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Dữ liệu\GIÁO ÁN 4T NĂM HỌC 2022-2023\"/>
    </mc:Choice>
  </mc:AlternateContent>
  <bookViews>
    <workbookView minimized="1" xWindow="0" yWindow="0" windowWidth="20490" windowHeight="7755" tabRatio="770" firstSheet="4" activeTab="4"/>
  </bookViews>
  <sheets>
    <sheet name="HP - KH NAM KHỐI MG (cách 1)" sheetId="9" r:id="rId1"/>
    <sheet name="KH NAM KHỐI 3 TUOI (cách 2)" sheetId="34" state="hidden" r:id="rId2"/>
    <sheet name="HP - KH NĂM KHỐI 5T" sheetId="22" state="hidden" r:id="rId3"/>
    <sheet name="TTCM- KH NĂM 2019 KHỐI 4T" sheetId="40" state="hidden" r:id="rId4"/>
    <sheet name="KẾ HOẠCH NĂM VÀ CHỦ ĐỀ LỚP 4T" sheetId="43" r:id="rId5"/>
    <sheet name="KẾ HOẠCH KHỐI" sheetId="45" r:id="rId6"/>
  </sheets>
  <definedNames>
    <definedName name="_xlnm._FilterDatabase" localSheetId="2" hidden="1">'HP - KH NĂM KHỐI 5T'!$A$6:$J$290</definedName>
    <definedName name="_xlnm._FilterDatabase" localSheetId="0" hidden="1">'HP - KH NAM KHỐI MG (cách 1)'!$A$4:$L$285</definedName>
    <definedName name="_xlnm._FilterDatabase" localSheetId="4" hidden="1">'KẾ HOẠCH NĂM VÀ CHỦ ĐỀ LỚP 4T'!$A$6:$CE$427</definedName>
    <definedName name="_xlnm._FilterDatabase" localSheetId="1" hidden="1">'KH NAM KHỐI 3 TUOI (cách 2)'!$A$6:$K$612</definedName>
    <definedName name="_xlnm._FilterDatabase" localSheetId="3" hidden="1">'TTCM- KH NĂM 2019 KHỐI 4T'!$A$6:$V$372</definedName>
  </definedNames>
  <calcPr calcId="152511"/>
</workbook>
</file>

<file path=xl/calcChain.xml><?xml version="1.0" encoding="utf-8"?>
<calcChain xmlns="http://schemas.openxmlformats.org/spreadsheetml/2006/main">
  <c r="CB24" i="43" l="1"/>
  <c r="CC24" i="43" s="1"/>
  <c r="BZ24" i="43"/>
  <c r="CA24" i="43" s="1"/>
  <c r="BX24" i="43"/>
  <c r="BY24" i="43" s="1"/>
  <c r="CC23" i="43"/>
  <c r="CB23" i="43"/>
  <c r="BZ23" i="43"/>
  <c r="CA23" i="43" s="1"/>
  <c r="BX23" i="43"/>
  <c r="BY23" i="43" s="1"/>
  <c r="CB408" i="43"/>
  <c r="CC408" i="43" s="1"/>
  <c r="BZ408" i="43"/>
  <c r="BY408" i="43"/>
  <c r="BX408" i="43"/>
  <c r="CB384" i="43"/>
  <c r="CC384" i="43" s="1"/>
  <c r="BZ384" i="43"/>
  <c r="CA384" i="43" s="1"/>
  <c r="BX384" i="43"/>
  <c r="BY384" i="43" s="1"/>
  <c r="CB383" i="43"/>
  <c r="CC383" i="43" s="1"/>
  <c r="CA383" i="43"/>
  <c r="BZ383" i="43"/>
  <c r="BX383" i="43"/>
  <c r="BY383" i="43" s="1"/>
  <c r="CB382" i="43"/>
  <c r="CC382" i="43" s="1"/>
  <c r="CA382" i="43"/>
  <c r="BZ382" i="43"/>
  <c r="CD382" i="43" s="1"/>
  <c r="CE382" i="43" s="1"/>
  <c r="BX382" i="43"/>
  <c r="BY382" i="43" s="1"/>
  <c r="CB380" i="43"/>
  <c r="CC380" i="43" s="1"/>
  <c r="CA380" i="43"/>
  <c r="BZ380" i="43"/>
  <c r="BX380" i="43"/>
  <c r="BY380" i="43" s="1"/>
  <c r="CB379" i="43"/>
  <c r="CC379" i="43" s="1"/>
  <c r="CA379" i="43"/>
  <c r="BZ379" i="43"/>
  <c r="BX379" i="43"/>
  <c r="BY379" i="43" s="1"/>
  <c r="CB378" i="43"/>
  <c r="CC378" i="43" s="1"/>
  <c r="CA378" i="43"/>
  <c r="BZ378" i="43"/>
  <c r="BX378" i="43"/>
  <c r="BY378" i="43" s="1"/>
  <c r="CB376" i="43"/>
  <c r="CC376" i="43" s="1"/>
  <c r="CA376" i="43"/>
  <c r="BZ376" i="43"/>
  <c r="BX376" i="43"/>
  <c r="BY376" i="43" s="1"/>
  <c r="CB375" i="43"/>
  <c r="CC375" i="43" s="1"/>
  <c r="CA375" i="43"/>
  <c r="BZ375" i="43"/>
  <c r="BX375" i="43"/>
  <c r="BY375" i="43" s="1"/>
  <c r="CB374" i="43"/>
  <c r="CC374" i="43" s="1"/>
  <c r="CA374" i="43"/>
  <c r="BZ374" i="43"/>
  <c r="BX374" i="43"/>
  <c r="BY374" i="43" s="1"/>
  <c r="CB373" i="43"/>
  <c r="CC373" i="43" s="1"/>
  <c r="CA373" i="43"/>
  <c r="BZ373" i="43"/>
  <c r="BX373" i="43"/>
  <c r="BY373" i="43" s="1"/>
  <c r="CB365" i="43"/>
  <c r="CC365" i="43" s="1"/>
  <c r="CA365" i="43"/>
  <c r="BZ365" i="43"/>
  <c r="BX365" i="43"/>
  <c r="BY365" i="43" s="1"/>
  <c r="CB364" i="43"/>
  <c r="CC364" i="43" s="1"/>
  <c r="CA364" i="43"/>
  <c r="BZ364" i="43"/>
  <c r="BX364" i="43"/>
  <c r="BY364" i="43" s="1"/>
  <c r="CB326" i="43"/>
  <c r="CC326" i="43" s="1"/>
  <c r="CA326" i="43"/>
  <c r="BZ326" i="43"/>
  <c r="CD326" i="43" s="1"/>
  <c r="CE326" i="43" s="1"/>
  <c r="BX326" i="43"/>
  <c r="BY326" i="43" s="1"/>
  <c r="CB325" i="43"/>
  <c r="CC325" i="43" s="1"/>
  <c r="CA325" i="43"/>
  <c r="BZ325" i="43"/>
  <c r="CD325" i="43" s="1"/>
  <c r="CE325" i="43" s="1"/>
  <c r="BX325" i="43"/>
  <c r="BY325" i="43" s="1"/>
  <c r="CB324" i="43"/>
  <c r="CC324" i="43" s="1"/>
  <c r="CA324" i="43"/>
  <c r="BZ324" i="43"/>
  <c r="CD324" i="43" s="1"/>
  <c r="CE324" i="43" s="1"/>
  <c r="BX324" i="43"/>
  <c r="BY324" i="43" s="1"/>
  <c r="CB323" i="43"/>
  <c r="CC323" i="43" s="1"/>
  <c r="BZ323" i="43"/>
  <c r="CA323" i="43" s="1"/>
  <c r="BY323" i="43"/>
  <c r="BX323" i="43"/>
  <c r="CC316" i="43"/>
  <c r="CB316" i="43"/>
  <c r="BZ316" i="43"/>
  <c r="CA316" i="43" s="1"/>
  <c r="BX316" i="43"/>
  <c r="CD316" i="43" s="1"/>
  <c r="CE316" i="43" s="1"/>
  <c r="CC299" i="43"/>
  <c r="CB299" i="43"/>
  <c r="BZ299" i="43"/>
  <c r="CA299" i="43" s="1"/>
  <c r="BY299" i="43"/>
  <c r="BX299" i="43"/>
  <c r="CB295" i="43"/>
  <c r="CC295" i="43" s="1"/>
  <c r="BZ295" i="43"/>
  <c r="BX295" i="43"/>
  <c r="BY295" i="43" s="1"/>
  <c r="CB294" i="43"/>
  <c r="CC294" i="43" s="1"/>
  <c r="BZ294" i="43"/>
  <c r="CA294" i="43" s="1"/>
  <c r="BX294" i="43"/>
  <c r="BY294" i="43" s="1"/>
  <c r="CB282" i="43"/>
  <c r="CC282" i="43" s="1"/>
  <c r="CA282" i="43"/>
  <c r="BZ282" i="43"/>
  <c r="BX282" i="43"/>
  <c r="BY282" i="43" s="1"/>
  <c r="CC280" i="43"/>
  <c r="CB280" i="43"/>
  <c r="BZ280" i="43"/>
  <c r="CA280" i="43" s="1"/>
  <c r="BX280" i="43"/>
  <c r="BY280" i="43" s="1"/>
  <c r="CC279" i="43"/>
  <c r="CB279" i="43"/>
  <c r="BZ279" i="43"/>
  <c r="CA279" i="43" s="1"/>
  <c r="BY279" i="43"/>
  <c r="BX279" i="43"/>
  <c r="CB275" i="43"/>
  <c r="CC275" i="43" s="1"/>
  <c r="BZ275" i="43"/>
  <c r="BX275" i="43"/>
  <c r="BY275" i="43" s="1"/>
  <c r="CB274" i="43"/>
  <c r="CC274" i="43" s="1"/>
  <c r="BZ274" i="43"/>
  <c r="BX274" i="43"/>
  <c r="BY274" i="43" s="1"/>
  <c r="CB273" i="43"/>
  <c r="CC273" i="43" s="1"/>
  <c r="BZ273" i="43"/>
  <c r="BX273" i="43"/>
  <c r="BY273" i="43" s="1"/>
  <c r="CB272" i="43"/>
  <c r="CC272" i="43" s="1"/>
  <c r="BZ272" i="43"/>
  <c r="CA272" i="43" s="1"/>
  <c r="BX272" i="43"/>
  <c r="BY272" i="43" s="1"/>
  <c r="CB270" i="43"/>
  <c r="CC270" i="43" s="1"/>
  <c r="BZ270" i="43"/>
  <c r="CA270" i="43" s="1"/>
  <c r="BX270" i="43"/>
  <c r="BY270" i="43" s="1"/>
  <c r="CB246" i="43"/>
  <c r="CC246" i="43" s="1"/>
  <c r="BZ246" i="43"/>
  <c r="CA246" i="43" s="1"/>
  <c r="BX246" i="43"/>
  <c r="BY246" i="43" s="1"/>
  <c r="CB237" i="43"/>
  <c r="CC237" i="43" s="1"/>
  <c r="BZ237" i="43"/>
  <c r="CA237" i="43" s="1"/>
  <c r="BX237" i="43"/>
  <c r="BY237" i="43" s="1"/>
  <c r="CB234" i="43"/>
  <c r="CC234" i="43" s="1"/>
  <c r="BZ234" i="43"/>
  <c r="CA234" i="43" s="1"/>
  <c r="BX234" i="43"/>
  <c r="BY234" i="43" s="1"/>
  <c r="CB199" i="43"/>
  <c r="CC199" i="43" s="1"/>
  <c r="BZ199" i="43"/>
  <c r="CA199" i="43" s="1"/>
  <c r="BX199" i="43"/>
  <c r="BY199" i="43" s="1"/>
  <c r="CB198" i="43"/>
  <c r="CC198" i="43" s="1"/>
  <c r="BZ198" i="43"/>
  <c r="CA198" i="43" s="1"/>
  <c r="BX198" i="43"/>
  <c r="BY198" i="43" s="1"/>
  <c r="CC180" i="43"/>
  <c r="CB180" i="43"/>
  <c r="BZ180" i="43"/>
  <c r="BY180" i="43"/>
  <c r="BX180" i="43"/>
  <c r="CB138" i="43"/>
  <c r="CC138" i="43" s="1"/>
  <c r="BZ138" i="43"/>
  <c r="CA138" i="43" s="1"/>
  <c r="BX138" i="43"/>
  <c r="BY138" i="43" s="1"/>
  <c r="CB137" i="43"/>
  <c r="CC137" i="43" s="1"/>
  <c r="BZ137" i="43"/>
  <c r="CA137" i="43" s="1"/>
  <c r="BX137" i="43"/>
  <c r="BY137" i="43" s="1"/>
  <c r="CC128" i="43"/>
  <c r="CB128" i="43"/>
  <c r="BZ128" i="43"/>
  <c r="CA128" i="43" s="1"/>
  <c r="BY128" i="43"/>
  <c r="BX128" i="43"/>
  <c r="CD128" i="43" s="1"/>
  <c r="CE128" i="43" s="1"/>
  <c r="CC108" i="43"/>
  <c r="CB108" i="43"/>
  <c r="BZ108" i="43"/>
  <c r="CA108" i="43" s="1"/>
  <c r="BY108" i="43"/>
  <c r="BX108" i="43"/>
  <c r="CD108" i="43" s="1"/>
  <c r="CE108" i="43" s="1"/>
  <c r="CB107" i="43"/>
  <c r="CC107" i="43" s="1"/>
  <c r="CB106" i="43"/>
  <c r="CC106" i="43" s="1"/>
  <c r="BZ107" i="43"/>
  <c r="CA107" i="43" s="1"/>
  <c r="BZ106" i="43"/>
  <c r="CA106" i="43" s="1"/>
  <c r="BX107" i="43"/>
  <c r="BY107" i="43" s="1"/>
  <c r="BX106" i="43"/>
  <c r="BY106" i="43" s="1"/>
  <c r="CA28" i="43"/>
  <c r="BZ28" i="43"/>
  <c r="BX10" i="43"/>
  <c r="BX80" i="43"/>
  <c r="BY80" i="43"/>
  <c r="BZ80" i="43"/>
  <c r="CA80" i="43" s="1"/>
  <c r="CB80" i="43"/>
  <c r="CC80" i="43"/>
  <c r="CD80" i="43"/>
  <c r="CE80" i="43" s="1"/>
  <c r="BX55" i="43"/>
  <c r="CD55" i="43" s="1"/>
  <c r="CE55" i="43" s="1"/>
  <c r="BZ55" i="43"/>
  <c r="CA55" i="43" s="1"/>
  <c r="CB55" i="43"/>
  <c r="CC55" i="43" s="1"/>
  <c r="BX28" i="43"/>
  <c r="BY28" i="43" s="1"/>
  <c r="CB28" i="43"/>
  <c r="CC28" i="43" s="1"/>
  <c r="V428" i="43"/>
  <c r="BA443" i="43"/>
  <c r="AZ434" i="43"/>
  <c r="AY431" i="43"/>
  <c r="AX431" i="43"/>
  <c r="AW431" i="43"/>
  <c r="AV431" i="43"/>
  <c r="AY430" i="43"/>
  <c r="AX430" i="43"/>
  <c r="AW430" i="43"/>
  <c r="AV430" i="43"/>
  <c r="AY429" i="43"/>
  <c r="AX429" i="43"/>
  <c r="AW429" i="43"/>
  <c r="AV429" i="43"/>
  <c r="AY428" i="43"/>
  <c r="AX428" i="43"/>
  <c r="AW428" i="43"/>
  <c r="AV428" i="43"/>
  <c r="AY427" i="43"/>
  <c r="AX427" i="43"/>
  <c r="AW427" i="43"/>
  <c r="AV427" i="43"/>
  <c r="AY426" i="43"/>
  <c r="AX426" i="43"/>
  <c r="AW426" i="43"/>
  <c r="AV426" i="43"/>
  <c r="CD106" i="43" l="1"/>
  <c r="CE106" i="43" s="1"/>
  <c r="CD273" i="43"/>
  <c r="CE273" i="43" s="1"/>
  <c r="CD408" i="43"/>
  <c r="CE408" i="43" s="1"/>
  <c r="CD107" i="43"/>
  <c r="CE107" i="43" s="1"/>
  <c r="CD28" i="43"/>
  <c r="CE28" i="43" s="1"/>
  <c r="CD180" i="43"/>
  <c r="CE180" i="43" s="1"/>
  <c r="CD275" i="43"/>
  <c r="CE275" i="43" s="1"/>
  <c r="CD295" i="43"/>
  <c r="CE295" i="43" s="1"/>
  <c r="BY316" i="43"/>
  <c r="CD274" i="43"/>
  <c r="CE274" i="43" s="1"/>
  <c r="CD23" i="43"/>
  <c r="CE23" i="43" s="1"/>
  <c r="CD24" i="43"/>
  <c r="CE24" i="43" s="1"/>
  <c r="CA408" i="43"/>
  <c r="CD384" i="43"/>
  <c r="CE384" i="43" s="1"/>
  <c r="CD383" i="43"/>
  <c r="CE383" i="43" s="1"/>
  <c r="CD378" i="43"/>
  <c r="CE378" i="43" s="1"/>
  <c r="CD379" i="43"/>
  <c r="CE379" i="43" s="1"/>
  <c r="CD380" i="43"/>
  <c r="CE380" i="43" s="1"/>
  <c r="CD375" i="43"/>
  <c r="CE375" i="43" s="1"/>
  <c r="CD376" i="43"/>
  <c r="CE376" i="43" s="1"/>
  <c r="CD373" i="43"/>
  <c r="CE373" i="43" s="1"/>
  <c r="CD374" i="43"/>
  <c r="CE374" i="43" s="1"/>
  <c r="CD364" i="43"/>
  <c r="CE364" i="43" s="1"/>
  <c r="CD365" i="43"/>
  <c r="CE365" i="43" s="1"/>
  <c r="CD323" i="43"/>
  <c r="CE323" i="43" s="1"/>
  <c r="CD299" i="43"/>
  <c r="CE299" i="43" s="1"/>
  <c r="CD294" i="43"/>
  <c r="CE294" i="43" s="1"/>
  <c r="CA295" i="43"/>
  <c r="CD282" i="43"/>
  <c r="CE282" i="43" s="1"/>
  <c r="CD279" i="43"/>
  <c r="CE279" i="43" s="1"/>
  <c r="CD280" i="43"/>
  <c r="CE280" i="43" s="1"/>
  <c r="CA274" i="43"/>
  <c r="CA275" i="43"/>
  <c r="CD272" i="43"/>
  <c r="CE272" i="43" s="1"/>
  <c r="CA273" i="43"/>
  <c r="CD270" i="43"/>
  <c r="CE270" i="43" s="1"/>
  <c r="CD246" i="43"/>
  <c r="CE246" i="43" s="1"/>
  <c r="CD237" i="43"/>
  <c r="CE237" i="43" s="1"/>
  <c r="CD234" i="43"/>
  <c r="CE234" i="43" s="1"/>
  <c r="CD198" i="43"/>
  <c r="CE198" i="43" s="1"/>
  <c r="CD199" i="43"/>
  <c r="CE199" i="43" s="1"/>
  <c r="CA180" i="43"/>
  <c r="CD138" i="43"/>
  <c r="CE138" i="43" s="1"/>
  <c r="CD137" i="43"/>
  <c r="CE137" i="43" s="1"/>
  <c r="BY55" i="43"/>
  <c r="AQ440" i="43"/>
  <c r="W180" i="43"/>
  <c r="W79" i="43"/>
  <c r="W78" i="43"/>
  <c r="W82" i="43"/>
  <c r="W81" i="43"/>
  <c r="W80" i="43"/>
  <c r="W84" i="43"/>
  <c r="W83" i="43"/>
  <c r="W87" i="43"/>
  <c r="W86" i="43"/>
  <c r="W85" i="43"/>
  <c r="W89" i="43"/>
  <c r="W88" i="43"/>
  <c r="W91" i="43"/>
  <c r="W93" i="43"/>
  <c r="W92" i="43"/>
  <c r="W97" i="43"/>
  <c r="W96" i="43"/>
  <c r="W95" i="43"/>
  <c r="W94" i="43"/>
  <c r="W103" i="43"/>
  <c r="W105" i="43"/>
  <c r="W104" i="43"/>
  <c r="W109" i="43"/>
  <c r="W108" i="43"/>
  <c r="W107" i="43"/>
  <c r="W106" i="43"/>
  <c r="W111" i="43"/>
  <c r="W115" i="43"/>
  <c r="W114" i="43"/>
  <c r="W113" i="43"/>
  <c r="W112" i="43"/>
  <c r="W117" i="43"/>
  <c r="W120" i="43"/>
  <c r="W119" i="43"/>
  <c r="W118" i="43"/>
  <c r="W123" i="43"/>
  <c r="W125" i="43"/>
  <c r="W127" i="43"/>
  <c r="W129" i="43"/>
  <c r="W128" i="43"/>
  <c r="W131" i="43"/>
  <c r="W134" i="43"/>
  <c r="W133" i="43"/>
  <c r="W139" i="43"/>
  <c r="W138" i="43"/>
  <c r="W137" i="43"/>
  <c r="W136" i="43"/>
  <c r="W135" i="43"/>
  <c r="W142" i="43"/>
  <c r="W146" i="43"/>
  <c r="W145" i="43"/>
  <c r="W144" i="43"/>
  <c r="W143" i="43"/>
  <c r="W149" i="43"/>
  <c r="W148" i="43"/>
  <c r="W147" i="43"/>
  <c r="W152" i="43"/>
  <c r="W151" i="43"/>
  <c r="W150" i="43"/>
  <c r="W154" i="43"/>
  <c r="W160" i="43"/>
  <c r="W159" i="43"/>
  <c r="W158" i="43"/>
  <c r="W157" i="43"/>
  <c r="W156" i="43"/>
  <c r="W164" i="43"/>
  <c r="W163" i="43"/>
  <c r="W162" i="43"/>
  <c r="W167" i="43"/>
  <c r="W166" i="43"/>
  <c r="W169" i="43"/>
  <c r="W173" i="43"/>
  <c r="W172" i="43"/>
  <c r="W177" i="43"/>
  <c r="W176" i="43"/>
  <c r="W175" i="43"/>
  <c r="W174" i="43"/>
  <c r="W181" i="43"/>
  <c r="W179" i="43"/>
  <c r="W184" i="43"/>
  <c r="W183" i="43"/>
  <c r="W189" i="43"/>
  <c r="W188" i="43"/>
  <c r="W187" i="43"/>
  <c r="W193" i="43"/>
  <c r="W192" i="43"/>
  <c r="W191" i="43"/>
  <c r="W190" i="43"/>
  <c r="W197" i="43"/>
  <c r="W196" i="43"/>
  <c r="W195" i="43"/>
  <c r="W194" i="43"/>
  <c r="W202" i="43"/>
  <c r="W201" i="43"/>
  <c r="W200" i="43"/>
  <c r="W199" i="43"/>
  <c r="W198" i="43"/>
  <c r="W206" i="43"/>
  <c r="W205" i="43"/>
  <c r="W204" i="43"/>
  <c r="W203" i="43"/>
  <c r="W210" i="43"/>
  <c r="W209" i="43"/>
  <c r="W208" i="43"/>
  <c r="W207" i="43"/>
  <c r="W215" i="43"/>
  <c r="W214" i="43"/>
  <c r="W213" i="43"/>
  <c r="W212" i="43"/>
  <c r="W211" i="43"/>
  <c r="W219" i="43"/>
  <c r="W218" i="43"/>
  <c r="W217" i="43"/>
  <c r="W216" i="43"/>
  <c r="W223" i="43"/>
  <c r="W222" i="43"/>
  <c r="W221" i="43"/>
  <c r="W220" i="43"/>
  <c r="W226" i="43"/>
  <c r="W225" i="43"/>
  <c r="W224" i="43"/>
  <c r="W231" i="43"/>
  <c r="W230" i="43"/>
  <c r="W229" i="43"/>
  <c r="W228" i="43"/>
  <c r="W227" i="43"/>
  <c r="W237" i="43"/>
  <c r="W236" i="43"/>
  <c r="W235" i="43"/>
  <c r="W234" i="43"/>
  <c r="W233" i="43"/>
  <c r="W232" i="43"/>
  <c r="W242" i="43"/>
  <c r="W241" i="43"/>
  <c r="W240" i="43"/>
  <c r="W239" i="43"/>
  <c r="W238" i="43"/>
  <c r="W245" i="43"/>
  <c r="W244" i="43"/>
  <c r="W243" i="43"/>
  <c r="W250" i="43"/>
  <c r="W249" i="43"/>
  <c r="W248" i="43"/>
  <c r="W247" i="43"/>
  <c r="W253" i="43"/>
  <c r="W252" i="43"/>
  <c r="W251" i="43"/>
  <c r="W255" i="43"/>
  <c r="W257" i="43"/>
  <c r="W256" i="43"/>
  <c r="W259" i="43"/>
  <c r="W258" i="43"/>
  <c r="W263" i="43"/>
  <c r="W266" i="43"/>
  <c r="W265" i="43"/>
  <c r="W269" i="43"/>
  <c r="W268" i="43"/>
  <c r="W271" i="43"/>
  <c r="W270" i="43"/>
  <c r="W274" i="43"/>
  <c r="W273" i="43"/>
  <c r="W272" i="43"/>
  <c r="W276" i="43"/>
  <c r="W275" i="43"/>
  <c r="W279" i="43"/>
  <c r="W278" i="43"/>
  <c r="W277" i="43"/>
  <c r="W283" i="43"/>
  <c r="W281" i="43"/>
  <c r="W280" i="43"/>
  <c r="W287" i="43"/>
  <c r="W288" i="43"/>
  <c r="W292" i="43"/>
  <c r="W291" i="43"/>
  <c r="W290" i="43"/>
  <c r="W289" i="43"/>
  <c r="W295" i="43"/>
  <c r="W294" i="43"/>
  <c r="W293" i="43"/>
  <c r="W296" i="43"/>
  <c r="W298" i="43"/>
  <c r="W300" i="43"/>
  <c r="W299" i="43"/>
  <c r="W301" i="43"/>
  <c r="W304" i="43"/>
  <c r="W323" i="43"/>
  <c r="W375" i="43"/>
  <c r="W374" i="43"/>
  <c r="W408" i="43"/>
  <c r="W384" i="43"/>
  <c r="W383" i="43"/>
  <c r="W382" i="43"/>
  <c r="W380" i="43"/>
  <c r="W379" i="43"/>
  <c r="W378" i="43"/>
  <c r="W376" i="43"/>
  <c r="W373" i="43"/>
  <c r="W316" i="43"/>
  <c r="W55" i="43"/>
  <c r="CB47" i="43"/>
  <c r="CC47" i="43" s="1"/>
  <c r="BZ47" i="43"/>
  <c r="CA47" i="43" s="1"/>
  <c r="BX47" i="43"/>
  <c r="BY47" i="43" s="1"/>
  <c r="W47" i="43"/>
  <c r="W24" i="43"/>
  <c r="CD47" i="43" l="1"/>
  <c r="CE47" i="43" s="1"/>
  <c r="AY447" i="43" l="1"/>
  <c r="AX447" i="43"/>
  <c r="AW447" i="43"/>
  <c r="AV447" i="43"/>
  <c r="AY446" i="43"/>
  <c r="AX446" i="43"/>
  <c r="AW446" i="43"/>
  <c r="AV446" i="43"/>
  <c r="AU446" i="43"/>
  <c r="AY445" i="43"/>
  <c r="AX445" i="43"/>
  <c r="AW445" i="43"/>
  <c r="AV445" i="43"/>
  <c r="AY444" i="43"/>
  <c r="AX444" i="43"/>
  <c r="AW444" i="43"/>
  <c r="AV444" i="43"/>
  <c r="AY443" i="43"/>
  <c r="AX443" i="43"/>
  <c r="AW443" i="43"/>
  <c r="AV443" i="43"/>
  <c r="AY442" i="43"/>
  <c r="AX442" i="43"/>
  <c r="AW442" i="43"/>
  <c r="AV442" i="43"/>
  <c r="AY441" i="43"/>
  <c r="AX441" i="43"/>
  <c r="AW441" i="43"/>
  <c r="AV441" i="43"/>
  <c r="AU440" i="43"/>
  <c r="AS440" i="43"/>
  <c r="AU441" i="43"/>
  <c r="AY440" i="43"/>
  <c r="AX440" i="43"/>
  <c r="AW440" i="43"/>
  <c r="AV440" i="43"/>
  <c r="AY439" i="43"/>
  <c r="AX439" i="43"/>
  <c r="AW439" i="43"/>
  <c r="AV439" i="43"/>
  <c r="AY438" i="43"/>
  <c r="AX438" i="43"/>
  <c r="AW438" i="43"/>
  <c r="AV438" i="43"/>
  <c r="AY437" i="43"/>
  <c r="AX437" i="43"/>
  <c r="AW437" i="43"/>
  <c r="AV437" i="43"/>
  <c r="AX436" i="43"/>
  <c r="AW436" i="43"/>
  <c r="AV436" i="43"/>
  <c r="AY436" i="43"/>
  <c r="AY435" i="43"/>
  <c r="AX435" i="43"/>
  <c r="AW435" i="43"/>
  <c r="AV435" i="43"/>
  <c r="AY434" i="43"/>
  <c r="AX434" i="43"/>
  <c r="AW434" i="43"/>
  <c r="AV434" i="43"/>
  <c r="AU434" i="43"/>
  <c r="T431" i="43"/>
  <c r="T430" i="43"/>
  <c r="T429" i="43"/>
  <c r="R429" i="43"/>
  <c r="T428" i="43"/>
  <c r="S428" i="43"/>
  <c r="T427" i="43"/>
  <c r="W425" i="43"/>
  <c r="W424" i="43"/>
  <c r="W423" i="43"/>
  <c r="W422" i="43"/>
  <c r="W420" i="43"/>
  <c r="W419" i="43"/>
  <c r="W418" i="43"/>
  <c r="W417" i="43"/>
  <c r="W416" i="43"/>
  <c r="W415" i="43"/>
  <c r="W414" i="43"/>
  <c r="W413" i="43"/>
  <c r="W412" i="43"/>
  <c r="W411" i="43"/>
  <c r="W410" i="43"/>
  <c r="W409" i="43"/>
  <c r="W407" i="43"/>
  <c r="W406" i="43"/>
  <c r="W405" i="43"/>
  <c r="W404" i="43"/>
  <c r="W403" i="43"/>
  <c r="W402" i="43"/>
  <c r="W401" i="43"/>
  <c r="W400" i="43"/>
  <c r="W399" i="43"/>
  <c r="W398" i="43"/>
  <c r="W397" i="43"/>
  <c r="W396" i="43"/>
  <c r="W395" i="43"/>
  <c r="W394" i="43"/>
  <c r="W393" i="43"/>
  <c r="W392" i="43"/>
  <c r="W391" i="43"/>
  <c r="W390" i="43"/>
  <c r="W389" i="43"/>
  <c r="W388" i="43"/>
  <c r="W387" i="43"/>
  <c r="W386" i="43"/>
  <c r="W385" i="43"/>
  <c r="W381" i="43"/>
  <c r="W377" i="43"/>
  <c r="W372" i="43"/>
  <c r="W371" i="43"/>
  <c r="W370" i="43"/>
  <c r="W369" i="43"/>
  <c r="W368" i="43"/>
  <c r="W367" i="43"/>
  <c r="W366" i="43"/>
  <c r="W365" i="43"/>
  <c r="W363" i="43"/>
  <c r="W362" i="43"/>
  <c r="W361" i="43"/>
  <c r="W360" i="43"/>
  <c r="W359" i="43"/>
  <c r="W358" i="43"/>
  <c r="W357" i="43"/>
  <c r="W356" i="43"/>
  <c r="W355" i="43"/>
  <c r="W354" i="43"/>
  <c r="W353" i="43"/>
  <c r="W352" i="43"/>
  <c r="W351" i="43"/>
  <c r="W350" i="43"/>
  <c r="W349" i="43"/>
  <c r="W348" i="43"/>
  <c r="W347" i="43"/>
  <c r="W346" i="43"/>
  <c r="W345" i="43"/>
  <c r="W344" i="43"/>
  <c r="W343" i="43"/>
  <c r="W342" i="43"/>
  <c r="W341" i="43"/>
  <c r="W340" i="43"/>
  <c r="W339" i="43"/>
  <c r="W338" i="43"/>
  <c r="W337" i="43"/>
  <c r="W336" i="43"/>
  <c r="W335" i="43"/>
  <c r="W334" i="43"/>
  <c r="W333" i="43"/>
  <c r="W332" i="43"/>
  <c r="W331" i="43"/>
  <c r="W330" i="43"/>
  <c r="W329" i="43"/>
  <c r="W328" i="43"/>
  <c r="W327" i="43"/>
  <c r="W326" i="43"/>
  <c r="W325" i="43"/>
  <c r="W324" i="43"/>
  <c r="W322" i="43"/>
  <c r="W321" i="43"/>
  <c r="W320" i="43"/>
  <c r="W319" i="43"/>
  <c r="W318" i="43"/>
  <c r="W317" i="43"/>
  <c r="W315" i="43"/>
  <c r="W314" i="43"/>
  <c r="W313" i="43"/>
  <c r="W312" i="43"/>
  <c r="W311" i="43"/>
  <c r="W310" i="43"/>
  <c r="W309" i="43"/>
  <c r="W308" i="43"/>
  <c r="W307" i="43"/>
  <c r="W306" i="43"/>
  <c r="W76" i="43"/>
  <c r="W75" i="43"/>
  <c r="W74" i="43"/>
  <c r="W73" i="43"/>
  <c r="W72" i="43"/>
  <c r="W70" i="43"/>
  <c r="W69" i="43"/>
  <c r="W68" i="43"/>
  <c r="W65" i="43"/>
  <c r="W64" i="43"/>
  <c r="W63" i="43"/>
  <c r="W62" i="43"/>
  <c r="W61" i="43"/>
  <c r="W60" i="43"/>
  <c r="W59" i="43"/>
  <c r="W58" i="43"/>
  <c r="W56" i="43"/>
  <c r="W54" i="43"/>
  <c r="W53" i="43"/>
  <c r="W52" i="43"/>
  <c r="W50" i="43"/>
  <c r="W49" i="43"/>
  <c r="W48" i="43"/>
  <c r="W46" i="43"/>
  <c r="W45" i="43"/>
  <c r="W44" i="43"/>
  <c r="W43" i="43"/>
  <c r="W41" i="43"/>
  <c r="W40" i="43"/>
  <c r="W39" i="43"/>
  <c r="W38" i="43"/>
  <c r="W37" i="43"/>
  <c r="W36" i="43"/>
  <c r="W35" i="43"/>
  <c r="W33" i="43"/>
  <c r="W32" i="43"/>
  <c r="W31" i="43"/>
  <c r="W29" i="43"/>
  <c r="W27" i="43"/>
  <c r="W26" i="43"/>
  <c r="W25" i="43"/>
  <c r="W23" i="43"/>
  <c r="W22" i="43"/>
  <c r="W19" i="43"/>
  <c r="W18" i="43"/>
  <c r="W17" i="43"/>
  <c r="W16" i="43"/>
  <c r="W15" i="43"/>
  <c r="W14" i="43"/>
  <c r="W13" i="43"/>
  <c r="W12" i="43"/>
  <c r="W11" i="43"/>
  <c r="W10" i="43"/>
  <c r="AW433" i="43" l="1"/>
  <c r="AV433" i="43"/>
  <c r="AX433" i="43"/>
  <c r="AY433" i="43"/>
  <c r="T426" i="43"/>
  <c r="CB40" i="43" l="1"/>
  <c r="CC40" i="43" s="1"/>
  <c r="CB39" i="43"/>
  <c r="CC39" i="43" s="1"/>
  <c r="BX176" i="43"/>
  <c r="BZ176" i="43"/>
  <c r="CB176" i="43"/>
  <c r="CC176" i="43" s="1"/>
  <c r="BX150" i="43"/>
  <c r="BZ150" i="43"/>
  <c r="CB150" i="43"/>
  <c r="CC150" i="43" s="1"/>
  <c r="BW521" i="43"/>
  <c r="BW520" i="43"/>
  <c r="BW519" i="43"/>
  <c r="BW516" i="43"/>
  <c r="BW515" i="43"/>
  <c r="BW514" i="43"/>
  <c r="BW511" i="43"/>
  <c r="BW510" i="43"/>
  <c r="BW509" i="43"/>
  <c r="BW506" i="43"/>
  <c r="BW505" i="43"/>
  <c r="BW504" i="43"/>
  <c r="BW501" i="43"/>
  <c r="BW500" i="43"/>
  <c r="BV500" i="43"/>
  <c r="BW499" i="43"/>
  <c r="BX163" i="43"/>
  <c r="CD176" i="43" l="1"/>
  <c r="CD150" i="43"/>
  <c r="BW526" i="43"/>
  <c r="BW525" i="43"/>
  <c r="BW524" i="43"/>
  <c r="BW522" i="43"/>
  <c r="BW523" i="43" s="1"/>
  <c r="BW517" i="43"/>
  <c r="BW518" i="43" s="1"/>
  <c r="BW512" i="43"/>
  <c r="BW513" i="43" s="1"/>
  <c r="BW502" i="43"/>
  <c r="BW503" i="43" s="1"/>
  <c r="BW507" i="43"/>
  <c r="BW508" i="43" s="1"/>
  <c r="BZ353" i="43"/>
  <c r="CA353" i="43" s="1"/>
  <c r="CB353" i="43"/>
  <c r="CC353" i="43" s="1"/>
  <c r="BX322" i="43"/>
  <c r="BY322" i="43" s="1"/>
  <c r="BX321" i="43"/>
  <c r="BY321" i="43" s="1"/>
  <c r="BZ321" i="43"/>
  <c r="CA321" i="43" s="1"/>
  <c r="CB321" i="43"/>
  <c r="CC321" i="43" s="1"/>
  <c r="BZ320" i="43"/>
  <c r="CA320" i="43" s="1"/>
  <c r="CB320" i="43"/>
  <c r="CC320" i="43" s="1"/>
  <c r="BX313" i="43"/>
  <c r="BZ313" i="43"/>
  <c r="CA313" i="43" s="1"/>
  <c r="CB313" i="43"/>
  <c r="CC313" i="43" s="1"/>
  <c r="BX293" i="43"/>
  <c r="BZ293" i="43"/>
  <c r="CA293" i="43" s="1"/>
  <c r="CB293" i="43"/>
  <c r="CC293" i="43" s="1"/>
  <c r="BX164" i="43"/>
  <c r="BY164" i="43" s="1"/>
  <c r="BZ163" i="43"/>
  <c r="CA163" i="43" s="1"/>
  <c r="CB163" i="43"/>
  <c r="CC163" i="43" s="1"/>
  <c r="BZ114" i="43"/>
  <c r="CA114" i="43" s="1"/>
  <c r="CB114" i="43"/>
  <c r="CC114" i="43" s="1"/>
  <c r="BX54" i="43"/>
  <c r="BZ54" i="43"/>
  <c r="CA54" i="43" s="1"/>
  <c r="CB54" i="43"/>
  <c r="CC54" i="43" s="1"/>
  <c r="CB37" i="43"/>
  <c r="CC37" i="43" s="1"/>
  <c r="BX40" i="43"/>
  <c r="CA176" i="43"/>
  <c r="CA150" i="43"/>
  <c r="BZ37" i="43"/>
  <c r="CA37" i="43" s="1"/>
  <c r="BZ40" i="43"/>
  <c r="CA40" i="43" s="1"/>
  <c r="BZ39" i="43"/>
  <c r="CA39" i="43" s="1"/>
  <c r="BY176" i="43"/>
  <c r="BY163" i="43"/>
  <c r="BY150" i="43"/>
  <c r="BX381" i="43"/>
  <c r="BY381" i="43" s="1"/>
  <c r="BZ381" i="43"/>
  <c r="CA381" i="43" s="1"/>
  <c r="CB381" i="43"/>
  <c r="CC381" i="43" s="1"/>
  <c r="BD444" i="43"/>
  <c r="BB436" i="43"/>
  <c r="AZ438" i="43"/>
  <c r="AR440" i="43"/>
  <c r="AT443" i="43"/>
  <c r="AI440" i="43"/>
  <c r="BE430" i="43"/>
  <c r="BE429" i="43"/>
  <c r="BE428" i="43"/>
  <c r="BE427" i="43"/>
  <c r="AR430" i="43"/>
  <c r="AR429" i="43"/>
  <c r="AR428" i="43"/>
  <c r="AR427" i="43"/>
  <c r="AJ430" i="43"/>
  <c r="AJ429" i="43"/>
  <c r="AJ428" i="43"/>
  <c r="AJ427" i="43"/>
  <c r="BF442" i="43"/>
  <c r="BE442" i="43"/>
  <c r="BD442" i="43"/>
  <c r="BC442" i="43"/>
  <c r="BB442" i="43"/>
  <c r="BA442" i="43"/>
  <c r="AZ442" i="43"/>
  <c r="AU442" i="43"/>
  <c r="AT442" i="43"/>
  <c r="AS442" i="43"/>
  <c r="AR442" i="43"/>
  <c r="AQ442" i="43"/>
  <c r="AP442" i="43"/>
  <c r="AO442" i="43"/>
  <c r="AN442" i="43"/>
  <c r="AM442" i="43"/>
  <c r="AL442" i="43"/>
  <c r="AK442" i="43"/>
  <c r="AJ442" i="43"/>
  <c r="AI442" i="43"/>
  <c r="AH442" i="43"/>
  <c r="AG442" i="43"/>
  <c r="AF442" i="43"/>
  <c r="AE442" i="43"/>
  <c r="AD442" i="43"/>
  <c r="AC442" i="43"/>
  <c r="AB442" i="43"/>
  <c r="AA442" i="43"/>
  <c r="Z442" i="43"/>
  <c r="Y442" i="43"/>
  <c r="X442" i="43"/>
  <c r="BF447" i="43"/>
  <c r="BE447" i="43"/>
  <c r="BD447" i="43"/>
  <c r="BC447" i="43"/>
  <c r="BB447" i="43"/>
  <c r="BA447" i="43"/>
  <c r="AZ447" i="43"/>
  <c r="AU447" i="43"/>
  <c r="AT447" i="43"/>
  <c r="AS447" i="43"/>
  <c r="AR447" i="43"/>
  <c r="AQ447" i="43"/>
  <c r="AP447" i="43"/>
  <c r="AO447" i="43"/>
  <c r="AN447" i="43"/>
  <c r="AM447" i="43"/>
  <c r="AL447" i="43"/>
  <c r="AK447" i="43"/>
  <c r="AJ447" i="43"/>
  <c r="AI447" i="43"/>
  <c r="AH447" i="43"/>
  <c r="AG447" i="43"/>
  <c r="AF447" i="43"/>
  <c r="AE447" i="43"/>
  <c r="AD447" i="43"/>
  <c r="AC447" i="43"/>
  <c r="AB447" i="43"/>
  <c r="AA447" i="43"/>
  <c r="Z447" i="43"/>
  <c r="Y447" i="43"/>
  <c r="X447" i="43"/>
  <c r="BF446" i="43"/>
  <c r="BE446" i="43"/>
  <c r="BD446" i="43"/>
  <c r="BC446" i="43"/>
  <c r="BB446" i="43"/>
  <c r="BA446" i="43"/>
  <c r="AZ446" i="43"/>
  <c r="AT446" i="43"/>
  <c r="AS446" i="43"/>
  <c r="AR446" i="43"/>
  <c r="AQ446" i="43"/>
  <c r="AP446" i="43"/>
  <c r="AO446" i="43"/>
  <c r="AN446" i="43"/>
  <c r="AM446" i="43"/>
  <c r="AL446" i="43"/>
  <c r="AK446" i="43"/>
  <c r="AJ446" i="43"/>
  <c r="AI446" i="43"/>
  <c r="AH446" i="43"/>
  <c r="AG446" i="43"/>
  <c r="AF446" i="43"/>
  <c r="AE446" i="43"/>
  <c r="AD446" i="43"/>
  <c r="AC446" i="43"/>
  <c r="AB446" i="43"/>
  <c r="AA446" i="43"/>
  <c r="Z446" i="43"/>
  <c r="Y446" i="43"/>
  <c r="X446" i="43"/>
  <c r="BF445" i="43"/>
  <c r="BE445" i="43"/>
  <c r="BD445" i="43"/>
  <c r="BC445" i="43"/>
  <c r="BB445" i="43"/>
  <c r="BA445" i="43"/>
  <c r="AZ445" i="43"/>
  <c r="AU445" i="43"/>
  <c r="AT445" i="43"/>
  <c r="AS445" i="43"/>
  <c r="AR445" i="43"/>
  <c r="AQ445" i="43"/>
  <c r="AP445" i="43"/>
  <c r="AO445" i="43"/>
  <c r="AN445" i="43"/>
  <c r="AM445" i="43"/>
  <c r="AL445" i="43"/>
  <c r="AK445" i="43"/>
  <c r="AJ445" i="43"/>
  <c r="AI445" i="43"/>
  <c r="AH445" i="43"/>
  <c r="AG445" i="43"/>
  <c r="AF445" i="43"/>
  <c r="AE445" i="43"/>
  <c r="AD445" i="43"/>
  <c r="AC445" i="43"/>
  <c r="AB445" i="43"/>
  <c r="AA445" i="43"/>
  <c r="Z445" i="43"/>
  <c r="Y445" i="43"/>
  <c r="X445" i="43"/>
  <c r="BF444" i="43"/>
  <c r="BE444" i="43"/>
  <c r="BC444" i="43"/>
  <c r="BB444" i="43"/>
  <c r="BA444" i="43"/>
  <c r="AZ444" i="43"/>
  <c r="AU444" i="43"/>
  <c r="AT444" i="43"/>
  <c r="AS444" i="43"/>
  <c r="AR444" i="43"/>
  <c r="AQ444" i="43"/>
  <c r="AP444" i="43"/>
  <c r="AO444" i="43"/>
  <c r="AN444" i="43"/>
  <c r="AM444" i="43"/>
  <c r="AL444" i="43"/>
  <c r="AK444" i="43"/>
  <c r="AJ444" i="43"/>
  <c r="AI444" i="43"/>
  <c r="AH444" i="43"/>
  <c r="AG444" i="43"/>
  <c r="AF444" i="43"/>
  <c r="AE444" i="43"/>
  <c r="AD444" i="43"/>
  <c r="AC444" i="43"/>
  <c r="AB444" i="43"/>
  <c r="AA444" i="43"/>
  <c r="Z444" i="43"/>
  <c r="Y444" i="43"/>
  <c r="X444" i="43"/>
  <c r="BF443" i="43"/>
  <c r="BE443" i="43"/>
  <c r="BD443" i="43"/>
  <c r="BC443" i="43"/>
  <c r="BB443" i="43"/>
  <c r="AZ443" i="43"/>
  <c r="AU443" i="43"/>
  <c r="AS443" i="43"/>
  <c r="AR443" i="43"/>
  <c r="AQ443" i="43"/>
  <c r="AP443" i="43"/>
  <c r="AO443" i="43"/>
  <c r="AN443" i="43"/>
  <c r="AM443" i="43"/>
  <c r="AL443" i="43"/>
  <c r="AK443" i="43"/>
  <c r="AJ443" i="43"/>
  <c r="AI443" i="43"/>
  <c r="AH443" i="43"/>
  <c r="AG443" i="43"/>
  <c r="AF443" i="43"/>
  <c r="AE443" i="43"/>
  <c r="AD443" i="43"/>
  <c r="AC443" i="43"/>
  <c r="AB443" i="43"/>
  <c r="AA443" i="43"/>
  <c r="Z443" i="43"/>
  <c r="Y443" i="43"/>
  <c r="X443" i="43"/>
  <c r="BF441" i="43"/>
  <c r="BE441" i="43"/>
  <c r="BD441" i="43"/>
  <c r="BC441" i="43"/>
  <c r="BB441" i="43"/>
  <c r="BA441" i="43"/>
  <c r="AZ441" i="43"/>
  <c r="AT441" i="43"/>
  <c r="AS441" i="43"/>
  <c r="AR441" i="43"/>
  <c r="AQ441" i="43"/>
  <c r="AP441" i="43"/>
  <c r="AO441" i="43"/>
  <c r="AN441" i="43"/>
  <c r="AM441" i="43"/>
  <c r="AL441" i="43"/>
  <c r="AK441" i="43"/>
  <c r="AJ441" i="43"/>
  <c r="AI441" i="43"/>
  <c r="AH441" i="43"/>
  <c r="AG441" i="43"/>
  <c r="AF441" i="43"/>
  <c r="AE441" i="43"/>
  <c r="AD441" i="43"/>
  <c r="AC441" i="43"/>
  <c r="AB441" i="43"/>
  <c r="AA441" i="43"/>
  <c r="Z441" i="43"/>
  <c r="Y441" i="43"/>
  <c r="X441" i="43"/>
  <c r="BF440" i="43"/>
  <c r="BE440" i="43"/>
  <c r="BD440" i="43"/>
  <c r="BC440" i="43"/>
  <c r="BB440" i="43"/>
  <c r="BA440" i="43"/>
  <c r="AZ440" i="43"/>
  <c r="AT440" i="43"/>
  <c r="AP440" i="43"/>
  <c r="AO440" i="43"/>
  <c r="AN440" i="43"/>
  <c r="AM440" i="43"/>
  <c r="AL440" i="43"/>
  <c r="AK440" i="43"/>
  <c r="AJ440" i="43"/>
  <c r="AH440" i="43"/>
  <c r="AG440" i="43"/>
  <c r="AF440" i="43"/>
  <c r="AE440" i="43"/>
  <c r="AD440" i="43"/>
  <c r="AC440" i="43"/>
  <c r="AB440" i="43"/>
  <c r="AA440" i="43"/>
  <c r="Z440" i="43"/>
  <c r="Y440" i="43"/>
  <c r="X440" i="43"/>
  <c r="BF439" i="43"/>
  <c r="BE439" i="43"/>
  <c r="BD439" i="43"/>
  <c r="BC439" i="43"/>
  <c r="BB439" i="43"/>
  <c r="BA439" i="43"/>
  <c r="AZ439" i="43"/>
  <c r="AU439" i="43"/>
  <c r="AT439" i="43"/>
  <c r="AS439" i="43"/>
  <c r="AR439" i="43"/>
  <c r="AQ439" i="43"/>
  <c r="AP439" i="43"/>
  <c r="AO439" i="43"/>
  <c r="AN439" i="43"/>
  <c r="AM439" i="43"/>
  <c r="AL439" i="43"/>
  <c r="AK439" i="43"/>
  <c r="AJ439" i="43"/>
  <c r="AI439" i="43"/>
  <c r="AH439" i="43"/>
  <c r="AG439" i="43"/>
  <c r="AF439" i="43"/>
  <c r="AE439" i="43"/>
  <c r="AD439" i="43"/>
  <c r="AC439" i="43"/>
  <c r="AB439" i="43"/>
  <c r="AA439" i="43"/>
  <c r="X439" i="43"/>
  <c r="BF438" i="43"/>
  <c r="BE438" i="43"/>
  <c r="BD438" i="43"/>
  <c r="BC438" i="43"/>
  <c r="BB438" i="43"/>
  <c r="BA438" i="43"/>
  <c r="AU438" i="43"/>
  <c r="AT438" i="43"/>
  <c r="AS438" i="43"/>
  <c r="AR438" i="43"/>
  <c r="AQ438" i="43"/>
  <c r="AP438" i="43"/>
  <c r="AO438" i="43"/>
  <c r="AN438" i="43"/>
  <c r="AM438" i="43"/>
  <c r="AL438" i="43"/>
  <c r="AK438" i="43"/>
  <c r="AJ438" i="43"/>
  <c r="AI438" i="43"/>
  <c r="AH438" i="43"/>
  <c r="AG438" i="43"/>
  <c r="AF438" i="43"/>
  <c r="AE438" i="43"/>
  <c r="AD438" i="43"/>
  <c r="AC438" i="43"/>
  <c r="AB438" i="43"/>
  <c r="AA438" i="43"/>
  <c r="Z438" i="43"/>
  <c r="Y438" i="43"/>
  <c r="X438" i="43"/>
  <c r="BF437" i="43"/>
  <c r="BE437" i="43"/>
  <c r="BD437" i="43"/>
  <c r="BC437" i="43"/>
  <c r="BB437" i="43"/>
  <c r="BA437" i="43"/>
  <c r="AZ437" i="43"/>
  <c r="AU437" i="43"/>
  <c r="AT437" i="43"/>
  <c r="AS437" i="43"/>
  <c r="AR437" i="43"/>
  <c r="AQ437" i="43"/>
  <c r="AP437" i="43"/>
  <c r="AO437" i="43"/>
  <c r="AN437" i="43"/>
  <c r="AM437" i="43"/>
  <c r="AL437" i="43"/>
  <c r="AK437" i="43"/>
  <c r="AJ437" i="43"/>
  <c r="AI437" i="43"/>
  <c r="AH437" i="43"/>
  <c r="AG437" i="43"/>
  <c r="AF437" i="43"/>
  <c r="AE437" i="43"/>
  <c r="AD437" i="43"/>
  <c r="AC437" i="43"/>
  <c r="AB437" i="43"/>
  <c r="AA437" i="43"/>
  <c r="Z437" i="43"/>
  <c r="Y437" i="43"/>
  <c r="X437" i="43"/>
  <c r="BF436" i="43"/>
  <c r="BE436" i="43"/>
  <c r="BD436" i="43"/>
  <c r="BC436" i="43"/>
  <c r="BA436" i="43"/>
  <c r="AZ436" i="43"/>
  <c r="AU436" i="43"/>
  <c r="AT436" i="43"/>
  <c r="AS436" i="43"/>
  <c r="AR436" i="43"/>
  <c r="AQ436" i="43"/>
  <c r="AP436" i="43"/>
  <c r="AO436" i="43"/>
  <c r="AN436" i="43"/>
  <c r="AM436" i="43"/>
  <c r="AL436" i="43"/>
  <c r="AK436" i="43"/>
  <c r="AJ436" i="43"/>
  <c r="AI436" i="43"/>
  <c r="AH436" i="43"/>
  <c r="AG436" i="43"/>
  <c r="AF436" i="43"/>
  <c r="AE436" i="43"/>
  <c r="AD436" i="43"/>
  <c r="AC436" i="43"/>
  <c r="AB436" i="43"/>
  <c r="AA436" i="43"/>
  <c r="Z436" i="43"/>
  <c r="Y436" i="43"/>
  <c r="X436" i="43"/>
  <c r="BF435" i="43"/>
  <c r="BE435" i="43"/>
  <c r="BD435" i="43"/>
  <c r="BC435" i="43"/>
  <c r="BB435" i="43"/>
  <c r="BA435" i="43"/>
  <c r="AZ435" i="43"/>
  <c r="AU435" i="43"/>
  <c r="AT435" i="43"/>
  <c r="AS435" i="43"/>
  <c r="AR435" i="43"/>
  <c r="AQ435" i="43"/>
  <c r="AP435" i="43"/>
  <c r="AO435" i="43"/>
  <c r="AN435" i="43"/>
  <c r="AM435" i="43"/>
  <c r="AL435" i="43"/>
  <c r="AK435" i="43"/>
  <c r="AJ435" i="43"/>
  <c r="AI435" i="43"/>
  <c r="AH435" i="43"/>
  <c r="AG435" i="43"/>
  <c r="AF435" i="43"/>
  <c r="AE435" i="43"/>
  <c r="AD435" i="43"/>
  <c r="AC435" i="43"/>
  <c r="AB435" i="43"/>
  <c r="AA435" i="43"/>
  <c r="Z435" i="43"/>
  <c r="Y435" i="43"/>
  <c r="X435" i="43"/>
  <c r="BF434" i="43"/>
  <c r="BE434" i="43"/>
  <c r="BD434" i="43"/>
  <c r="BC434" i="43"/>
  <c r="BB434" i="43"/>
  <c r="BA434" i="43"/>
  <c r="AT434" i="43"/>
  <c r="AS434" i="43"/>
  <c r="AR434" i="43"/>
  <c r="AQ434" i="43"/>
  <c r="AP434" i="43"/>
  <c r="AO434" i="43"/>
  <c r="AN434" i="43"/>
  <c r="AM434" i="43"/>
  <c r="AL434" i="43"/>
  <c r="AK434" i="43"/>
  <c r="AJ434" i="43"/>
  <c r="AI434" i="43"/>
  <c r="AH434" i="43"/>
  <c r="AG434" i="43"/>
  <c r="AF434" i="43"/>
  <c r="AE434" i="43"/>
  <c r="AD434" i="43"/>
  <c r="AC434" i="43"/>
  <c r="AB434" i="43"/>
  <c r="AA434" i="43"/>
  <c r="Z434" i="43"/>
  <c r="Y434" i="43"/>
  <c r="X434" i="43"/>
  <c r="L427" i="43"/>
  <c r="L428" i="43"/>
  <c r="L429" i="43"/>
  <c r="L430" i="43"/>
  <c r="L431" i="43"/>
  <c r="V431" i="43"/>
  <c r="U431" i="43"/>
  <c r="S431" i="43"/>
  <c r="R431" i="43"/>
  <c r="Q431" i="43"/>
  <c r="P431" i="43"/>
  <c r="O431" i="43"/>
  <c r="N431" i="43"/>
  <c r="M431" i="43"/>
  <c r="V430" i="43"/>
  <c r="U430" i="43"/>
  <c r="S430" i="43"/>
  <c r="R430" i="43"/>
  <c r="Q430" i="43"/>
  <c r="P430" i="43"/>
  <c r="O430" i="43"/>
  <c r="N430" i="43"/>
  <c r="M430" i="43"/>
  <c r="V429" i="43"/>
  <c r="U429" i="43"/>
  <c r="S429" i="43"/>
  <c r="Q429" i="43"/>
  <c r="P429" i="43"/>
  <c r="O429" i="43"/>
  <c r="N429" i="43"/>
  <c r="M429" i="43"/>
  <c r="U428" i="43"/>
  <c r="R428" i="43"/>
  <c r="Q428" i="43"/>
  <c r="P428" i="43"/>
  <c r="O428" i="43"/>
  <c r="N428" i="43"/>
  <c r="M428" i="43"/>
  <c r="V427" i="43"/>
  <c r="U427" i="43"/>
  <c r="S427" i="43"/>
  <c r="R427" i="43"/>
  <c r="Q427" i="43"/>
  <c r="P427" i="43"/>
  <c r="O427" i="43"/>
  <c r="N427" i="43"/>
  <c r="M427" i="43"/>
  <c r="BF430" i="43"/>
  <c r="BD430" i="43"/>
  <c r="BC430" i="43"/>
  <c r="BB430" i="43"/>
  <c r="BA430" i="43"/>
  <c r="AZ430" i="43"/>
  <c r="AU430" i="43"/>
  <c r="AT430" i="43"/>
  <c r="AS430" i="43"/>
  <c r="AQ430" i="43"/>
  <c r="AP430" i="43"/>
  <c r="AO430" i="43"/>
  <c r="AN430" i="43"/>
  <c r="AM430" i="43"/>
  <c r="AL430" i="43"/>
  <c r="AK430" i="43"/>
  <c r="AI430" i="43"/>
  <c r="AH430" i="43"/>
  <c r="AG430" i="43"/>
  <c r="AF430" i="43"/>
  <c r="AE430" i="43"/>
  <c r="AD430" i="43"/>
  <c r="AC430" i="43"/>
  <c r="AB430" i="43"/>
  <c r="AA430" i="43"/>
  <c r="Z430" i="43"/>
  <c r="Y430" i="43"/>
  <c r="X430" i="43"/>
  <c r="BF429" i="43"/>
  <c r="BD429" i="43"/>
  <c r="BC429" i="43"/>
  <c r="BB429" i="43"/>
  <c r="BA429" i="43"/>
  <c r="AZ429" i="43"/>
  <c r="AU429" i="43"/>
  <c r="AT429" i="43"/>
  <c r="AS429" i="43"/>
  <c r="AQ429" i="43"/>
  <c r="AP429" i="43"/>
  <c r="AO429" i="43"/>
  <c r="AN429" i="43"/>
  <c r="AM429" i="43"/>
  <c r="AL429" i="43"/>
  <c r="AK429" i="43"/>
  <c r="AI429" i="43"/>
  <c r="AH429" i="43"/>
  <c r="AG429" i="43"/>
  <c r="AF429" i="43"/>
  <c r="AE429" i="43"/>
  <c r="AD429" i="43"/>
  <c r="AC429" i="43"/>
  <c r="AB429" i="43"/>
  <c r="AA429" i="43"/>
  <c r="Z429" i="43"/>
  <c r="Y429" i="43"/>
  <c r="X429" i="43"/>
  <c r="BF428" i="43"/>
  <c r="BD428" i="43"/>
  <c r="BC428" i="43"/>
  <c r="BB428" i="43"/>
  <c r="BA428" i="43"/>
  <c r="AZ428" i="43"/>
  <c r="AU428" i="43"/>
  <c r="AT428" i="43"/>
  <c r="AS428" i="43"/>
  <c r="AQ428" i="43"/>
  <c r="AP428" i="43"/>
  <c r="AO428" i="43"/>
  <c r="AN428" i="43"/>
  <c r="AM428" i="43"/>
  <c r="AL428" i="43"/>
  <c r="AK428" i="43"/>
  <c r="AI428" i="43"/>
  <c r="AH428" i="43"/>
  <c r="AG428" i="43"/>
  <c r="AF428" i="43"/>
  <c r="AE428" i="43"/>
  <c r="AD428" i="43"/>
  <c r="AC428" i="43"/>
  <c r="AB428" i="43"/>
  <c r="AA428" i="43"/>
  <c r="Z428" i="43"/>
  <c r="Y428" i="43"/>
  <c r="X428" i="43"/>
  <c r="BF427" i="43"/>
  <c r="BD427" i="43"/>
  <c r="BC427" i="43"/>
  <c r="BB427" i="43"/>
  <c r="BA427" i="43"/>
  <c r="AZ427" i="43"/>
  <c r="AU427" i="43"/>
  <c r="AT427" i="43"/>
  <c r="AS427" i="43"/>
  <c r="AQ427" i="43"/>
  <c r="AP427" i="43"/>
  <c r="AO427" i="43"/>
  <c r="AN427" i="43"/>
  <c r="AM427" i="43"/>
  <c r="AL427" i="43"/>
  <c r="AK427" i="43"/>
  <c r="AI427" i="43"/>
  <c r="AH427" i="43"/>
  <c r="AG427" i="43"/>
  <c r="AF427" i="43"/>
  <c r="AE427" i="43"/>
  <c r="AD427" i="43"/>
  <c r="AC427" i="43"/>
  <c r="AB427" i="43"/>
  <c r="AA427" i="43"/>
  <c r="Z427" i="43"/>
  <c r="Y427" i="43"/>
  <c r="X427" i="43"/>
  <c r="BX425" i="43"/>
  <c r="BY425" i="43" s="1"/>
  <c r="BX424" i="43"/>
  <c r="BX423" i="43"/>
  <c r="BX422" i="43"/>
  <c r="BX420" i="43"/>
  <c r="BX419" i="43"/>
  <c r="BX418" i="43"/>
  <c r="BX417" i="43"/>
  <c r="BX416" i="43"/>
  <c r="BX415" i="43"/>
  <c r="BX414" i="43"/>
  <c r="BX413" i="43"/>
  <c r="BX412" i="43"/>
  <c r="BX411" i="43"/>
  <c r="BY411" i="43" s="1"/>
  <c r="BX410" i="43"/>
  <c r="BX409" i="43"/>
  <c r="BX407" i="43"/>
  <c r="BX406" i="43"/>
  <c r="BX405" i="43"/>
  <c r="BX404" i="43"/>
  <c r="BX403" i="43"/>
  <c r="BX402" i="43"/>
  <c r="BX401" i="43"/>
  <c r="BX400" i="43"/>
  <c r="BX399" i="43"/>
  <c r="BX398" i="43"/>
  <c r="BX397" i="43"/>
  <c r="BX396" i="43"/>
  <c r="BX395" i="43"/>
  <c r="BX394" i="43"/>
  <c r="BX393" i="43"/>
  <c r="BX392" i="43"/>
  <c r="BX391" i="43"/>
  <c r="BX390" i="43"/>
  <c r="BX389" i="43"/>
  <c r="BX388" i="43"/>
  <c r="BX387" i="43"/>
  <c r="BX386" i="43"/>
  <c r="BX385" i="43"/>
  <c r="BX377" i="43"/>
  <c r="BX372" i="43"/>
  <c r="BX371" i="43"/>
  <c r="BY371" i="43" s="1"/>
  <c r="BX370" i="43"/>
  <c r="BX369" i="43"/>
  <c r="BX368" i="43"/>
  <c r="BX367" i="43"/>
  <c r="BX366" i="43"/>
  <c r="BX363" i="43"/>
  <c r="BX362" i="43"/>
  <c r="BX361" i="43"/>
  <c r="BY361" i="43" s="1"/>
  <c r="BX360" i="43"/>
  <c r="BX359" i="43"/>
  <c r="BX358" i="43"/>
  <c r="BX357" i="43"/>
  <c r="BX356" i="43"/>
  <c r="BX355" i="43"/>
  <c r="BX354" i="43"/>
  <c r="BX353" i="43"/>
  <c r="BX352" i="43"/>
  <c r="BX351" i="43"/>
  <c r="BX350" i="43"/>
  <c r="BX349" i="43"/>
  <c r="BX348" i="43"/>
  <c r="BX347" i="43"/>
  <c r="BX346" i="43"/>
  <c r="BX345" i="43"/>
  <c r="BX344" i="43"/>
  <c r="BX343" i="43"/>
  <c r="BX342" i="43"/>
  <c r="BX341" i="43"/>
  <c r="BX340" i="43"/>
  <c r="BX339" i="43"/>
  <c r="BX338" i="43"/>
  <c r="BX337" i="43"/>
  <c r="BX336" i="43"/>
  <c r="BX335" i="43"/>
  <c r="BX334" i="43"/>
  <c r="BX333" i="43"/>
  <c r="BX332" i="43"/>
  <c r="BX331" i="43"/>
  <c r="BX330" i="43"/>
  <c r="BX329" i="43"/>
  <c r="BX328" i="43"/>
  <c r="BX327" i="43"/>
  <c r="BX320" i="43"/>
  <c r="BX319" i="43"/>
  <c r="BX318" i="43"/>
  <c r="BX317" i="43"/>
  <c r="BX315" i="43"/>
  <c r="BX314" i="43"/>
  <c r="BX312" i="43"/>
  <c r="BX311" i="43"/>
  <c r="BX310" i="43"/>
  <c r="BX309" i="43"/>
  <c r="BX308" i="43"/>
  <c r="BX307" i="43"/>
  <c r="BX306" i="43"/>
  <c r="BX304" i="43"/>
  <c r="BX301" i="43"/>
  <c r="BX300" i="43"/>
  <c r="BX298" i="43"/>
  <c r="BX296" i="43"/>
  <c r="BX292" i="43"/>
  <c r="BX291" i="43"/>
  <c r="BX290" i="43"/>
  <c r="BX289" i="43"/>
  <c r="BX288" i="43"/>
  <c r="BX287" i="43"/>
  <c r="BX284" i="43"/>
  <c r="BX278" i="43"/>
  <c r="BX283" i="43"/>
  <c r="BX281" i="43"/>
  <c r="BX269" i="43"/>
  <c r="BX268" i="43"/>
  <c r="BX277" i="43"/>
  <c r="BX276" i="43"/>
  <c r="BX271" i="43"/>
  <c r="BX266" i="43"/>
  <c r="BX265" i="43"/>
  <c r="BX263" i="43"/>
  <c r="BX259" i="43"/>
  <c r="BX258" i="43"/>
  <c r="BX257" i="43"/>
  <c r="BX256" i="43"/>
  <c r="BX253" i="43"/>
  <c r="BX252" i="43"/>
  <c r="BX251" i="43"/>
  <c r="BX250" i="43"/>
  <c r="BX249" i="43"/>
  <c r="BX248" i="43"/>
  <c r="BX247" i="43"/>
  <c r="BX245" i="43"/>
  <c r="BX244" i="43"/>
  <c r="BX243" i="43"/>
  <c r="BX242" i="43"/>
  <c r="BX241" i="43"/>
  <c r="BX240" i="43"/>
  <c r="BX239" i="43"/>
  <c r="BX238" i="43"/>
  <c r="BX236" i="43"/>
  <c r="BX235" i="43"/>
  <c r="BX233" i="43"/>
  <c r="BX232" i="43"/>
  <c r="BX231" i="43"/>
  <c r="BX230" i="43"/>
  <c r="BX229" i="43"/>
  <c r="BX228" i="43"/>
  <c r="BX227" i="43"/>
  <c r="BX226" i="43"/>
  <c r="BX225" i="43"/>
  <c r="BX224" i="43"/>
  <c r="BX223" i="43"/>
  <c r="BX222" i="43"/>
  <c r="BX221" i="43"/>
  <c r="BX220" i="43"/>
  <c r="BX219" i="43"/>
  <c r="BX218" i="43"/>
  <c r="BX217" i="43"/>
  <c r="BX216" i="43"/>
  <c r="BX215" i="43"/>
  <c r="BX214" i="43"/>
  <c r="BX213" i="43"/>
  <c r="BX212" i="43"/>
  <c r="BX211" i="43"/>
  <c r="BX210" i="43"/>
  <c r="BX209" i="43"/>
  <c r="BX208" i="43"/>
  <c r="BX207" i="43"/>
  <c r="BX206" i="43"/>
  <c r="BX205" i="43"/>
  <c r="BX204" i="43"/>
  <c r="BX203" i="43"/>
  <c r="BX202" i="43"/>
  <c r="BX201" i="43"/>
  <c r="BX200" i="43"/>
  <c r="BX197" i="43"/>
  <c r="BX196" i="43"/>
  <c r="BX195" i="43"/>
  <c r="BX194" i="43"/>
  <c r="BX193" i="43"/>
  <c r="BX192" i="43"/>
  <c r="BX191" i="43"/>
  <c r="BX190" i="43"/>
  <c r="BX189" i="43"/>
  <c r="BX188" i="43"/>
  <c r="BX187" i="43"/>
  <c r="BX184" i="43"/>
  <c r="BX183" i="43"/>
  <c r="BX181" i="43"/>
  <c r="BX179" i="43"/>
  <c r="BX177" i="43"/>
  <c r="BY177" i="43" s="1"/>
  <c r="BX175" i="43"/>
  <c r="BX174" i="43"/>
  <c r="BX173" i="43"/>
  <c r="BX172" i="43"/>
  <c r="BX169" i="43"/>
  <c r="BX167" i="43"/>
  <c r="BX166" i="43"/>
  <c r="BY166" i="43" s="1"/>
  <c r="BX162" i="43"/>
  <c r="BX160" i="43"/>
  <c r="BY160" i="43" s="1"/>
  <c r="BX159" i="43"/>
  <c r="BX158" i="43"/>
  <c r="BY158" i="43" s="1"/>
  <c r="BX157" i="43"/>
  <c r="BX156" i="43"/>
  <c r="BX154" i="43"/>
  <c r="BX152" i="43"/>
  <c r="BX151" i="43"/>
  <c r="BX149" i="43"/>
  <c r="BX148" i="43"/>
  <c r="BX147" i="43"/>
  <c r="BY147" i="43" s="1"/>
  <c r="BX146" i="43"/>
  <c r="BX145" i="43"/>
  <c r="BX144" i="43"/>
  <c r="BX143" i="43"/>
  <c r="BX142" i="43"/>
  <c r="BY142" i="43" s="1"/>
  <c r="BX139" i="43"/>
  <c r="BX136" i="43"/>
  <c r="BX135" i="43"/>
  <c r="BX134" i="43"/>
  <c r="BX133" i="43"/>
  <c r="BX131" i="43"/>
  <c r="BY131" i="43" s="1"/>
  <c r="BX129" i="43"/>
  <c r="BX127" i="43"/>
  <c r="BX125" i="43"/>
  <c r="BX123" i="43"/>
  <c r="BX120" i="43"/>
  <c r="BX119" i="43"/>
  <c r="BY119" i="43" s="1"/>
  <c r="BX118" i="43"/>
  <c r="BY118" i="43" s="1"/>
  <c r="BX117" i="43"/>
  <c r="BY117" i="43" s="1"/>
  <c r="BX115" i="43"/>
  <c r="BX114" i="43"/>
  <c r="BX113" i="43"/>
  <c r="BX112" i="43"/>
  <c r="BX111" i="43"/>
  <c r="BX109" i="43"/>
  <c r="BX105" i="43"/>
  <c r="BX104" i="43"/>
  <c r="BX103" i="43"/>
  <c r="BY103" i="43" s="1"/>
  <c r="BX97" i="43"/>
  <c r="BX96" i="43"/>
  <c r="BX95" i="43"/>
  <c r="BX94" i="43"/>
  <c r="BX93" i="43"/>
  <c r="BX92" i="43"/>
  <c r="BX91" i="43"/>
  <c r="BX89" i="43"/>
  <c r="BX88" i="43"/>
  <c r="BY88" i="43" s="1"/>
  <c r="BX87" i="43"/>
  <c r="BX86" i="43"/>
  <c r="BX85" i="43"/>
  <c r="BY85" i="43" s="1"/>
  <c r="BX84" i="43"/>
  <c r="BX83" i="43"/>
  <c r="BY83" i="43" s="1"/>
  <c r="BX82" i="43"/>
  <c r="BY82" i="43" s="1"/>
  <c r="BX81" i="43"/>
  <c r="BY81" i="43" s="1"/>
  <c r="BX79" i="43"/>
  <c r="BX78" i="43"/>
  <c r="BX76" i="43"/>
  <c r="BX75" i="43"/>
  <c r="BY75" i="43" s="1"/>
  <c r="BX74" i="43"/>
  <c r="BY74" i="43" s="1"/>
  <c r="BX73" i="43"/>
  <c r="BX72" i="43"/>
  <c r="BX70" i="43"/>
  <c r="BX69" i="43"/>
  <c r="BX68" i="43"/>
  <c r="BX65" i="43"/>
  <c r="BY65" i="43" s="1"/>
  <c r="BX64" i="43"/>
  <c r="BX63" i="43"/>
  <c r="BX62" i="43"/>
  <c r="BX61" i="43"/>
  <c r="BX60" i="43"/>
  <c r="BY60" i="43" s="1"/>
  <c r="BX59" i="43"/>
  <c r="BX58" i="43"/>
  <c r="BX56" i="43"/>
  <c r="BX53" i="43"/>
  <c r="BX52" i="43"/>
  <c r="BX50" i="43"/>
  <c r="BX49" i="43"/>
  <c r="BX48" i="43"/>
  <c r="BX46" i="43"/>
  <c r="BX45" i="43"/>
  <c r="BY45" i="43" s="1"/>
  <c r="BX44" i="43"/>
  <c r="BX43" i="43"/>
  <c r="BX41" i="43"/>
  <c r="BX39" i="43"/>
  <c r="BX38" i="43"/>
  <c r="BY38" i="43" s="1"/>
  <c r="BX37" i="43"/>
  <c r="BX36" i="43"/>
  <c r="BX35" i="43"/>
  <c r="BY35" i="43" s="1"/>
  <c r="BX33" i="43"/>
  <c r="BX32" i="43"/>
  <c r="BX31" i="43"/>
  <c r="BX29" i="43"/>
  <c r="BX27" i="43"/>
  <c r="BX26" i="43"/>
  <c r="BY26" i="43" s="1"/>
  <c r="BX25" i="43"/>
  <c r="BY25" i="43" s="1"/>
  <c r="BX22" i="43"/>
  <c r="BX19" i="43"/>
  <c r="BX18" i="43"/>
  <c r="BX17" i="43"/>
  <c r="BX16" i="43"/>
  <c r="BX15" i="43"/>
  <c r="BX14" i="43"/>
  <c r="BX13" i="43"/>
  <c r="BX12" i="43"/>
  <c r="BX11" i="43"/>
  <c r="BZ10" i="43"/>
  <c r="CA10" i="43" s="1"/>
  <c r="CB45" i="43"/>
  <c r="CC45" i="43" s="1"/>
  <c r="BZ45" i="43"/>
  <c r="CA45" i="43" s="1"/>
  <c r="BZ248" i="43"/>
  <c r="CA248" i="43" s="1"/>
  <c r="CB248" i="43"/>
  <c r="CC248" i="43" s="1"/>
  <c r="BZ247" i="43"/>
  <c r="CA247" i="43" s="1"/>
  <c r="CB247" i="43"/>
  <c r="CC247" i="43" s="1"/>
  <c r="BZ13" i="43"/>
  <c r="CA13" i="43" s="1"/>
  <c r="CB13" i="43"/>
  <c r="CC13" i="43" s="1"/>
  <c r="BZ287" i="43"/>
  <c r="CA287" i="43" s="1"/>
  <c r="CB287" i="43"/>
  <c r="CC287" i="43" s="1"/>
  <c r="BZ11" i="43"/>
  <c r="CA11" i="43" s="1"/>
  <c r="BZ22" i="43"/>
  <c r="CA22" i="43" s="1"/>
  <c r="CB425" i="43"/>
  <c r="CC425" i="43" s="1"/>
  <c r="CB424" i="43"/>
  <c r="CC424" i="43" s="1"/>
  <c r="CB423" i="43"/>
  <c r="CC423" i="43" s="1"/>
  <c r="CB422" i="43"/>
  <c r="CB420" i="43"/>
  <c r="CC420" i="43" s="1"/>
  <c r="CB419" i="43"/>
  <c r="CC419" i="43" s="1"/>
  <c r="CB418" i="43"/>
  <c r="CC418" i="43" s="1"/>
  <c r="CB417" i="43"/>
  <c r="CC417" i="43" s="1"/>
  <c r="CB416" i="43"/>
  <c r="CC416" i="43" s="1"/>
  <c r="CB415" i="43"/>
  <c r="CC415" i="43" s="1"/>
  <c r="CB414" i="43"/>
  <c r="CB413" i="43"/>
  <c r="CB412" i="43"/>
  <c r="CC412" i="43" s="1"/>
  <c r="CB411" i="43"/>
  <c r="CC411" i="43" s="1"/>
  <c r="CB410" i="43"/>
  <c r="CC410" i="43" s="1"/>
  <c r="CB409" i="43"/>
  <c r="CB407" i="43"/>
  <c r="CB406" i="43"/>
  <c r="CC406" i="43" s="1"/>
  <c r="CB405" i="43"/>
  <c r="CC405" i="43" s="1"/>
  <c r="CB404" i="43"/>
  <c r="CC404" i="43" s="1"/>
  <c r="CB403" i="43"/>
  <c r="CC403" i="43" s="1"/>
  <c r="CB402" i="43"/>
  <c r="CC402" i="43" s="1"/>
  <c r="CB401" i="43"/>
  <c r="CB400" i="43"/>
  <c r="CB399" i="43"/>
  <c r="CC399" i="43" s="1"/>
  <c r="CB398" i="43"/>
  <c r="CC398" i="43" s="1"/>
  <c r="CB397" i="43"/>
  <c r="CC397" i="43" s="1"/>
  <c r="CB396" i="43"/>
  <c r="CB395" i="43"/>
  <c r="CB394" i="43"/>
  <c r="CC394" i="43" s="1"/>
  <c r="CB393" i="43"/>
  <c r="CC393" i="43" s="1"/>
  <c r="CB392" i="43"/>
  <c r="CC392" i="43" s="1"/>
  <c r="CB391" i="43"/>
  <c r="CB390" i="43"/>
  <c r="CC390" i="43" s="1"/>
  <c r="CB389" i="43"/>
  <c r="CC389" i="43" s="1"/>
  <c r="CB388" i="43"/>
  <c r="CC388" i="43" s="1"/>
  <c r="CB387" i="43"/>
  <c r="CC387" i="43" s="1"/>
  <c r="CB386" i="43"/>
  <c r="CB385" i="43"/>
  <c r="CC385" i="43" s="1"/>
  <c r="CB377" i="43"/>
  <c r="CC377" i="43" s="1"/>
  <c r="CB372" i="43"/>
  <c r="CC372" i="43" s="1"/>
  <c r="CB371" i="43"/>
  <c r="CC371" i="43" s="1"/>
  <c r="CB370" i="43"/>
  <c r="CC370" i="43" s="1"/>
  <c r="CB369" i="43"/>
  <c r="CB368" i="43"/>
  <c r="CC368" i="43" s="1"/>
  <c r="CB367" i="43"/>
  <c r="CC367" i="43" s="1"/>
  <c r="CB366" i="43"/>
  <c r="CC366" i="43" s="1"/>
  <c r="CB363" i="43"/>
  <c r="CC363" i="43" s="1"/>
  <c r="CB362" i="43"/>
  <c r="CB361" i="43"/>
  <c r="CC361" i="43" s="1"/>
  <c r="CB360" i="43"/>
  <c r="CC360" i="43" s="1"/>
  <c r="CB359" i="43"/>
  <c r="CC359" i="43" s="1"/>
  <c r="CB358" i="43"/>
  <c r="CC358" i="43" s="1"/>
  <c r="CB357" i="43"/>
  <c r="CC357" i="43" s="1"/>
  <c r="CB356" i="43"/>
  <c r="CC356" i="43" s="1"/>
  <c r="CB355" i="43"/>
  <c r="CB354" i="43"/>
  <c r="CB352" i="43"/>
  <c r="CC352" i="43" s="1"/>
  <c r="CB351" i="43"/>
  <c r="CC351" i="43" s="1"/>
  <c r="CB350" i="43"/>
  <c r="CC350" i="43" s="1"/>
  <c r="CB349" i="43"/>
  <c r="CC349" i="43" s="1"/>
  <c r="CB348" i="43"/>
  <c r="CC348" i="43" s="1"/>
  <c r="CB347" i="43"/>
  <c r="CC347" i="43" s="1"/>
  <c r="CB346" i="43"/>
  <c r="CB345" i="43"/>
  <c r="CB344" i="43"/>
  <c r="CC344" i="43" s="1"/>
  <c r="CB343" i="43"/>
  <c r="CC343" i="43" s="1"/>
  <c r="CB342" i="43"/>
  <c r="CC342" i="43" s="1"/>
  <c r="CB341" i="43"/>
  <c r="CC341" i="43" s="1"/>
  <c r="CB340" i="43"/>
  <c r="CC340" i="43" s="1"/>
  <c r="CB339" i="43"/>
  <c r="CC339" i="43" s="1"/>
  <c r="CB338" i="43"/>
  <c r="CB337" i="43"/>
  <c r="CB336" i="43"/>
  <c r="CC336" i="43" s="1"/>
  <c r="CB335" i="43"/>
  <c r="CC335" i="43" s="1"/>
  <c r="CB334" i="43"/>
  <c r="CC334" i="43" s="1"/>
  <c r="CB333" i="43"/>
  <c r="CC333" i="43" s="1"/>
  <c r="CB332" i="43"/>
  <c r="CC332" i="43" s="1"/>
  <c r="CB331" i="43"/>
  <c r="CC331" i="43" s="1"/>
  <c r="CB330" i="43"/>
  <c r="CB329" i="43"/>
  <c r="CB328" i="43"/>
  <c r="CC328" i="43" s="1"/>
  <c r="CB327" i="43"/>
  <c r="CC327" i="43" s="1"/>
  <c r="CB322" i="43"/>
  <c r="CB319" i="43"/>
  <c r="CB318" i="43"/>
  <c r="CC318" i="43" s="1"/>
  <c r="CB317" i="43"/>
  <c r="CC317" i="43" s="1"/>
  <c r="CB315" i="43"/>
  <c r="CC315" i="43" s="1"/>
  <c r="CB314" i="43"/>
  <c r="CC314" i="43" s="1"/>
  <c r="CB312" i="43"/>
  <c r="CC312" i="43" s="1"/>
  <c r="CB311" i="43"/>
  <c r="CB310" i="43"/>
  <c r="CB309" i="43"/>
  <c r="CC309" i="43" s="1"/>
  <c r="CB308" i="43"/>
  <c r="CC308" i="43" s="1"/>
  <c r="CB307" i="43"/>
  <c r="CB306" i="43"/>
  <c r="CB301" i="43"/>
  <c r="CC301" i="43" s="1"/>
  <c r="CB300" i="43"/>
  <c r="CC300" i="43" s="1"/>
  <c r="CB298" i="43"/>
  <c r="CC298" i="43" s="1"/>
  <c r="CB296" i="43"/>
  <c r="CC296" i="43" s="1"/>
  <c r="CB292" i="43"/>
  <c r="CB291" i="43"/>
  <c r="CC291" i="43" s="1"/>
  <c r="CB290" i="43"/>
  <c r="CC290" i="43" s="1"/>
  <c r="CB289" i="43"/>
  <c r="CC289" i="43" s="1"/>
  <c r="CB288" i="43"/>
  <c r="CC288" i="43" s="1"/>
  <c r="CB284" i="43"/>
  <c r="CC284" i="43" s="1"/>
  <c r="CB283" i="43"/>
  <c r="CC283" i="43" s="1"/>
  <c r="CB281" i="43"/>
  <c r="CC281" i="43" s="1"/>
  <c r="CB278" i="43"/>
  <c r="CC278" i="43" s="1"/>
  <c r="CB277" i="43"/>
  <c r="CC277" i="43" s="1"/>
  <c r="CB276" i="43"/>
  <c r="CC276" i="43" s="1"/>
  <c r="CB271" i="43"/>
  <c r="CC271" i="43" s="1"/>
  <c r="CB269" i="43"/>
  <c r="CC269" i="43" s="1"/>
  <c r="CB268" i="43"/>
  <c r="CC268" i="43" s="1"/>
  <c r="CB266" i="43"/>
  <c r="CC266" i="43" s="1"/>
  <c r="CB265" i="43"/>
  <c r="CC265" i="43" s="1"/>
  <c r="CB263" i="43"/>
  <c r="CC263" i="43" s="1"/>
  <c r="CB259" i="43"/>
  <c r="CC259" i="43" s="1"/>
  <c r="CB258" i="43"/>
  <c r="CC258" i="43" s="1"/>
  <c r="CB257" i="43"/>
  <c r="CC257" i="43" s="1"/>
  <c r="CB256" i="43"/>
  <c r="CC256" i="43" s="1"/>
  <c r="CB255" i="43"/>
  <c r="CC255" i="43" s="1"/>
  <c r="CB253" i="43"/>
  <c r="CB252" i="43"/>
  <c r="CC252" i="43" s="1"/>
  <c r="CB251" i="43"/>
  <c r="CC251" i="43" s="1"/>
  <c r="CB250" i="43"/>
  <c r="CC250" i="43" s="1"/>
  <c r="CB249" i="43"/>
  <c r="CC249" i="43" s="1"/>
  <c r="CB245" i="43"/>
  <c r="CC245" i="43" s="1"/>
  <c r="CB244" i="43"/>
  <c r="CB243" i="43"/>
  <c r="CC243" i="43" s="1"/>
  <c r="CB242" i="43"/>
  <c r="CC242" i="43" s="1"/>
  <c r="CB241" i="43"/>
  <c r="CC241" i="43" s="1"/>
  <c r="CB240" i="43"/>
  <c r="CC240" i="43" s="1"/>
  <c r="CB239" i="43"/>
  <c r="CC239" i="43" s="1"/>
  <c r="CB238" i="43"/>
  <c r="CC238" i="43" s="1"/>
  <c r="CB236" i="43"/>
  <c r="CB235" i="43"/>
  <c r="CC235" i="43" s="1"/>
  <c r="CB233" i="43"/>
  <c r="CC233" i="43" s="1"/>
  <c r="CB232" i="43"/>
  <c r="CC232" i="43" s="1"/>
  <c r="CB231" i="43"/>
  <c r="CC231" i="43" s="1"/>
  <c r="CB230" i="43"/>
  <c r="CC230" i="43" s="1"/>
  <c r="CB229" i="43"/>
  <c r="CC229" i="43" s="1"/>
  <c r="CB228" i="43"/>
  <c r="CB227" i="43"/>
  <c r="CC227" i="43" s="1"/>
  <c r="CB226" i="43"/>
  <c r="CC226" i="43" s="1"/>
  <c r="CB225" i="43"/>
  <c r="CC225" i="43" s="1"/>
  <c r="CB224" i="43"/>
  <c r="CC224" i="43" s="1"/>
  <c r="CB223" i="43"/>
  <c r="CC223" i="43" s="1"/>
  <c r="CB222" i="43"/>
  <c r="CC222" i="43" s="1"/>
  <c r="CB221" i="43"/>
  <c r="CC221" i="43" s="1"/>
  <c r="CB220" i="43"/>
  <c r="CB219" i="43"/>
  <c r="CC219" i="43" s="1"/>
  <c r="CB218" i="43"/>
  <c r="CC218" i="43" s="1"/>
  <c r="CB217" i="43"/>
  <c r="CC217" i="43" s="1"/>
  <c r="CB216" i="43"/>
  <c r="CC216" i="43" s="1"/>
  <c r="CB215" i="43"/>
  <c r="CC215" i="43" s="1"/>
  <c r="CB214" i="43"/>
  <c r="CC214" i="43" s="1"/>
  <c r="CB213" i="43"/>
  <c r="CC213" i="43" s="1"/>
  <c r="CB212" i="43"/>
  <c r="CB211" i="43"/>
  <c r="CC211" i="43" s="1"/>
  <c r="CB210" i="43"/>
  <c r="CC210" i="43" s="1"/>
  <c r="CB209" i="43"/>
  <c r="CC209" i="43" s="1"/>
  <c r="CB208" i="43"/>
  <c r="CC208" i="43" s="1"/>
  <c r="CB207" i="43"/>
  <c r="CC207" i="43" s="1"/>
  <c r="CB206" i="43"/>
  <c r="CC206" i="43" s="1"/>
  <c r="CB205" i="43"/>
  <c r="CB204" i="43"/>
  <c r="CC204" i="43" s="1"/>
  <c r="CB203" i="43"/>
  <c r="CC203" i="43" s="1"/>
  <c r="CB202" i="43"/>
  <c r="CC202" i="43" s="1"/>
  <c r="CB201" i="43"/>
  <c r="CC201" i="43" s="1"/>
  <c r="CB200" i="43"/>
  <c r="CC200" i="43" s="1"/>
  <c r="CB197" i="43"/>
  <c r="CC197" i="43" s="1"/>
  <c r="CB196" i="43"/>
  <c r="CC196" i="43" s="1"/>
  <c r="CB195" i="43"/>
  <c r="CB194" i="43"/>
  <c r="CC194" i="43" s="1"/>
  <c r="CB193" i="43"/>
  <c r="CC193" i="43" s="1"/>
  <c r="CB192" i="43"/>
  <c r="CC192" i="43" s="1"/>
  <c r="CB191" i="43"/>
  <c r="CC191" i="43" s="1"/>
  <c r="CB190" i="43"/>
  <c r="CC190" i="43" s="1"/>
  <c r="CB189" i="43"/>
  <c r="CB188" i="43"/>
  <c r="CC188" i="43" s="1"/>
  <c r="CB187" i="43"/>
  <c r="CC187" i="43" s="1"/>
  <c r="CB184" i="43"/>
  <c r="CC184" i="43" s="1"/>
  <c r="CB183" i="43"/>
  <c r="CC183" i="43" s="1"/>
  <c r="CB181" i="43"/>
  <c r="CC181" i="43" s="1"/>
  <c r="CB179" i="43"/>
  <c r="CC179" i="43" s="1"/>
  <c r="CB177" i="43"/>
  <c r="CC177" i="43" s="1"/>
  <c r="CB175" i="43"/>
  <c r="CC175" i="43" s="1"/>
  <c r="CB174" i="43"/>
  <c r="CC174" i="43" s="1"/>
  <c r="CB173" i="43"/>
  <c r="CC173" i="43" s="1"/>
  <c r="CB172" i="43"/>
  <c r="CC172" i="43" s="1"/>
  <c r="CB169" i="43"/>
  <c r="CC169" i="43" s="1"/>
  <c r="CB167" i="43"/>
  <c r="CC167" i="43" s="1"/>
  <c r="CB166" i="43"/>
  <c r="CC166" i="43" s="1"/>
  <c r="CB164" i="43"/>
  <c r="CC164" i="43" s="1"/>
  <c r="CB162" i="43"/>
  <c r="CC162" i="43" s="1"/>
  <c r="CB160" i="43"/>
  <c r="CB159" i="43"/>
  <c r="CC159" i="43" s="1"/>
  <c r="CB158" i="43"/>
  <c r="CC158" i="43" s="1"/>
  <c r="CB157" i="43"/>
  <c r="CB156" i="43"/>
  <c r="CB154" i="43"/>
  <c r="CC154" i="43" s="1"/>
  <c r="CB152" i="43"/>
  <c r="CC152" i="43" s="1"/>
  <c r="CB151" i="43"/>
  <c r="CC151" i="43" s="1"/>
  <c r="CB149" i="43"/>
  <c r="CC149" i="43" s="1"/>
  <c r="CB148" i="43"/>
  <c r="CC148" i="43" s="1"/>
  <c r="CB147" i="43"/>
  <c r="CC147" i="43" s="1"/>
  <c r="CB146" i="43"/>
  <c r="CC146" i="43" s="1"/>
  <c r="CB145" i="43"/>
  <c r="CC145" i="43" s="1"/>
  <c r="CB144" i="43"/>
  <c r="CC144" i="43" s="1"/>
  <c r="CB143" i="43"/>
  <c r="CC143" i="43" s="1"/>
  <c r="CB142" i="43"/>
  <c r="CC142" i="43" s="1"/>
  <c r="CB139" i="43"/>
  <c r="CC139" i="43" s="1"/>
  <c r="CB136" i="43"/>
  <c r="CC136" i="43" s="1"/>
  <c r="CB135" i="43"/>
  <c r="CC135" i="43" s="1"/>
  <c r="CB134" i="43"/>
  <c r="CC134" i="43" s="1"/>
  <c r="CB133" i="43"/>
  <c r="CC133" i="43" s="1"/>
  <c r="CB131" i="43"/>
  <c r="CC131" i="43" s="1"/>
  <c r="CB129" i="43"/>
  <c r="CC129" i="43" s="1"/>
  <c r="CB127" i="43"/>
  <c r="CC127" i="43" s="1"/>
  <c r="CB125" i="43"/>
  <c r="CC125" i="43" s="1"/>
  <c r="CB123" i="43"/>
  <c r="CC123" i="43" s="1"/>
  <c r="CB120" i="43"/>
  <c r="CB119" i="43"/>
  <c r="CC119" i="43" s="1"/>
  <c r="CB118" i="43"/>
  <c r="CC118" i="43" s="1"/>
  <c r="CB117" i="43"/>
  <c r="CC117" i="43" s="1"/>
  <c r="CB115" i="43"/>
  <c r="CC115" i="43" s="1"/>
  <c r="CB113" i="43"/>
  <c r="CC113" i="43" s="1"/>
  <c r="CB112" i="43"/>
  <c r="CC112" i="43" s="1"/>
  <c r="CB111" i="43"/>
  <c r="CC111" i="43" s="1"/>
  <c r="CB109" i="43"/>
  <c r="CB105" i="43"/>
  <c r="CB104" i="43"/>
  <c r="CC104" i="43" s="1"/>
  <c r="CB103" i="43"/>
  <c r="CC103" i="43" s="1"/>
  <c r="CB97" i="43"/>
  <c r="CC97" i="43" s="1"/>
  <c r="CB96" i="43"/>
  <c r="CC96" i="43" s="1"/>
  <c r="CB95" i="43"/>
  <c r="CC95" i="43" s="1"/>
  <c r="CB94" i="43"/>
  <c r="CC94" i="43" s="1"/>
  <c r="CB93" i="43"/>
  <c r="CC93" i="43" s="1"/>
  <c r="CB92" i="43"/>
  <c r="CC92" i="43" s="1"/>
  <c r="CB91" i="43"/>
  <c r="CC91" i="43" s="1"/>
  <c r="CB89" i="43"/>
  <c r="CC89" i="43" s="1"/>
  <c r="CB88" i="43"/>
  <c r="CC88" i="43" s="1"/>
  <c r="CB87" i="43"/>
  <c r="CB86" i="43"/>
  <c r="CC86" i="43" s="1"/>
  <c r="CB85" i="43"/>
  <c r="CC85" i="43" s="1"/>
  <c r="CB84" i="43"/>
  <c r="CC84" i="43" s="1"/>
  <c r="CB83" i="43"/>
  <c r="CC83" i="43" s="1"/>
  <c r="CB82" i="43"/>
  <c r="CC82" i="43" s="1"/>
  <c r="CB81" i="43"/>
  <c r="CC81" i="43" s="1"/>
  <c r="CB79" i="43"/>
  <c r="CC79" i="43" s="1"/>
  <c r="CB78" i="43"/>
  <c r="CB76" i="43"/>
  <c r="CC76" i="43" s="1"/>
  <c r="CB75" i="43"/>
  <c r="CC75" i="43" s="1"/>
  <c r="CB74" i="43"/>
  <c r="CC74" i="43" s="1"/>
  <c r="CB73" i="43"/>
  <c r="CC73" i="43" s="1"/>
  <c r="CB72" i="43"/>
  <c r="CC72" i="43" s="1"/>
  <c r="CB70" i="43"/>
  <c r="CC70" i="43" s="1"/>
  <c r="CB69" i="43"/>
  <c r="CB68" i="43"/>
  <c r="CC68" i="43" s="1"/>
  <c r="CB65" i="43"/>
  <c r="CC65" i="43" s="1"/>
  <c r="CB64" i="43"/>
  <c r="CC64" i="43" s="1"/>
  <c r="CB63" i="43"/>
  <c r="CC63" i="43" s="1"/>
  <c r="CB62" i="43"/>
  <c r="CC62" i="43" s="1"/>
  <c r="CB61" i="43"/>
  <c r="CC61" i="43" s="1"/>
  <c r="CB60" i="43"/>
  <c r="CC60" i="43" s="1"/>
  <c r="CB59" i="43"/>
  <c r="CC59" i="43" s="1"/>
  <c r="CB58" i="43"/>
  <c r="CC58" i="43" s="1"/>
  <c r="CB56" i="43"/>
  <c r="CC56" i="43" s="1"/>
  <c r="CB53" i="43"/>
  <c r="CC53" i="43" s="1"/>
  <c r="CB52" i="43"/>
  <c r="CB50" i="43"/>
  <c r="CC50" i="43" s="1"/>
  <c r="CB49" i="43"/>
  <c r="CC49" i="43" s="1"/>
  <c r="CB48" i="43"/>
  <c r="CC48" i="43" s="1"/>
  <c r="CB46" i="43"/>
  <c r="CC46" i="43" s="1"/>
  <c r="CB44" i="43"/>
  <c r="CC44" i="43" s="1"/>
  <c r="CB43" i="43"/>
  <c r="CC43" i="43" s="1"/>
  <c r="CB41" i="43"/>
  <c r="CC41" i="43" s="1"/>
  <c r="CB38" i="43"/>
  <c r="CC38" i="43" s="1"/>
  <c r="CB36" i="43"/>
  <c r="CC36" i="43" s="1"/>
  <c r="CB35" i="43"/>
  <c r="CC35" i="43" s="1"/>
  <c r="CB33" i="43"/>
  <c r="CC33" i="43" s="1"/>
  <c r="CB32" i="43"/>
  <c r="CC32" i="43" s="1"/>
  <c r="CB31" i="43"/>
  <c r="CC31" i="43" s="1"/>
  <c r="CB29" i="43"/>
  <c r="CC29" i="43" s="1"/>
  <c r="CB27" i="43"/>
  <c r="CC27" i="43" s="1"/>
  <c r="CB26" i="43"/>
  <c r="CC26" i="43" s="1"/>
  <c r="CB25" i="43"/>
  <c r="CC25" i="43" s="1"/>
  <c r="CB22" i="43"/>
  <c r="CB19" i="43"/>
  <c r="CB18" i="43"/>
  <c r="BZ425" i="43"/>
  <c r="CA425" i="43" s="1"/>
  <c r="BZ424" i="43"/>
  <c r="CA424" i="43" s="1"/>
  <c r="BZ423" i="43"/>
  <c r="CA423" i="43" s="1"/>
  <c r="BZ422" i="43"/>
  <c r="CA422" i="43" s="1"/>
  <c r="BZ420" i="43"/>
  <c r="CA420" i="43" s="1"/>
  <c r="BZ419" i="43"/>
  <c r="CA419" i="43" s="1"/>
  <c r="BZ418" i="43"/>
  <c r="CA418" i="43" s="1"/>
  <c r="BZ417" i="43"/>
  <c r="CA417" i="43" s="1"/>
  <c r="BZ416" i="43"/>
  <c r="CA416" i="43" s="1"/>
  <c r="BZ415" i="43"/>
  <c r="CA415" i="43" s="1"/>
  <c r="BZ414" i="43"/>
  <c r="CA414" i="43" s="1"/>
  <c r="BZ413" i="43"/>
  <c r="CA413" i="43" s="1"/>
  <c r="BZ412" i="43"/>
  <c r="CA412" i="43" s="1"/>
  <c r="BZ411" i="43"/>
  <c r="CA411" i="43" s="1"/>
  <c r="BZ410" i="43"/>
  <c r="CA410" i="43" s="1"/>
  <c r="BZ409" i="43"/>
  <c r="CA409" i="43" s="1"/>
  <c r="BZ407" i="43"/>
  <c r="CA407" i="43" s="1"/>
  <c r="BZ406" i="43"/>
  <c r="CA406" i="43" s="1"/>
  <c r="BZ405" i="43"/>
  <c r="CA405" i="43" s="1"/>
  <c r="BZ404" i="43"/>
  <c r="CA404" i="43" s="1"/>
  <c r="BZ403" i="43"/>
  <c r="CA403" i="43" s="1"/>
  <c r="BZ402" i="43"/>
  <c r="CA402" i="43" s="1"/>
  <c r="BZ401" i="43"/>
  <c r="CA401" i="43" s="1"/>
  <c r="BZ400" i="43"/>
  <c r="CA400" i="43" s="1"/>
  <c r="BZ399" i="43"/>
  <c r="CA399" i="43" s="1"/>
  <c r="BZ398" i="43"/>
  <c r="CA398" i="43" s="1"/>
  <c r="BZ397" i="43"/>
  <c r="CA397" i="43" s="1"/>
  <c r="BZ396" i="43"/>
  <c r="CA396" i="43" s="1"/>
  <c r="BZ395" i="43"/>
  <c r="CA395" i="43" s="1"/>
  <c r="BZ394" i="43"/>
  <c r="CA394" i="43" s="1"/>
  <c r="BZ393" i="43"/>
  <c r="CA393" i="43" s="1"/>
  <c r="BZ392" i="43"/>
  <c r="CA392" i="43" s="1"/>
  <c r="BZ391" i="43"/>
  <c r="CA391" i="43" s="1"/>
  <c r="BZ390" i="43"/>
  <c r="CA390" i="43" s="1"/>
  <c r="BZ389" i="43"/>
  <c r="CA389" i="43" s="1"/>
  <c r="BZ388" i="43"/>
  <c r="CA388" i="43" s="1"/>
  <c r="BZ387" i="43"/>
  <c r="CA387" i="43" s="1"/>
  <c r="BZ386" i="43"/>
  <c r="CA386" i="43" s="1"/>
  <c r="BZ385" i="43"/>
  <c r="CA385" i="43" s="1"/>
  <c r="BZ377" i="43"/>
  <c r="CA377" i="43" s="1"/>
  <c r="BZ372" i="43"/>
  <c r="CA372" i="43" s="1"/>
  <c r="BZ371" i="43"/>
  <c r="CA371" i="43" s="1"/>
  <c r="BZ370" i="43"/>
  <c r="CA370" i="43" s="1"/>
  <c r="BZ369" i="43"/>
  <c r="CA369" i="43" s="1"/>
  <c r="BZ368" i="43"/>
  <c r="CA368" i="43" s="1"/>
  <c r="BZ367" i="43"/>
  <c r="CA367" i="43" s="1"/>
  <c r="BZ366" i="43"/>
  <c r="CA366" i="43" s="1"/>
  <c r="BZ363" i="43"/>
  <c r="CA363" i="43" s="1"/>
  <c r="BZ362" i="43"/>
  <c r="CA362" i="43" s="1"/>
  <c r="BZ361" i="43"/>
  <c r="CA361" i="43" s="1"/>
  <c r="BZ360" i="43"/>
  <c r="CA360" i="43" s="1"/>
  <c r="BZ359" i="43"/>
  <c r="CA359" i="43" s="1"/>
  <c r="BZ358" i="43"/>
  <c r="CA358" i="43" s="1"/>
  <c r="BZ357" i="43"/>
  <c r="CA357" i="43" s="1"/>
  <c r="BZ356" i="43"/>
  <c r="CA356" i="43" s="1"/>
  <c r="BZ355" i="43"/>
  <c r="CA355" i="43" s="1"/>
  <c r="BZ354" i="43"/>
  <c r="CA354" i="43" s="1"/>
  <c r="BZ352" i="43"/>
  <c r="CA352" i="43" s="1"/>
  <c r="BZ351" i="43"/>
  <c r="CA351" i="43" s="1"/>
  <c r="BZ350" i="43"/>
  <c r="CA350" i="43" s="1"/>
  <c r="BZ349" i="43"/>
  <c r="CA349" i="43" s="1"/>
  <c r="BZ348" i="43"/>
  <c r="CA348" i="43" s="1"/>
  <c r="BZ347" i="43"/>
  <c r="CA347" i="43" s="1"/>
  <c r="BZ346" i="43"/>
  <c r="CA346" i="43" s="1"/>
  <c r="BZ345" i="43"/>
  <c r="CA345" i="43" s="1"/>
  <c r="BZ344" i="43"/>
  <c r="CA344" i="43" s="1"/>
  <c r="BZ343" i="43"/>
  <c r="CA343" i="43" s="1"/>
  <c r="BZ342" i="43"/>
  <c r="CA342" i="43" s="1"/>
  <c r="BZ341" i="43"/>
  <c r="CA341" i="43" s="1"/>
  <c r="BZ340" i="43"/>
  <c r="CA340" i="43" s="1"/>
  <c r="BZ339" i="43"/>
  <c r="CA339" i="43" s="1"/>
  <c r="BZ338" i="43"/>
  <c r="CA338" i="43" s="1"/>
  <c r="BZ337" i="43"/>
  <c r="CA337" i="43" s="1"/>
  <c r="BZ336" i="43"/>
  <c r="CA336" i="43" s="1"/>
  <c r="BZ335" i="43"/>
  <c r="CA335" i="43" s="1"/>
  <c r="BZ334" i="43"/>
  <c r="CA334" i="43" s="1"/>
  <c r="BZ333" i="43"/>
  <c r="CA333" i="43" s="1"/>
  <c r="BZ332" i="43"/>
  <c r="CA332" i="43" s="1"/>
  <c r="BZ331" i="43"/>
  <c r="CA331" i="43" s="1"/>
  <c r="BZ330" i="43"/>
  <c r="CA330" i="43" s="1"/>
  <c r="BZ329" i="43"/>
  <c r="CA329" i="43" s="1"/>
  <c r="BZ328" i="43"/>
  <c r="CA328" i="43" s="1"/>
  <c r="BZ327" i="43"/>
  <c r="CA327" i="43" s="1"/>
  <c r="BZ322" i="43"/>
  <c r="CA322" i="43" s="1"/>
  <c r="BZ319" i="43"/>
  <c r="CA319" i="43" s="1"/>
  <c r="BZ318" i="43"/>
  <c r="CA318" i="43" s="1"/>
  <c r="BZ317" i="43"/>
  <c r="CA317" i="43" s="1"/>
  <c r="BZ315" i="43"/>
  <c r="CA315" i="43" s="1"/>
  <c r="BZ314" i="43"/>
  <c r="CA314" i="43" s="1"/>
  <c r="BZ312" i="43"/>
  <c r="CA312" i="43" s="1"/>
  <c r="BZ311" i="43"/>
  <c r="CA311" i="43" s="1"/>
  <c r="BZ310" i="43"/>
  <c r="CA310" i="43" s="1"/>
  <c r="BZ309" i="43"/>
  <c r="CA309" i="43" s="1"/>
  <c r="BZ308" i="43"/>
  <c r="CA308" i="43" s="1"/>
  <c r="BZ307" i="43"/>
  <c r="CA307" i="43" s="1"/>
  <c r="BZ306" i="43"/>
  <c r="CA306" i="43" s="1"/>
  <c r="BZ301" i="43"/>
  <c r="CA301" i="43" s="1"/>
  <c r="BZ300" i="43"/>
  <c r="CA300" i="43" s="1"/>
  <c r="BZ298" i="43"/>
  <c r="CA298" i="43" s="1"/>
  <c r="BZ296" i="43"/>
  <c r="CA296" i="43" s="1"/>
  <c r="BZ292" i="43"/>
  <c r="CA292" i="43" s="1"/>
  <c r="BZ291" i="43"/>
  <c r="CA291" i="43" s="1"/>
  <c r="BZ290" i="43"/>
  <c r="CA290" i="43" s="1"/>
  <c r="BZ289" i="43"/>
  <c r="CA289" i="43" s="1"/>
  <c r="BZ288" i="43"/>
  <c r="CA288" i="43" s="1"/>
  <c r="BZ284" i="43"/>
  <c r="CA284" i="43" s="1"/>
  <c r="BZ283" i="43"/>
  <c r="CA283" i="43" s="1"/>
  <c r="BZ281" i="43"/>
  <c r="CA281" i="43" s="1"/>
  <c r="BZ278" i="43"/>
  <c r="CA278" i="43" s="1"/>
  <c r="BZ277" i="43"/>
  <c r="CA277" i="43" s="1"/>
  <c r="BZ276" i="43"/>
  <c r="CA276" i="43" s="1"/>
  <c r="BZ271" i="43"/>
  <c r="CA271" i="43" s="1"/>
  <c r="BZ269" i="43"/>
  <c r="CA269" i="43" s="1"/>
  <c r="BZ268" i="43"/>
  <c r="CA268" i="43" s="1"/>
  <c r="BZ266" i="43"/>
  <c r="CA266" i="43" s="1"/>
  <c r="BZ265" i="43"/>
  <c r="CA265" i="43" s="1"/>
  <c r="BZ263" i="43"/>
  <c r="CA263" i="43" s="1"/>
  <c r="BZ259" i="43"/>
  <c r="CA259" i="43" s="1"/>
  <c r="BZ258" i="43"/>
  <c r="CA258" i="43" s="1"/>
  <c r="BZ257" i="43"/>
  <c r="CA257" i="43" s="1"/>
  <c r="BZ256" i="43"/>
  <c r="CA256" i="43" s="1"/>
  <c r="BZ255" i="43"/>
  <c r="CA255" i="43" s="1"/>
  <c r="BZ253" i="43"/>
  <c r="CA253" i="43" s="1"/>
  <c r="BZ252" i="43"/>
  <c r="CA252" i="43" s="1"/>
  <c r="BZ251" i="43"/>
  <c r="CA251" i="43" s="1"/>
  <c r="BZ250" i="43"/>
  <c r="CA250" i="43" s="1"/>
  <c r="BZ249" i="43"/>
  <c r="CA249" i="43" s="1"/>
  <c r="BZ245" i="43"/>
  <c r="CA245" i="43" s="1"/>
  <c r="BZ244" i="43"/>
  <c r="CA244" i="43" s="1"/>
  <c r="BZ243" i="43"/>
  <c r="CA243" i="43" s="1"/>
  <c r="BZ242" i="43"/>
  <c r="CA242" i="43" s="1"/>
  <c r="BZ241" i="43"/>
  <c r="CA241" i="43" s="1"/>
  <c r="BZ240" i="43"/>
  <c r="CA240" i="43" s="1"/>
  <c r="BZ239" i="43"/>
  <c r="CA239" i="43" s="1"/>
  <c r="BZ238" i="43"/>
  <c r="CA238" i="43" s="1"/>
  <c r="BZ236" i="43"/>
  <c r="CA236" i="43" s="1"/>
  <c r="BZ235" i="43"/>
  <c r="CA235" i="43" s="1"/>
  <c r="BZ233" i="43"/>
  <c r="CA233" i="43" s="1"/>
  <c r="BZ232" i="43"/>
  <c r="CA232" i="43" s="1"/>
  <c r="BZ231" i="43"/>
  <c r="CA231" i="43" s="1"/>
  <c r="BZ230" i="43"/>
  <c r="CA230" i="43" s="1"/>
  <c r="BZ229" i="43"/>
  <c r="CA229" i="43" s="1"/>
  <c r="BZ228" i="43"/>
  <c r="CA228" i="43" s="1"/>
  <c r="BZ227" i="43"/>
  <c r="CA227" i="43" s="1"/>
  <c r="BZ226" i="43"/>
  <c r="CA226" i="43" s="1"/>
  <c r="BZ225" i="43"/>
  <c r="CA225" i="43" s="1"/>
  <c r="BZ224" i="43"/>
  <c r="CA224" i="43" s="1"/>
  <c r="BZ223" i="43"/>
  <c r="CA223" i="43" s="1"/>
  <c r="BZ222" i="43"/>
  <c r="CA222" i="43" s="1"/>
  <c r="BZ221" i="43"/>
  <c r="CA221" i="43" s="1"/>
  <c r="BZ220" i="43"/>
  <c r="CA220" i="43" s="1"/>
  <c r="BZ219" i="43"/>
  <c r="CA219" i="43" s="1"/>
  <c r="BZ218" i="43"/>
  <c r="CA218" i="43" s="1"/>
  <c r="BZ217" i="43"/>
  <c r="CA217" i="43" s="1"/>
  <c r="BZ216" i="43"/>
  <c r="CA216" i="43" s="1"/>
  <c r="BZ215" i="43"/>
  <c r="CA215" i="43" s="1"/>
  <c r="BZ214" i="43"/>
  <c r="CA214" i="43" s="1"/>
  <c r="BZ213" i="43"/>
  <c r="CA213" i="43" s="1"/>
  <c r="BZ212" i="43"/>
  <c r="CA212" i="43" s="1"/>
  <c r="BZ211" i="43"/>
  <c r="CA211" i="43" s="1"/>
  <c r="BZ210" i="43"/>
  <c r="CA210" i="43" s="1"/>
  <c r="BZ209" i="43"/>
  <c r="CA209" i="43" s="1"/>
  <c r="BZ208" i="43"/>
  <c r="CA208" i="43" s="1"/>
  <c r="BZ207" i="43"/>
  <c r="CA207" i="43" s="1"/>
  <c r="BZ206" i="43"/>
  <c r="CA206" i="43" s="1"/>
  <c r="BZ205" i="43"/>
  <c r="CA205" i="43" s="1"/>
  <c r="BZ204" i="43"/>
  <c r="CA204" i="43" s="1"/>
  <c r="BZ203" i="43"/>
  <c r="CA203" i="43" s="1"/>
  <c r="BZ202" i="43"/>
  <c r="CA202" i="43" s="1"/>
  <c r="BZ201" i="43"/>
  <c r="CA201" i="43" s="1"/>
  <c r="BZ200" i="43"/>
  <c r="CA200" i="43" s="1"/>
  <c r="BZ197" i="43"/>
  <c r="CA197" i="43" s="1"/>
  <c r="BZ196" i="43"/>
  <c r="CA196" i="43" s="1"/>
  <c r="BZ195" i="43"/>
  <c r="CA195" i="43" s="1"/>
  <c r="BZ194" i="43"/>
  <c r="CA194" i="43" s="1"/>
  <c r="BZ193" i="43"/>
  <c r="CA193" i="43" s="1"/>
  <c r="BZ192" i="43"/>
  <c r="CA192" i="43" s="1"/>
  <c r="BZ191" i="43"/>
  <c r="CA191" i="43" s="1"/>
  <c r="BZ190" i="43"/>
  <c r="CA190" i="43" s="1"/>
  <c r="BZ189" i="43"/>
  <c r="CA189" i="43" s="1"/>
  <c r="BZ188" i="43"/>
  <c r="CA188" i="43" s="1"/>
  <c r="BZ187" i="43"/>
  <c r="CA187" i="43" s="1"/>
  <c r="BZ184" i="43"/>
  <c r="CA184" i="43" s="1"/>
  <c r="BZ183" i="43"/>
  <c r="CA183" i="43" s="1"/>
  <c r="BZ181" i="43"/>
  <c r="CA181" i="43" s="1"/>
  <c r="BZ179" i="43"/>
  <c r="CA179" i="43" s="1"/>
  <c r="BZ177" i="43"/>
  <c r="CA177" i="43" s="1"/>
  <c r="BZ175" i="43"/>
  <c r="CA175" i="43" s="1"/>
  <c r="BZ174" i="43"/>
  <c r="CA174" i="43" s="1"/>
  <c r="BZ173" i="43"/>
  <c r="CA173" i="43" s="1"/>
  <c r="BZ172" i="43"/>
  <c r="CA172" i="43" s="1"/>
  <c r="BZ169" i="43"/>
  <c r="CA169" i="43" s="1"/>
  <c r="BZ167" i="43"/>
  <c r="CA167" i="43" s="1"/>
  <c r="BZ166" i="43"/>
  <c r="CA166" i="43" s="1"/>
  <c r="BZ164" i="43"/>
  <c r="CA164" i="43" s="1"/>
  <c r="BZ162" i="43"/>
  <c r="CA162" i="43" s="1"/>
  <c r="BZ160" i="43"/>
  <c r="CA160" i="43" s="1"/>
  <c r="BZ159" i="43"/>
  <c r="CA159" i="43" s="1"/>
  <c r="BZ158" i="43"/>
  <c r="CA158" i="43" s="1"/>
  <c r="BZ157" i="43"/>
  <c r="CA157" i="43" s="1"/>
  <c r="BZ156" i="43"/>
  <c r="CA156" i="43" s="1"/>
  <c r="BZ154" i="43"/>
  <c r="CA154" i="43" s="1"/>
  <c r="BZ152" i="43"/>
  <c r="CA152" i="43" s="1"/>
  <c r="BZ151" i="43"/>
  <c r="CA151" i="43" s="1"/>
  <c r="BZ149" i="43"/>
  <c r="CA149" i="43" s="1"/>
  <c r="BZ148" i="43"/>
  <c r="CA148" i="43" s="1"/>
  <c r="BZ147" i="43"/>
  <c r="CA147" i="43" s="1"/>
  <c r="BZ146" i="43"/>
  <c r="CA146" i="43" s="1"/>
  <c r="BZ145" i="43"/>
  <c r="CA145" i="43" s="1"/>
  <c r="BZ144" i="43"/>
  <c r="CA144" i="43" s="1"/>
  <c r="BZ143" i="43"/>
  <c r="CA143" i="43" s="1"/>
  <c r="BZ142" i="43"/>
  <c r="CA142" i="43" s="1"/>
  <c r="BZ139" i="43"/>
  <c r="CA139" i="43" s="1"/>
  <c r="BZ136" i="43"/>
  <c r="CA136" i="43" s="1"/>
  <c r="BZ135" i="43"/>
  <c r="CA135" i="43" s="1"/>
  <c r="BZ134" i="43"/>
  <c r="CA134" i="43" s="1"/>
  <c r="BZ133" i="43"/>
  <c r="CA133" i="43" s="1"/>
  <c r="BZ131" i="43"/>
  <c r="CA131" i="43" s="1"/>
  <c r="BZ129" i="43"/>
  <c r="CA129" i="43" s="1"/>
  <c r="BZ127" i="43"/>
  <c r="CA127" i="43" s="1"/>
  <c r="BZ125" i="43"/>
  <c r="CA125" i="43" s="1"/>
  <c r="BZ123" i="43"/>
  <c r="CA123" i="43" s="1"/>
  <c r="BZ120" i="43"/>
  <c r="CA120" i="43" s="1"/>
  <c r="BZ119" i="43"/>
  <c r="CA119" i="43" s="1"/>
  <c r="BZ118" i="43"/>
  <c r="CA118" i="43" s="1"/>
  <c r="BZ117" i="43"/>
  <c r="CA117" i="43" s="1"/>
  <c r="BZ115" i="43"/>
  <c r="CA115" i="43" s="1"/>
  <c r="BZ113" i="43"/>
  <c r="CA113" i="43" s="1"/>
  <c r="BZ112" i="43"/>
  <c r="CA112" i="43" s="1"/>
  <c r="BZ111" i="43"/>
  <c r="CA111" i="43" s="1"/>
  <c r="BZ109" i="43"/>
  <c r="CA109" i="43" s="1"/>
  <c r="BZ105" i="43"/>
  <c r="CA105" i="43" s="1"/>
  <c r="BZ104" i="43"/>
  <c r="CA104" i="43" s="1"/>
  <c r="BZ103" i="43"/>
  <c r="CA103" i="43" s="1"/>
  <c r="BZ97" i="43"/>
  <c r="CA97" i="43" s="1"/>
  <c r="BZ96" i="43"/>
  <c r="CA96" i="43" s="1"/>
  <c r="BZ95" i="43"/>
  <c r="CA95" i="43" s="1"/>
  <c r="BZ94" i="43"/>
  <c r="CA94" i="43" s="1"/>
  <c r="BZ93" i="43"/>
  <c r="CA93" i="43" s="1"/>
  <c r="BZ92" i="43"/>
  <c r="CA92" i="43" s="1"/>
  <c r="BZ91" i="43"/>
  <c r="CA91" i="43" s="1"/>
  <c r="BZ89" i="43"/>
  <c r="CA89" i="43" s="1"/>
  <c r="BZ88" i="43"/>
  <c r="CA88" i="43" s="1"/>
  <c r="BZ87" i="43"/>
  <c r="CA87" i="43" s="1"/>
  <c r="BZ86" i="43"/>
  <c r="CA86" i="43" s="1"/>
  <c r="BZ85" i="43"/>
  <c r="CA85" i="43" s="1"/>
  <c r="BZ84" i="43"/>
  <c r="CA84" i="43" s="1"/>
  <c r="BZ83" i="43"/>
  <c r="CA83" i="43" s="1"/>
  <c r="BZ82" i="43"/>
  <c r="CA82" i="43" s="1"/>
  <c r="BZ81" i="43"/>
  <c r="CA81" i="43" s="1"/>
  <c r="BZ79" i="43"/>
  <c r="CA79" i="43" s="1"/>
  <c r="BZ78" i="43"/>
  <c r="CA78" i="43" s="1"/>
  <c r="BZ76" i="43"/>
  <c r="CA76" i="43" s="1"/>
  <c r="BZ75" i="43"/>
  <c r="CA75" i="43" s="1"/>
  <c r="BZ74" i="43"/>
  <c r="CA74" i="43" s="1"/>
  <c r="BZ73" i="43"/>
  <c r="CA73" i="43" s="1"/>
  <c r="BZ72" i="43"/>
  <c r="CA72" i="43" s="1"/>
  <c r="BZ70" i="43"/>
  <c r="CA70" i="43" s="1"/>
  <c r="BZ69" i="43"/>
  <c r="CA69" i="43" s="1"/>
  <c r="BZ68" i="43"/>
  <c r="CA68" i="43" s="1"/>
  <c r="BZ65" i="43"/>
  <c r="CA65" i="43" s="1"/>
  <c r="BZ64" i="43"/>
  <c r="CA64" i="43" s="1"/>
  <c r="BZ63" i="43"/>
  <c r="CA63" i="43" s="1"/>
  <c r="BZ62" i="43"/>
  <c r="CA62" i="43" s="1"/>
  <c r="BZ61" i="43"/>
  <c r="CA61" i="43" s="1"/>
  <c r="BZ60" i="43"/>
  <c r="CA60" i="43" s="1"/>
  <c r="BZ59" i="43"/>
  <c r="CA59" i="43" s="1"/>
  <c r="BZ58" i="43"/>
  <c r="CA58" i="43" s="1"/>
  <c r="BZ56" i="43"/>
  <c r="CA56" i="43" s="1"/>
  <c r="BZ53" i="43"/>
  <c r="CA53" i="43" s="1"/>
  <c r="BZ52" i="43"/>
  <c r="CA52" i="43" s="1"/>
  <c r="BZ50" i="43"/>
  <c r="CA50" i="43" s="1"/>
  <c r="BZ49" i="43"/>
  <c r="CA49" i="43" s="1"/>
  <c r="BZ48" i="43"/>
  <c r="CA48" i="43" s="1"/>
  <c r="BZ46" i="43"/>
  <c r="CA46" i="43" s="1"/>
  <c r="BZ44" i="43"/>
  <c r="CA44" i="43" s="1"/>
  <c r="BZ43" i="43"/>
  <c r="CA43" i="43" s="1"/>
  <c r="BZ41" i="43"/>
  <c r="CA41" i="43" s="1"/>
  <c r="BZ38" i="43"/>
  <c r="CA38" i="43" s="1"/>
  <c r="BZ36" i="43"/>
  <c r="CA36" i="43" s="1"/>
  <c r="BZ35" i="43"/>
  <c r="CA35" i="43" s="1"/>
  <c r="BZ33" i="43"/>
  <c r="CA33" i="43" s="1"/>
  <c r="BZ32" i="43"/>
  <c r="CA32" i="43" s="1"/>
  <c r="BZ31" i="43"/>
  <c r="CA31" i="43" s="1"/>
  <c r="BZ29" i="43"/>
  <c r="CA29" i="43" s="1"/>
  <c r="BZ27" i="43"/>
  <c r="CA27" i="43" s="1"/>
  <c r="BZ26" i="43"/>
  <c r="CA26" i="43" s="1"/>
  <c r="BZ25" i="43"/>
  <c r="CA25" i="43" s="1"/>
  <c r="BZ19" i="43"/>
  <c r="CA19" i="43" s="1"/>
  <c r="BZ18" i="43"/>
  <c r="CA18" i="43" s="1"/>
  <c r="CB17" i="43"/>
  <c r="CC17" i="43" s="1"/>
  <c r="BZ17" i="43"/>
  <c r="CA17" i="43" s="1"/>
  <c r="BZ15" i="43"/>
  <c r="CA15" i="43" s="1"/>
  <c r="CB12" i="43"/>
  <c r="CC12" i="43" s="1"/>
  <c r="BZ12" i="43"/>
  <c r="CA12" i="43" s="1"/>
  <c r="CB11" i="43"/>
  <c r="BZ526" i="45"/>
  <c r="BY526" i="45"/>
  <c r="BX526" i="45"/>
  <c r="BW526" i="45"/>
  <c r="BV526" i="45"/>
  <c r="BU526" i="45"/>
  <c r="BT526" i="45"/>
  <c r="BS526" i="45"/>
  <c r="BR526" i="45"/>
  <c r="BQ526" i="45"/>
  <c r="BP526" i="45"/>
  <c r="BO526" i="45"/>
  <c r="BN526" i="45"/>
  <c r="BM526" i="45"/>
  <c r="BL526" i="45"/>
  <c r="BK526" i="45"/>
  <c r="BZ525" i="45"/>
  <c r="BY525" i="45"/>
  <c r="BX525" i="45"/>
  <c r="BW525" i="45"/>
  <c r="BV525" i="45"/>
  <c r="BU525" i="45"/>
  <c r="BT525" i="45"/>
  <c r="BS525" i="45"/>
  <c r="BR525" i="45"/>
  <c r="BQ525" i="45"/>
  <c r="BP525" i="45"/>
  <c r="BO525" i="45"/>
  <c r="BN525" i="45"/>
  <c r="BM525" i="45"/>
  <c r="BL525" i="45"/>
  <c r="BK525" i="45"/>
  <c r="BZ524" i="45"/>
  <c r="BZ527" i="45" s="1"/>
  <c r="BZ528" i="45" s="1"/>
  <c r="BY524" i="45"/>
  <c r="BY527" i="45" s="1"/>
  <c r="BY528" i="45" s="1"/>
  <c r="BX524" i="45"/>
  <c r="BX527" i="45" s="1"/>
  <c r="BX528" i="45" s="1"/>
  <c r="BW524" i="45"/>
  <c r="BW527" i="45" s="1"/>
  <c r="BW528" i="45" s="1"/>
  <c r="BV524" i="45"/>
  <c r="BV527" i="45" s="1"/>
  <c r="BV528" i="45" s="1"/>
  <c r="BU524" i="45"/>
  <c r="BU527" i="45" s="1"/>
  <c r="BU528" i="45" s="1"/>
  <c r="BT524" i="45"/>
  <c r="BT527" i="45" s="1"/>
  <c r="BT528" i="45" s="1"/>
  <c r="BS524" i="45"/>
  <c r="BS527" i="45" s="1"/>
  <c r="BS528" i="45" s="1"/>
  <c r="BR524" i="45"/>
  <c r="BR527" i="45" s="1"/>
  <c r="BR528" i="45" s="1"/>
  <c r="BQ524" i="45"/>
  <c r="BQ527" i="45" s="1"/>
  <c r="BQ528" i="45" s="1"/>
  <c r="BP524" i="45"/>
  <c r="BP527" i="45" s="1"/>
  <c r="BP528" i="45" s="1"/>
  <c r="BO524" i="45"/>
  <c r="BO527" i="45" s="1"/>
  <c r="BO528" i="45" s="1"/>
  <c r="BN524" i="45"/>
  <c r="BN527" i="45" s="1"/>
  <c r="BN528" i="45" s="1"/>
  <c r="BM524" i="45"/>
  <c r="BM527" i="45" s="1"/>
  <c r="BM528" i="45" s="1"/>
  <c r="BL524" i="45"/>
  <c r="BL527" i="45" s="1"/>
  <c r="BL528" i="45" s="1"/>
  <c r="BK524" i="45"/>
  <c r="BK527" i="45" s="1"/>
  <c r="BK528" i="45" s="1"/>
  <c r="BT523" i="45"/>
  <c r="BZ521" i="45"/>
  <c r="BY521" i="45"/>
  <c r="BX521" i="45"/>
  <c r="BW521" i="45"/>
  <c r="BV521" i="45"/>
  <c r="BU521" i="45"/>
  <c r="BT521" i="45"/>
  <c r="BS521" i="45"/>
  <c r="BR521" i="45"/>
  <c r="BQ521" i="45"/>
  <c r="BP521" i="45"/>
  <c r="BO521" i="45"/>
  <c r="BN521" i="45"/>
  <c r="BM521" i="45"/>
  <c r="BL521" i="45"/>
  <c r="BK521" i="45"/>
  <c r="BZ520" i="45"/>
  <c r="BY520" i="45"/>
  <c r="BX520" i="45"/>
  <c r="BW520" i="45"/>
  <c r="BV520" i="45"/>
  <c r="BU520" i="45"/>
  <c r="BT520" i="45"/>
  <c r="BS520" i="45"/>
  <c r="BR520" i="45"/>
  <c r="BQ520" i="45"/>
  <c r="BP520" i="45"/>
  <c r="BO520" i="45"/>
  <c r="BN520" i="45"/>
  <c r="BM520" i="45"/>
  <c r="BL520" i="45"/>
  <c r="BK520" i="45"/>
  <c r="BZ519" i="45"/>
  <c r="BZ522" i="45" s="1"/>
  <c r="BZ523" i="45" s="1"/>
  <c r="BY519" i="45"/>
  <c r="BY522" i="45" s="1"/>
  <c r="BY523" i="45" s="1"/>
  <c r="BX519" i="45"/>
  <c r="BX522" i="45" s="1"/>
  <c r="BX523" i="45" s="1"/>
  <c r="BW519" i="45"/>
  <c r="BW522" i="45" s="1"/>
  <c r="BW523" i="45" s="1"/>
  <c r="BV519" i="45"/>
  <c r="BV522" i="45" s="1"/>
  <c r="BV523" i="45" s="1"/>
  <c r="BU519" i="45"/>
  <c r="BU522" i="45" s="1"/>
  <c r="BU523" i="45" s="1"/>
  <c r="BT519" i="45"/>
  <c r="BT522" i="45" s="1"/>
  <c r="BS519" i="45"/>
  <c r="BS522" i="45" s="1"/>
  <c r="BS523" i="45" s="1"/>
  <c r="BR519" i="45"/>
  <c r="BR522" i="45" s="1"/>
  <c r="BR523" i="45" s="1"/>
  <c r="BQ519" i="45"/>
  <c r="BQ522" i="45" s="1"/>
  <c r="BQ523" i="45" s="1"/>
  <c r="BP519" i="45"/>
  <c r="BP522" i="45" s="1"/>
  <c r="BP523" i="45" s="1"/>
  <c r="BO519" i="45"/>
  <c r="BO522" i="45" s="1"/>
  <c r="BO523" i="45" s="1"/>
  <c r="BN519" i="45"/>
  <c r="BN522" i="45" s="1"/>
  <c r="BN523" i="45" s="1"/>
  <c r="BM519" i="45"/>
  <c r="BM522" i="45" s="1"/>
  <c r="BM523" i="45" s="1"/>
  <c r="BL519" i="45"/>
  <c r="BL522" i="45" s="1"/>
  <c r="BL523" i="45" s="1"/>
  <c r="BK519" i="45"/>
  <c r="BK522" i="45" s="1"/>
  <c r="BK523" i="45" s="1"/>
  <c r="BR517" i="45"/>
  <c r="BR518" i="45" s="1"/>
  <c r="BZ516" i="45"/>
  <c r="BY516" i="45"/>
  <c r="BX516" i="45"/>
  <c r="BW516" i="45"/>
  <c r="BV516" i="45"/>
  <c r="BU516" i="45"/>
  <c r="BT516" i="45"/>
  <c r="BS516" i="45"/>
  <c r="BR516" i="45"/>
  <c r="BQ516" i="45"/>
  <c r="BP516" i="45"/>
  <c r="BO516" i="45"/>
  <c r="BN516" i="45"/>
  <c r="BM516" i="45"/>
  <c r="BL516" i="45"/>
  <c r="BK516" i="45"/>
  <c r="BZ515" i="45"/>
  <c r="BY515" i="45"/>
  <c r="BX515" i="45"/>
  <c r="BW515" i="45"/>
  <c r="BV515" i="45"/>
  <c r="BU515" i="45"/>
  <c r="BT515" i="45"/>
  <c r="BS515" i="45"/>
  <c r="BR515" i="45"/>
  <c r="BQ515" i="45"/>
  <c r="BP515" i="45"/>
  <c r="BO515" i="45"/>
  <c r="BN515" i="45"/>
  <c r="BM515" i="45"/>
  <c r="BL515" i="45"/>
  <c r="BK515" i="45"/>
  <c r="BZ514" i="45"/>
  <c r="BZ517" i="45" s="1"/>
  <c r="BZ518" i="45" s="1"/>
  <c r="BY514" i="45"/>
  <c r="BY517" i="45" s="1"/>
  <c r="BY518" i="45" s="1"/>
  <c r="BX514" i="45"/>
  <c r="BX517" i="45" s="1"/>
  <c r="BX518" i="45" s="1"/>
  <c r="BW514" i="45"/>
  <c r="BW517" i="45" s="1"/>
  <c r="BW518" i="45" s="1"/>
  <c r="BV514" i="45"/>
  <c r="BV517" i="45" s="1"/>
  <c r="BV518" i="45" s="1"/>
  <c r="BU514" i="45"/>
  <c r="BU517" i="45" s="1"/>
  <c r="BU518" i="45" s="1"/>
  <c r="BT514" i="45"/>
  <c r="BT517" i="45" s="1"/>
  <c r="BT518" i="45" s="1"/>
  <c r="BS514" i="45"/>
  <c r="BS517" i="45" s="1"/>
  <c r="BS518" i="45" s="1"/>
  <c r="BR514" i="45"/>
  <c r="BQ514" i="45"/>
  <c r="BQ517" i="45" s="1"/>
  <c r="BQ518" i="45" s="1"/>
  <c r="BP514" i="45"/>
  <c r="BP517" i="45" s="1"/>
  <c r="BP518" i="45" s="1"/>
  <c r="BO514" i="45"/>
  <c r="BO517" i="45" s="1"/>
  <c r="BO518" i="45" s="1"/>
  <c r="BN514" i="45"/>
  <c r="BN517" i="45" s="1"/>
  <c r="BN518" i="45" s="1"/>
  <c r="BM514" i="45"/>
  <c r="BM517" i="45" s="1"/>
  <c r="BM518" i="45" s="1"/>
  <c r="BL514" i="45"/>
  <c r="BL517" i="45" s="1"/>
  <c r="BL518" i="45" s="1"/>
  <c r="BK514" i="45"/>
  <c r="BK517" i="45" s="1"/>
  <c r="BK518" i="45" s="1"/>
  <c r="BZ511" i="45"/>
  <c r="BY511" i="45"/>
  <c r="BX511" i="45"/>
  <c r="BW511" i="45"/>
  <c r="BW531" i="45" s="1"/>
  <c r="BV511" i="45"/>
  <c r="BU511" i="45"/>
  <c r="BT511" i="45"/>
  <c r="BS511" i="45"/>
  <c r="BR511" i="45"/>
  <c r="BQ511" i="45"/>
  <c r="BP511" i="45"/>
  <c r="BO511" i="45"/>
  <c r="BO531" i="45" s="1"/>
  <c r="BN511" i="45"/>
  <c r="BM511" i="45"/>
  <c r="BL511" i="45"/>
  <c r="BK511" i="45"/>
  <c r="BK531" i="45" s="1"/>
  <c r="BZ510" i="45"/>
  <c r="BY510" i="45"/>
  <c r="BX510" i="45"/>
  <c r="BW510" i="45"/>
  <c r="BW530" i="45" s="1"/>
  <c r="BV510" i="45"/>
  <c r="BU510" i="45"/>
  <c r="BT510" i="45"/>
  <c r="BS510" i="45"/>
  <c r="BR510" i="45"/>
  <c r="BQ510" i="45"/>
  <c r="BP510" i="45"/>
  <c r="BO510" i="45"/>
  <c r="BO530" i="45" s="1"/>
  <c r="BN510" i="45"/>
  <c r="BM510" i="45"/>
  <c r="BL510" i="45"/>
  <c r="BK510" i="45"/>
  <c r="BK530" i="45" s="1"/>
  <c r="BZ509" i="45"/>
  <c r="BZ512" i="45" s="1"/>
  <c r="BZ513" i="45" s="1"/>
  <c r="BY509" i="45"/>
  <c r="BY512" i="45" s="1"/>
  <c r="BY513" i="45" s="1"/>
  <c r="BX509" i="45"/>
  <c r="BX512" i="45" s="1"/>
  <c r="BX513" i="45" s="1"/>
  <c r="BW509" i="45"/>
  <c r="BW529" i="45" s="1"/>
  <c r="BW532" i="45" s="1"/>
  <c r="BW533" i="45" s="1"/>
  <c r="BV509" i="45"/>
  <c r="BV512" i="45" s="1"/>
  <c r="BV513" i="45" s="1"/>
  <c r="BU509" i="45"/>
  <c r="BU512" i="45" s="1"/>
  <c r="BU513" i="45" s="1"/>
  <c r="BT509" i="45"/>
  <c r="BT512" i="45" s="1"/>
  <c r="BT513" i="45" s="1"/>
  <c r="BS509" i="45"/>
  <c r="BS512" i="45" s="1"/>
  <c r="BS513" i="45" s="1"/>
  <c r="BR509" i="45"/>
  <c r="BR512" i="45" s="1"/>
  <c r="BR513" i="45" s="1"/>
  <c r="BQ509" i="45"/>
  <c r="BQ512" i="45" s="1"/>
  <c r="BQ513" i="45" s="1"/>
  <c r="BP509" i="45"/>
  <c r="BP512" i="45" s="1"/>
  <c r="BP513" i="45" s="1"/>
  <c r="BO509" i="45"/>
  <c r="BO512" i="45" s="1"/>
  <c r="BO513" i="45" s="1"/>
  <c r="BN509" i="45"/>
  <c r="BN512" i="45" s="1"/>
  <c r="BN513" i="45" s="1"/>
  <c r="BM509" i="45"/>
  <c r="BM512" i="45" s="1"/>
  <c r="BM513" i="45" s="1"/>
  <c r="BL509" i="45"/>
  <c r="BL512" i="45" s="1"/>
  <c r="BL513" i="45" s="1"/>
  <c r="BK509" i="45"/>
  <c r="BK512" i="45" s="1"/>
  <c r="BK513" i="45" s="1"/>
  <c r="BZ506" i="45"/>
  <c r="BY506" i="45"/>
  <c r="BX506" i="45"/>
  <c r="BX531" i="45" s="1"/>
  <c r="BW506" i="45"/>
  <c r="BV506" i="45"/>
  <c r="BU506" i="45"/>
  <c r="BT506" i="45"/>
  <c r="BT531" i="45" s="1"/>
  <c r="BS506" i="45"/>
  <c r="BS531" i="45" s="1"/>
  <c r="BR506" i="45"/>
  <c r="BQ506" i="45"/>
  <c r="BP506" i="45"/>
  <c r="BP531" i="45" s="1"/>
  <c r="BO506" i="45"/>
  <c r="BN506" i="45"/>
  <c r="BM506" i="45"/>
  <c r="BL506" i="45"/>
  <c r="BL531" i="45" s="1"/>
  <c r="BK506" i="45"/>
  <c r="BZ505" i="45"/>
  <c r="BY505" i="45"/>
  <c r="BX505" i="45"/>
  <c r="BX530" i="45" s="1"/>
  <c r="BW505" i="45"/>
  <c r="BV505" i="45"/>
  <c r="BU505" i="45"/>
  <c r="BT505" i="45"/>
  <c r="BT530" i="45" s="1"/>
  <c r="BS505" i="45"/>
  <c r="BS530" i="45" s="1"/>
  <c r="BR505" i="45"/>
  <c r="BQ505" i="45"/>
  <c r="BP505" i="45"/>
  <c r="BP530" i="45" s="1"/>
  <c r="BO505" i="45"/>
  <c r="BN505" i="45"/>
  <c r="BM505" i="45"/>
  <c r="BL505" i="45"/>
  <c r="BL530" i="45" s="1"/>
  <c r="BK505" i="45"/>
  <c r="BZ504" i="45"/>
  <c r="BZ507" i="45" s="1"/>
  <c r="BZ508" i="45" s="1"/>
  <c r="BY504" i="45"/>
  <c r="BY507" i="45" s="1"/>
  <c r="BY508" i="45" s="1"/>
  <c r="BX504" i="45"/>
  <c r="BW504" i="45"/>
  <c r="BW507" i="45" s="1"/>
  <c r="BW508" i="45" s="1"/>
  <c r="BV504" i="45"/>
  <c r="BV507" i="45" s="1"/>
  <c r="BV508" i="45" s="1"/>
  <c r="BU504" i="45"/>
  <c r="BU507" i="45" s="1"/>
  <c r="BU508" i="45" s="1"/>
  <c r="BT504" i="45"/>
  <c r="BS504" i="45"/>
  <c r="BS507" i="45" s="1"/>
  <c r="BS508" i="45" s="1"/>
  <c r="BR504" i="45"/>
  <c r="BR507" i="45" s="1"/>
  <c r="BR508" i="45" s="1"/>
  <c r="BQ504" i="45"/>
  <c r="BQ507" i="45" s="1"/>
  <c r="BQ508" i="45" s="1"/>
  <c r="BP504" i="45"/>
  <c r="BP529" i="45" s="1"/>
  <c r="BP532" i="45" s="1"/>
  <c r="BP533" i="45" s="1"/>
  <c r="BO504" i="45"/>
  <c r="BO507" i="45" s="1"/>
  <c r="BO508" i="45" s="1"/>
  <c r="BN504" i="45"/>
  <c r="BN507" i="45" s="1"/>
  <c r="BN508" i="45" s="1"/>
  <c r="BM504" i="45"/>
  <c r="BM507" i="45" s="1"/>
  <c r="BM508" i="45" s="1"/>
  <c r="BL504" i="45"/>
  <c r="BK504" i="45"/>
  <c r="BK507" i="45" s="1"/>
  <c r="BK508" i="45" s="1"/>
  <c r="BV497" i="45"/>
  <c r="BV498" i="45" s="1"/>
  <c r="BZ496" i="45"/>
  <c r="BY496" i="45"/>
  <c r="BX496" i="45"/>
  <c r="BW496" i="45"/>
  <c r="BV496" i="45"/>
  <c r="BU496" i="45"/>
  <c r="BT496" i="45"/>
  <c r="BS496" i="45"/>
  <c r="BR496" i="45"/>
  <c r="BQ496" i="45"/>
  <c r="BP496" i="45"/>
  <c r="BO496" i="45"/>
  <c r="BN496" i="45"/>
  <c r="BM496" i="45"/>
  <c r="BL496" i="45"/>
  <c r="BK496" i="45"/>
  <c r="BZ495" i="45"/>
  <c r="BY495" i="45"/>
  <c r="BX495" i="45"/>
  <c r="BW495" i="45"/>
  <c r="BV495" i="45"/>
  <c r="BU495" i="45"/>
  <c r="BT495" i="45"/>
  <c r="BS495" i="45"/>
  <c r="BR495" i="45"/>
  <c r="BQ495" i="45"/>
  <c r="BP495" i="45"/>
  <c r="BO495" i="45"/>
  <c r="BN495" i="45"/>
  <c r="BM495" i="45"/>
  <c r="BL495" i="45"/>
  <c r="BK495" i="45"/>
  <c r="BZ494" i="45"/>
  <c r="BZ497" i="45" s="1"/>
  <c r="BZ498" i="45" s="1"/>
  <c r="BY494" i="45"/>
  <c r="BY497" i="45" s="1"/>
  <c r="BY498" i="45" s="1"/>
  <c r="BX494" i="45"/>
  <c r="BX497" i="45" s="1"/>
  <c r="BX498" i="45" s="1"/>
  <c r="BW494" i="45"/>
  <c r="BW497" i="45" s="1"/>
  <c r="BW498" i="45" s="1"/>
  <c r="BV494" i="45"/>
  <c r="BU494" i="45"/>
  <c r="BU497" i="45" s="1"/>
  <c r="BU498" i="45" s="1"/>
  <c r="BT494" i="45"/>
  <c r="BT497" i="45" s="1"/>
  <c r="BT498" i="45" s="1"/>
  <c r="BS494" i="45"/>
  <c r="BS497" i="45" s="1"/>
  <c r="BS498" i="45" s="1"/>
  <c r="BR494" i="45"/>
  <c r="BR497" i="45" s="1"/>
  <c r="BR498" i="45" s="1"/>
  <c r="BQ494" i="45"/>
  <c r="BQ497" i="45" s="1"/>
  <c r="BQ498" i="45" s="1"/>
  <c r="BP494" i="45"/>
  <c r="BP497" i="45" s="1"/>
  <c r="BP498" i="45" s="1"/>
  <c r="BO494" i="45"/>
  <c r="BO497" i="45" s="1"/>
  <c r="BO498" i="45" s="1"/>
  <c r="BN494" i="45"/>
  <c r="BN497" i="45" s="1"/>
  <c r="BN498" i="45" s="1"/>
  <c r="BM494" i="45"/>
  <c r="BM497" i="45" s="1"/>
  <c r="BM498" i="45" s="1"/>
  <c r="BL494" i="45"/>
  <c r="BL497" i="45" s="1"/>
  <c r="BL498" i="45" s="1"/>
  <c r="BK494" i="45"/>
  <c r="BK497" i="45" s="1"/>
  <c r="BK498" i="45" s="1"/>
  <c r="BZ491" i="45"/>
  <c r="BY491" i="45"/>
  <c r="BX491" i="45"/>
  <c r="BW491" i="45"/>
  <c r="BV491" i="45"/>
  <c r="BU491" i="45"/>
  <c r="BS491" i="45"/>
  <c r="BR491" i="45"/>
  <c r="BQ491" i="45"/>
  <c r="BP491" i="45"/>
  <c r="BO491" i="45"/>
  <c r="BN491" i="45"/>
  <c r="BM491" i="45"/>
  <c r="BL491" i="45"/>
  <c r="BK491" i="45"/>
  <c r="BZ490" i="45"/>
  <c r="BY490" i="45"/>
  <c r="BX490" i="45"/>
  <c r="BW490" i="45"/>
  <c r="BV490" i="45"/>
  <c r="BU490" i="45"/>
  <c r="BS490" i="45"/>
  <c r="BR490" i="45"/>
  <c r="BQ490" i="45"/>
  <c r="BP490" i="45"/>
  <c r="BO490" i="45"/>
  <c r="BN490" i="45"/>
  <c r="BM490" i="45"/>
  <c r="BL490" i="45"/>
  <c r="BK490" i="45"/>
  <c r="BZ489" i="45"/>
  <c r="BY489" i="45"/>
  <c r="BX489" i="45"/>
  <c r="BX492" i="45" s="1"/>
  <c r="BX493" i="45" s="1"/>
  <c r="BW489" i="45"/>
  <c r="BV489" i="45"/>
  <c r="BU489" i="45"/>
  <c r="BS489" i="45"/>
  <c r="BR489" i="45"/>
  <c r="BQ489" i="45"/>
  <c r="BP489" i="45"/>
  <c r="BO489" i="45"/>
  <c r="BN489" i="45"/>
  <c r="BM489" i="45"/>
  <c r="BL489" i="45"/>
  <c r="BK489" i="45"/>
  <c r="BK492" i="45" s="1"/>
  <c r="BK493" i="45" s="1"/>
  <c r="BZ486" i="45"/>
  <c r="BY486" i="45"/>
  <c r="BX486" i="45"/>
  <c r="BW486" i="45"/>
  <c r="BV486" i="45"/>
  <c r="BU486" i="45"/>
  <c r="BS486" i="45"/>
  <c r="BR486" i="45"/>
  <c r="BQ486" i="45"/>
  <c r="BP486" i="45"/>
  <c r="BO486" i="45"/>
  <c r="BN486" i="45"/>
  <c r="BM486" i="45"/>
  <c r="BL486" i="45"/>
  <c r="BK486" i="45"/>
  <c r="BZ485" i="45"/>
  <c r="BY485" i="45"/>
  <c r="BX485" i="45"/>
  <c r="BW485" i="45"/>
  <c r="BV485" i="45"/>
  <c r="BU485" i="45"/>
  <c r="BS485" i="45"/>
  <c r="BR485" i="45"/>
  <c r="BQ485" i="45"/>
  <c r="BP485" i="45"/>
  <c r="BO485" i="45"/>
  <c r="BN485" i="45"/>
  <c r="BM485" i="45"/>
  <c r="BL485" i="45"/>
  <c r="BK485" i="45"/>
  <c r="BZ484" i="45"/>
  <c r="BY484" i="45"/>
  <c r="BX484" i="45"/>
  <c r="BX487" i="45" s="1"/>
  <c r="BX488" i="45" s="1"/>
  <c r="BW484" i="45"/>
  <c r="BV484" i="45"/>
  <c r="BU484" i="45"/>
  <c r="BS484" i="45"/>
  <c r="BS487" i="45" s="1"/>
  <c r="BS488" i="45" s="1"/>
  <c r="BR484" i="45"/>
  <c r="BQ484" i="45"/>
  <c r="BP484" i="45"/>
  <c r="BO484" i="45"/>
  <c r="BO487" i="45" s="1"/>
  <c r="BO488" i="45" s="1"/>
  <c r="BN484" i="45"/>
  <c r="BM484" i="45"/>
  <c r="BL484" i="45"/>
  <c r="BL487" i="45" s="1"/>
  <c r="BL488" i="45" s="1"/>
  <c r="BK484" i="45"/>
  <c r="BK487" i="45" s="1"/>
  <c r="BK488" i="45" s="1"/>
  <c r="BZ481" i="45"/>
  <c r="BY481" i="45"/>
  <c r="BY482" i="45" s="1"/>
  <c r="BY483" i="45" s="1"/>
  <c r="BX481" i="45"/>
  <c r="BW481" i="45"/>
  <c r="BV481" i="45"/>
  <c r="BU481" i="45"/>
  <c r="BS481" i="45"/>
  <c r="BR481" i="45"/>
  <c r="BQ481" i="45"/>
  <c r="BP481" i="45"/>
  <c r="BO481" i="45"/>
  <c r="BN481" i="45"/>
  <c r="BM481" i="45"/>
  <c r="BL481" i="45"/>
  <c r="BK481" i="45"/>
  <c r="BZ480" i="45"/>
  <c r="BY480" i="45"/>
  <c r="BX480" i="45"/>
  <c r="BW480" i="45"/>
  <c r="BV480" i="45"/>
  <c r="BV482" i="45" s="1"/>
  <c r="BV483" i="45" s="1"/>
  <c r="BU480" i="45"/>
  <c r="BS480" i="45"/>
  <c r="BS482" i="45" s="1"/>
  <c r="BS483" i="45" s="1"/>
  <c r="BR480" i="45"/>
  <c r="BQ480" i="45"/>
  <c r="BQ482" i="45" s="1"/>
  <c r="BQ483" i="45" s="1"/>
  <c r="BP480" i="45"/>
  <c r="BO480" i="45"/>
  <c r="BN480" i="45"/>
  <c r="BM480" i="45"/>
  <c r="BL480" i="45"/>
  <c r="BK480" i="45"/>
  <c r="BZ479" i="45"/>
  <c r="BY479" i="45"/>
  <c r="BX479" i="45"/>
  <c r="BW479" i="45"/>
  <c r="BW482" i="45" s="1"/>
  <c r="BW483" i="45" s="1"/>
  <c r="BV479" i="45"/>
  <c r="BU479" i="45"/>
  <c r="BS479" i="45"/>
  <c r="BR479" i="45"/>
  <c r="BR482" i="45" s="1"/>
  <c r="BR483" i="45" s="1"/>
  <c r="BQ479" i="45"/>
  <c r="BP479" i="45"/>
  <c r="BP482" i="45" s="1"/>
  <c r="BP483" i="45" s="1"/>
  <c r="BO479" i="45"/>
  <c r="BN479" i="45"/>
  <c r="BN482" i="45" s="1"/>
  <c r="BN483" i="45" s="1"/>
  <c r="BM479" i="45"/>
  <c r="BL479" i="45"/>
  <c r="BL482" i="45" s="1"/>
  <c r="BL483" i="45" s="1"/>
  <c r="BK479" i="45"/>
  <c r="BO477" i="45"/>
  <c r="BO478" i="45" s="1"/>
  <c r="BZ476" i="45"/>
  <c r="BY476" i="45"/>
  <c r="BX476" i="45"/>
  <c r="BW476" i="45"/>
  <c r="BV476" i="45"/>
  <c r="BU476" i="45"/>
  <c r="BS476" i="45"/>
  <c r="BS477" i="45" s="1"/>
  <c r="BS478" i="45" s="1"/>
  <c r="BR476" i="45"/>
  <c r="BQ476" i="45"/>
  <c r="BP476" i="45"/>
  <c r="BO476" i="45"/>
  <c r="BN476" i="45"/>
  <c r="BM476" i="45"/>
  <c r="BL476" i="45"/>
  <c r="BK476" i="45"/>
  <c r="BZ475" i="45"/>
  <c r="BY475" i="45"/>
  <c r="BX475" i="45"/>
  <c r="BW475" i="45"/>
  <c r="BV475" i="45"/>
  <c r="BU475" i="45"/>
  <c r="BS475" i="45"/>
  <c r="BR475" i="45"/>
  <c r="BQ475" i="45"/>
  <c r="BP475" i="45"/>
  <c r="BO475" i="45"/>
  <c r="BN475" i="45"/>
  <c r="BN477" i="45" s="1"/>
  <c r="BN478" i="45" s="1"/>
  <c r="BM475" i="45"/>
  <c r="BL475" i="45"/>
  <c r="BK475" i="45"/>
  <c r="BZ474" i="45"/>
  <c r="BZ477" i="45" s="1"/>
  <c r="BZ478" i="45" s="1"/>
  <c r="BY474" i="45"/>
  <c r="BX474" i="45"/>
  <c r="BW474" i="45"/>
  <c r="BV474" i="45"/>
  <c r="BV477" i="45" s="1"/>
  <c r="BV478" i="45" s="1"/>
  <c r="BU474" i="45"/>
  <c r="BS474" i="45"/>
  <c r="BR474" i="45"/>
  <c r="BQ474" i="45"/>
  <c r="BQ477" i="45" s="1"/>
  <c r="BQ478" i="45" s="1"/>
  <c r="BP474" i="45"/>
  <c r="BP477" i="45" s="1"/>
  <c r="BP478" i="45" s="1"/>
  <c r="BO474" i="45"/>
  <c r="BN474" i="45"/>
  <c r="BM474" i="45"/>
  <c r="BM477" i="45" s="1"/>
  <c r="BM478" i="45" s="1"/>
  <c r="BL474" i="45"/>
  <c r="BK474" i="45"/>
  <c r="BS472" i="45"/>
  <c r="BS473" i="45" s="1"/>
  <c r="BZ471" i="45"/>
  <c r="BY471" i="45"/>
  <c r="BX471" i="45"/>
  <c r="BW471" i="45"/>
  <c r="BV471" i="45"/>
  <c r="BU471" i="45"/>
  <c r="BS471" i="45"/>
  <c r="BR471" i="45"/>
  <c r="BQ471" i="45"/>
  <c r="BP471" i="45"/>
  <c r="BO471" i="45"/>
  <c r="BN471" i="45"/>
  <c r="BM471" i="45"/>
  <c r="BL471" i="45"/>
  <c r="BK471" i="45"/>
  <c r="BZ470" i="45"/>
  <c r="BY470" i="45"/>
  <c r="BX470" i="45"/>
  <c r="BW470" i="45"/>
  <c r="BV470" i="45"/>
  <c r="BU470" i="45"/>
  <c r="BS470" i="45"/>
  <c r="BR470" i="45"/>
  <c r="BQ470" i="45"/>
  <c r="BP470" i="45"/>
  <c r="BO470" i="45"/>
  <c r="BN470" i="45"/>
  <c r="BM470" i="45"/>
  <c r="BL470" i="45"/>
  <c r="BK470" i="45"/>
  <c r="BZ469" i="45"/>
  <c r="BZ472" i="45" s="1"/>
  <c r="BZ473" i="45" s="1"/>
  <c r="BY469" i="45"/>
  <c r="BX469" i="45"/>
  <c r="BW469" i="45"/>
  <c r="BV469" i="45"/>
  <c r="BV472" i="45" s="1"/>
  <c r="BV473" i="45" s="1"/>
  <c r="BU469" i="45"/>
  <c r="BS469" i="45"/>
  <c r="BR469" i="45"/>
  <c r="BQ469" i="45"/>
  <c r="BQ472" i="45" s="1"/>
  <c r="BQ473" i="45" s="1"/>
  <c r="BP469" i="45"/>
  <c r="BO469" i="45"/>
  <c r="BN469" i="45"/>
  <c r="BM469" i="45"/>
  <c r="BM472" i="45" s="1"/>
  <c r="BM473" i="45" s="1"/>
  <c r="BL469" i="45"/>
  <c r="BK469" i="45"/>
  <c r="BM467" i="45"/>
  <c r="BM468" i="45" s="1"/>
  <c r="BZ466" i="45"/>
  <c r="BY466" i="45"/>
  <c r="BX466" i="45"/>
  <c r="BW466" i="45"/>
  <c r="BV466" i="45"/>
  <c r="BU466" i="45"/>
  <c r="BS466" i="45"/>
  <c r="BR466" i="45"/>
  <c r="BQ466" i="45"/>
  <c r="BP466" i="45"/>
  <c r="BO466" i="45"/>
  <c r="BN466" i="45"/>
  <c r="BM466" i="45"/>
  <c r="BL466" i="45"/>
  <c r="BK466" i="45"/>
  <c r="BZ465" i="45"/>
  <c r="BY465" i="45"/>
  <c r="BX465" i="45"/>
  <c r="BW465" i="45"/>
  <c r="BV465" i="45"/>
  <c r="BU465" i="45"/>
  <c r="BS465" i="45"/>
  <c r="BR465" i="45"/>
  <c r="BQ465" i="45"/>
  <c r="BP465" i="45"/>
  <c r="BO465" i="45"/>
  <c r="BN465" i="45"/>
  <c r="BM465" i="45"/>
  <c r="BL465" i="45"/>
  <c r="BK465" i="45"/>
  <c r="BZ464" i="45"/>
  <c r="BY464" i="45"/>
  <c r="BX464" i="45"/>
  <c r="BW464" i="45"/>
  <c r="BV464" i="45"/>
  <c r="BV467" i="45" s="1"/>
  <c r="BV468" i="45" s="1"/>
  <c r="BU464" i="45"/>
  <c r="BU467" i="45" s="1"/>
  <c r="BU468" i="45" s="1"/>
  <c r="BS464" i="45"/>
  <c r="BR464" i="45"/>
  <c r="BQ464" i="45"/>
  <c r="BQ467" i="45" s="1"/>
  <c r="BQ468" i="45" s="1"/>
  <c r="BP464" i="45"/>
  <c r="BP467" i="45" s="1"/>
  <c r="BP468" i="45" s="1"/>
  <c r="BO464" i="45"/>
  <c r="BN464" i="45"/>
  <c r="BM464" i="45"/>
  <c r="BL464" i="45"/>
  <c r="BL467" i="45" s="1"/>
  <c r="BL468" i="45" s="1"/>
  <c r="BK464" i="45"/>
  <c r="BZ461" i="45"/>
  <c r="BY461" i="45"/>
  <c r="BX461" i="45"/>
  <c r="BW461" i="45"/>
  <c r="BV461" i="45"/>
  <c r="BU461" i="45"/>
  <c r="BS461" i="45"/>
  <c r="BR461" i="45"/>
  <c r="BQ461" i="45"/>
  <c r="BP461" i="45"/>
  <c r="BO461" i="45"/>
  <c r="BN461" i="45"/>
  <c r="BM461" i="45"/>
  <c r="BL461" i="45"/>
  <c r="BK461" i="45"/>
  <c r="BZ460" i="45"/>
  <c r="BY460" i="45"/>
  <c r="BX460" i="45"/>
  <c r="BW460" i="45"/>
  <c r="BV460" i="45"/>
  <c r="BU460" i="45"/>
  <c r="BS460" i="45"/>
  <c r="BR460" i="45"/>
  <c r="BQ460" i="45"/>
  <c r="BP460" i="45"/>
  <c r="BO460" i="45"/>
  <c r="BN460" i="45"/>
  <c r="BM460" i="45"/>
  <c r="BL460" i="45"/>
  <c r="BK460" i="45"/>
  <c r="BZ459" i="45"/>
  <c r="BY459" i="45"/>
  <c r="BX459" i="45"/>
  <c r="BW459" i="45"/>
  <c r="BW462" i="45" s="1"/>
  <c r="BW463" i="45" s="1"/>
  <c r="BV459" i="45"/>
  <c r="BU459" i="45"/>
  <c r="BS459" i="45"/>
  <c r="BR459" i="45"/>
  <c r="BR462" i="45" s="1"/>
  <c r="BR463" i="45" s="1"/>
  <c r="BQ459" i="45"/>
  <c r="BP459" i="45"/>
  <c r="BO459" i="45"/>
  <c r="BN459" i="45"/>
  <c r="BN462" i="45" s="1"/>
  <c r="BN463" i="45" s="1"/>
  <c r="BM459" i="45"/>
  <c r="BL459" i="45"/>
  <c r="BK459" i="45"/>
  <c r="BZ456" i="45"/>
  <c r="BY456" i="45"/>
  <c r="BX456" i="45"/>
  <c r="BW456" i="45"/>
  <c r="BV456" i="45"/>
  <c r="BU456" i="45"/>
  <c r="BS456" i="45"/>
  <c r="BR456" i="45"/>
  <c r="BQ456" i="45"/>
  <c r="BP456" i="45"/>
  <c r="BO456" i="45"/>
  <c r="BN456" i="45"/>
  <c r="BM456" i="45"/>
  <c r="BL456" i="45"/>
  <c r="BK456" i="45"/>
  <c r="BZ455" i="45"/>
  <c r="BZ457" i="45" s="1"/>
  <c r="BZ458" i="45" s="1"/>
  <c r="BY455" i="45"/>
  <c r="BX455" i="45"/>
  <c r="BW455" i="45"/>
  <c r="BV455" i="45"/>
  <c r="BU455" i="45"/>
  <c r="BS455" i="45"/>
  <c r="BR455" i="45"/>
  <c r="BQ455" i="45"/>
  <c r="BP455" i="45"/>
  <c r="BO455" i="45"/>
  <c r="BN455" i="45"/>
  <c r="BM455" i="45"/>
  <c r="BL455" i="45"/>
  <c r="BK455" i="45"/>
  <c r="BZ454" i="45"/>
  <c r="BY454" i="45"/>
  <c r="BY457" i="45" s="1"/>
  <c r="BY458" i="45" s="1"/>
  <c r="BX454" i="45"/>
  <c r="BW454" i="45"/>
  <c r="BW457" i="45" s="1"/>
  <c r="BW458" i="45" s="1"/>
  <c r="BV454" i="45"/>
  <c r="BU454" i="45"/>
  <c r="BU457" i="45" s="1"/>
  <c r="BU458" i="45" s="1"/>
  <c r="BS454" i="45"/>
  <c r="BR454" i="45"/>
  <c r="BQ454" i="45"/>
  <c r="BP454" i="45"/>
  <c r="BP457" i="45" s="1"/>
  <c r="BP458" i="45" s="1"/>
  <c r="BO454" i="45"/>
  <c r="BN454" i="45"/>
  <c r="BM454" i="45"/>
  <c r="BL454" i="45"/>
  <c r="BL457" i="45" s="1"/>
  <c r="BL458" i="45" s="1"/>
  <c r="BK454" i="45"/>
  <c r="BJ451" i="45"/>
  <c r="BI451" i="45"/>
  <c r="BH451" i="45"/>
  <c r="BG451" i="45"/>
  <c r="BF451" i="45"/>
  <c r="BE451" i="45"/>
  <c r="BD451" i="45"/>
  <c r="BC451" i="45"/>
  <c r="BB451" i="45"/>
  <c r="BA451" i="45"/>
  <c r="AZ451" i="45"/>
  <c r="AY451" i="45"/>
  <c r="AX451" i="45"/>
  <c r="AW451" i="45"/>
  <c r="AV451" i="45"/>
  <c r="AU451" i="45"/>
  <c r="AT451" i="45"/>
  <c r="AS451" i="45"/>
  <c r="AQ451" i="45"/>
  <c r="AP451" i="45"/>
  <c r="AO451" i="45"/>
  <c r="AN451" i="45"/>
  <c r="AM451" i="45"/>
  <c r="AL451" i="45"/>
  <c r="AK451" i="45"/>
  <c r="AJ451" i="45"/>
  <c r="AI451" i="45"/>
  <c r="AH451" i="45"/>
  <c r="AG451" i="45"/>
  <c r="AF451" i="45"/>
  <c r="AE451" i="45"/>
  <c r="AD451" i="45"/>
  <c r="AC451" i="45"/>
  <c r="AB451" i="45"/>
  <c r="AA451" i="45"/>
  <c r="Z451" i="45"/>
  <c r="Y451" i="45"/>
  <c r="X451" i="45"/>
  <c r="W451" i="45"/>
  <c r="BJ450" i="45"/>
  <c r="BI450" i="45"/>
  <c r="BH450" i="45"/>
  <c r="BG450" i="45"/>
  <c r="BF450" i="45"/>
  <c r="BE450" i="45"/>
  <c r="BD450" i="45"/>
  <c r="BC450" i="45"/>
  <c r="BB450" i="45"/>
  <c r="BA450" i="45"/>
  <c r="AZ450" i="45"/>
  <c r="AY450" i="45"/>
  <c r="AX450" i="45"/>
  <c r="AW450" i="45"/>
  <c r="AV450" i="45"/>
  <c r="AU450" i="45"/>
  <c r="AT450" i="45"/>
  <c r="AS450" i="45"/>
  <c r="AR450" i="45"/>
  <c r="AQ450" i="45"/>
  <c r="AP450" i="45"/>
  <c r="AO450" i="45"/>
  <c r="AN450" i="45"/>
  <c r="AM450" i="45"/>
  <c r="AL450" i="45"/>
  <c r="AK450" i="45"/>
  <c r="AJ450" i="45"/>
  <c r="AI450" i="45"/>
  <c r="AH450" i="45"/>
  <c r="AG450" i="45"/>
  <c r="AF450" i="45"/>
  <c r="AE450" i="45"/>
  <c r="AD450" i="45"/>
  <c r="AC450" i="45"/>
  <c r="AB450" i="45"/>
  <c r="AA450" i="45"/>
  <c r="Z450" i="45"/>
  <c r="Y450" i="45"/>
  <c r="X450" i="45"/>
  <c r="W450" i="45"/>
  <c r="BJ449" i="45"/>
  <c r="BI449" i="45"/>
  <c r="BH449" i="45"/>
  <c r="BG449" i="45"/>
  <c r="BF449" i="45"/>
  <c r="BE449" i="45"/>
  <c r="BD449" i="45"/>
  <c r="BC449" i="45"/>
  <c r="BB449" i="45"/>
  <c r="BA449" i="45"/>
  <c r="AZ449" i="45"/>
  <c r="AY449" i="45"/>
  <c r="AX449" i="45"/>
  <c r="AW449" i="45"/>
  <c r="AV449" i="45"/>
  <c r="AU449" i="45"/>
  <c r="AT449" i="45"/>
  <c r="AS449" i="45"/>
  <c r="AR449" i="45"/>
  <c r="AQ449" i="45"/>
  <c r="AP449" i="45"/>
  <c r="AO449" i="45"/>
  <c r="AN449" i="45"/>
  <c r="AM449" i="45"/>
  <c r="AL449" i="45"/>
  <c r="AK449" i="45"/>
  <c r="AJ449" i="45"/>
  <c r="AI449" i="45"/>
  <c r="AH449" i="45"/>
  <c r="AG449" i="45"/>
  <c r="AF449" i="45"/>
  <c r="AE449" i="45"/>
  <c r="AD449" i="45"/>
  <c r="AC449" i="45"/>
  <c r="AB449" i="45"/>
  <c r="AA449" i="45"/>
  <c r="Z449" i="45"/>
  <c r="Y449" i="45"/>
  <c r="X449" i="45"/>
  <c r="W449" i="45"/>
  <c r="BJ448" i="45"/>
  <c r="BI448" i="45"/>
  <c r="BH448" i="45"/>
  <c r="BG448" i="45"/>
  <c r="BF448" i="45"/>
  <c r="BE448" i="45"/>
  <c r="BD448" i="45"/>
  <c r="BC448" i="45"/>
  <c r="BB448" i="45"/>
  <c r="BA448" i="45"/>
  <c r="AZ448" i="45"/>
  <c r="AY448" i="45"/>
  <c r="AX448" i="45"/>
  <c r="AW448" i="45"/>
  <c r="AV448" i="45"/>
  <c r="AU448" i="45"/>
  <c r="AT448" i="45"/>
  <c r="AS448" i="45"/>
  <c r="AR448" i="45"/>
  <c r="AQ448" i="45"/>
  <c r="AP448" i="45"/>
  <c r="AO448" i="45"/>
  <c r="AN448" i="45"/>
  <c r="AM448" i="45"/>
  <c r="AL448" i="45"/>
  <c r="AK448" i="45"/>
  <c r="AJ448" i="45"/>
  <c r="AI448" i="45"/>
  <c r="AH448" i="45"/>
  <c r="AG448" i="45"/>
  <c r="AF448" i="45"/>
  <c r="AE448" i="45"/>
  <c r="AD448" i="45"/>
  <c r="AC448" i="45"/>
  <c r="AB448" i="45"/>
  <c r="AA448" i="45"/>
  <c r="Z448" i="45"/>
  <c r="Y448" i="45"/>
  <c r="X448" i="45"/>
  <c r="W448" i="45"/>
  <c r="AR447" i="45"/>
  <c r="AV435" i="45"/>
  <c r="AU435" i="45"/>
  <c r="AT435" i="45"/>
  <c r="AS435" i="45"/>
  <c r="AL435" i="45"/>
  <c r="Z435" i="45"/>
  <c r="V435" i="45"/>
  <c r="AV434" i="45"/>
  <c r="AU434" i="45"/>
  <c r="AT434" i="45"/>
  <c r="AS434" i="45"/>
  <c r="V434" i="45"/>
  <c r="AV433" i="45"/>
  <c r="AU433" i="45"/>
  <c r="AT433" i="45"/>
  <c r="AS433" i="45"/>
  <c r="V433" i="45"/>
  <c r="AV432" i="45"/>
  <c r="AU432" i="45"/>
  <c r="AT432" i="45"/>
  <c r="AS432" i="45"/>
  <c r="AL432" i="45"/>
  <c r="V432" i="45"/>
  <c r="CE430" i="45"/>
  <c r="CF430" i="45" s="1"/>
  <c r="CC430" i="45"/>
  <c r="CB430" i="45"/>
  <c r="CA430" i="45"/>
  <c r="CE429" i="45"/>
  <c r="CF429" i="45" s="1"/>
  <c r="CD429" i="45"/>
  <c r="CC429" i="45"/>
  <c r="CA429" i="45"/>
  <c r="CB429" i="45" s="1"/>
  <c r="CF428" i="45"/>
  <c r="CE428" i="45"/>
  <c r="CC428" i="45"/>
  <c r="CD428" i="45" s="1"/>
  <c r="CA428" i="45"/>
  <c r="CG428" i="45" s="1"/>
  <c r="CH428" i="45" s="1"/>
  <c r="CI428" i="45" s="1"/>
  <c r="CE427" i="45"/>
  <c r="CF427" i="45" s="1"/>
  <c r="CC427" i="45"/>
  <c r="CD427" i="45" s="1"/>
  <c r="CB427" i="45"/>
  <c r="CA427" i="45"/>
  <c r="CF425" i="45"/>
  <c r="CE425" i="45"/>
  <c r="CC425" i="45"/>
  <c r="CD425" i="45" s="1"/>
  <c r="CA425" i="45"/>
  <c r="CB425" i="45" s="1"/>
  <c r="CF424" i="45"/>
  <c r="CE424" i="45"/>
  <c r="CC424" i="45"/>
  <c r="CD424" i="45" s="1"/>
  <c r="CB424" i="45"/>
  <c r="CA424" i="45"/>
  <c r="CF423" i="45"/>
  <c r="CE423" i="45"/>
  <c r="CC423" i="45"/>
  <c r="CD423" i="45" s="1"/>
  <c r="CB423" i="45"/>
  <c r="CA423" i="45"/>
  <c r="CE422" i="45"/>
  <c r="CF422" i="45" s="1"/>
  <c r="CC422" i="45"/>
  <c r="CD422" i="45" s="1"/>
  <c r="CB422" i="45"/>
  <c r="CA422" i="45"/>
  <c r="CE421" i="45"/>
  <c r="CF421" i="45" s="1"/>
  <c r="CC421" i="45"/>
  <c r="CD421" i="45" s="1"/>
  <c r="CA421" i="45"/>
  <c r="CB421" i="45" s="1"/>
  <c r="CE420" i="45"/>
  <c r="CF420" i="45" s="1"/>
  <c r="CC420" i="45"/>
  <c r="CD420" i="45" s="1"/>
  <c r="CA420" i="45"/>
  <c r="CB420" i="45" s="1"/>
  <c r="CF419" i="45"/>
  <c r="CE419" i="45"/>
  <c r="CC419" i="45"/>
  <c r="CD419" i="45" s="1"/>
  <c r="CB419" i="45"/>
  <c r="CA419" i="45"/>
  <c r="CE418" i="45"/>
  <c r="CF418" i="45" s="1"/>
  <c r="CC418" i="45"/>
  <c r="CD418" i="45" s="1"/>
  <c r="CB418" i="45"/>
  <c r="CA418" i="45"/>
  <c r="CF417" i="45"/>
  <c r="CE417" i="45"/>
  <c r="CC417" i="45"/>
  <c r="CD417" i="45" s="1"/>
  <c r="CA417" i="45"/>
  <c r="CB417" i="45" s="1"/>
  <c r="CF416" i="45"/>
  <c r="CE416" i="45"/>
  <c r="CC416" i="45"/>
  <c r="CD416" i="45" s="1"/>
  <c r="CA416" i="45"/>
  <c r="CB416" i="45" s="1"/>
  <c r="CF415" i="45"/>
  <c r="CE415" i="45"/>
  <c r="CC415" i="45"/>
  <c r="CD415" i="45" s="1"/>
  <c r="CB415" i="45"/>
  <c r="CA415" i="45"/>
  <c r="CE414" i="45"/>
  <c r="CF414" i="45" s="1"/>
  <c r="CC414" i="45"/>
  <c r="CD414" i="45" s="1"/>
  <c r="CB414" i="45"/>
  <c r="CA414" i="45"/>
  <c r="CF413" i="45"/>
  <c r="CE413" i="45"/>
  <c r="CC413" i="45"/>
  <c r="CD413" i="45" s="1"/>
  <c r="CA413" i="45"/>
  <c r="CB413" i="45" s="1"/>
  <c r="CF412" i="45"/>
  <c r="CE412" i="45"/>
  <c r="CC412" i="45"/>
  <c r="CD412" i="45" s="1"/>
  <c r="CA412" i="45"/>
  <c r="CB412" i="45" s="1"/>
  <c r="CF411" i="45"/>
  <c r="CE411" i="45"/>
  <c r="CC411" i="45"/>
  <c r="CD411" i="45" s="1"/>
  <c r="CA411" i="45"/>
  <c r="CB411" i="45" s="1"/>
  <c r="CE410" i="45"/>
  <c r="CF410" i="45" s="1"/>
  <c r="CC410" i="45"/>
  <c r="CD410" i="45" s="1"/>
  <c r="CB410" i="45"/>
  <c r="CA410" i="45"/>
  <c r="CF409" i="45"/>
  <c r="CE409" i="45"/>
  <c r="CC409" i="45"/>
  <c r="CD409" i="45" s="1"/>
  <c r="CA409" i="45"/>
  <c r="CB409" i="45" s="1"/>
  <c r="CF408" i="45"/>
  <c r="CE408" i="45"/>
  <c r="CC408" i="45"/>
  <c r="CD408" i="45" s="1"/>
  <c r="CA408" i="45"/>
  <c r="CB408" i="45" s="1"/>
  <c r="CF407" i="45"/>
  <c r="CE407" i="45"/>
  <c r="CC407" i="45"/>
  <c r="CD407" i="45" s="1"/>
  <c r="CB407" i="45"/>
  <c r="CA407" i="45"/>
  <c r="CE406" i="45"/>
  <c r="CF406" i="45" s="1"/>
  <c r="CC406" i="45"/>
  <c r="CD406" i="45" s="1"/>
  <c r="CB406" i="45"/>
  <c r="CA406" i="45"/>
  <c r="CE405" i="45"/>
  <c r="CF405" i="45" s="1"/>
  <c r="CC405" i="45"/>
  <c r="CD405" i="45" s="1"/>
  <c r="CA405" i="45"/>
  <c r="CB405" i="45" s="1"/>
  <c r="CE404" i="45"/>
  <c r="CF404" i="45" s="1"/>
  <c r="CC404" i="45"/>
  <c r="CD404" i="45" s="1"/>
  <c r="CA404" i="45"/>
  <c r="CB404" i="45" s="1"/>
  <c r="CF403" i="45"/>
  <c r="CE403" i="45"/>
  <c r="CC403" i="45"/>
  <c r="CD403" i="45" s="1"/>
  <c r="CB403" i="45"/>
  <c r="CA403" i="45"/>
  <c r="CE402" i="45"/>
  <c r="CF402" i="45" s="1"/>
  <c r="CC402" i="45"/>
  <c r="CD402" i="45" s="1"/>
  <c r="CB402" i="45"/>
  <c r="CA402" i="45"/>
  <c r="CF401" i="45"/>
  <c r="CE401" i="45"/>
  <c r="CC401" i="45"/>
  <c r="CD401" i="45" s="1"/>
  <c r="CA401" i="45"/>
  <c r="CB401" i="45" s="1"/>
  <c r="CF400" i="45"/>
  <c r="CE400" i="45"/>
  <c r="CC400" i="45"/>
  <c r="CD400" i="45" s="1"/>
  <c r="CA400" i="45"/>
  <c r="CB400" i="45" s="1"/>
  <c r="CF399" i="45"/>
  <c r="CE399" i="45"/>
  <c r="CC399" i="45"/>
  <c r="CD399" i="45" s="1"/>
  <c r="CB399" i="45"/>
  <c r="CA399" i="45"/>
  <c r="CE398" i="45"/>
  <c r="CF398" i="45" s="1"/>
  <c r="CC398" i="45"/>
  <c r="CD398" i="45" s="1"/>
  <c r="CB398" i="45"/>
  <c r="CA398" i="45"/>
  <c r="CF397" i="45"/>
  <c r="CE397" i="45"/>
  <c r="CC397" i="45"/>
  <c r="CD397" i="45" s="1"/>
  <c r="CA397" i="45"/>
  <c r="CB397" i="45" s="1"/>
  <c r="CF396" i="45"/>
  <c r="CE396" i="45"/>
  <c r="CC396" i="45"/>
  <c r="CD396" i="45" s="1"/>
  <c r="CA396" i="45"/>
  <c r="CB396" i="45" s="1"/>
  <c r="CF395" i="45"/>
  <c r="CE395" i="45"/>
  <c r="CC395" i="45"/>
  <c r="CD395" i="45" s="1"/>
  <c r="CA395" i="45"/>
  <c r="CB395" i="45" s="1"/>
  <c r="CE394" i="45"/>
  <c r="CF394" i="45" s="1"/>
  <c r="CC394" i="45"/>
  <c r="CD394" i="45" s="1"/>
  <c r="CB394" i="45"/>
  <c r="CA394" i="45"/>
  <c r="CF393" i="45"/>
  <c r="CE393" i="45"/>
  <c r="CC393" i="45"/>
  <c r="CD393" i="45" s="1"/>
  <c r="CA393" i="45"/>
  <c r="CB393" i="45" s="1"/>
  <c r="CF392" i="45"/>
  <c r="CE392" i="45"/>
  <c r="CC392" i="45"/>
  <c r="CD392" i="45" s="1"/>
  <c r="CB392" i="45"/>
  <c r="CA392" i="45"/>
  <c r="CF391" i="45"/>
  <c r="CE391" i="45"/>
  <c r="CC391" i="45"/>
  <c r="CD391" i="45" s="1"/>
  <c r="CB391" i="45"/>
  <c r="CA391" i="45"/>
  <c r="CE390" i="45"/>
  <c r="CF390" i="45" s="1"/>
  <c r="CC390" i="45"/>
  <c r="CD390" i="45" s="1"/>
  <c r="CB390" i="45"/>
  <c r="CA390" i="45"/>
  <c r="CE389" i="45"/>
  <c r="CF389" i="45" s="1"/>
  <c r="CC389" i="45"/>
  <c r="CD389" i="45" s="1"/>
  <c r="CA389" i="45"/>
  <c r="CB389" i="45" s="1"/>
  <c r="CE388" i="45"/>
  <c r="CF388" i="45" s="1"/>
  <c r="CC388" i="45"/>
  <c r="CD388" i="45" s="1"/>
  <c r="CA388" i="45"/>
  <c r="CB388" i="45" s="1"/>
  <c r="CF387" i="45"/>
  <c r="CE387" i="45"/>
  <c r="CC387" i="45"/>
  <c r="CD387" i="45" s="1"/>
  <c r="CB387" i="45"/>
  <c r="CA387" i="45"/>
  <c r="CE386" i="45"/>
  <c r="CF386" i="45" s="1"/>
  <c r="CC386" i="45"/>
  <c r="CD386" i="45" s="1"/>
  <c r="CB386" i="45"/>
  <c r="CA386" i="45"/>
  <c r="CF385" i="45"/>
  <c r="CE385" i="45"/>
  <c r="CC385" i="45"/>
  <c r="CD385" i="45" s="1"/>
  <c r="CA385" i="45"/>
  <c r="CB385" i="45" s="1"/>
  <c r="CF384" i="45"/>
  <c r="CE384" i="45"/>
  <c r="CC384" i="45"/>
  <c r="CD384" i="45" s="1"/>
  <c r="CA384" i="45"/>
  <c r="CB384" i="45" s="1"/>
  <c r="CF383" i="45"/>
  <c r="CE383" i="45"/>
  <c r="CC383" i="45"/>
  <c r="CD383" i="45" s="1"/>
  <c r="CB383" i="45"/>
  <c r="CA383" i="45"/>
  <c r="CE382" i="45"/>
  <c r="CF382" i="45" s="1"/>
  <c r="CC382" i="45"/>
  <c r="CD382" i="45" s="1"/>
  <c r="CB382" i="45"/>
  <c r="CA382" i="45"/>
  <c r="CF381" i="45"/>
  <c r="CE381" i="45"/>
  <c r="CC381" i="45"/>
  <c r="CD381" i="45" s="1"/>
  <c r="CA381" i="45"/>
  <c r="CB381" i="45" s="1"/>
  <c r="CF380" i="45"/>
  <c r="CE380" i="45"/>
  <c r="CC380" i="45"/>
  <c r="CD380" i="45" s="1"/>
  <c r="CA380" i="45"/>
  <c r="CB380" i="45" s="1"/>
  <c r="CF379" i="45"/>
  <c r="CE379" i="45"/>
  <c r="CC379" i="45"/>
  <c r="CD379" i="45" s="1"/>
  <c r="CA379" i="45"/>
  <c r="CB379" i="45" s="1"/>
  <c r="CE378" i="45"/>
  <c r="CF378" i="45" s="1"/>
  <c r="CC378" i="45"/>
  <c r="CD378" i="45" s="1"/>
  <c r="CB378" i="45"/>
  <c r="CA378" i="45"/>
  <c r="CF377" i="45"/>
  <c r="CE377" i="45"/>
  <c r="CC377" i="45"/>
  <c r="CD377" i="45" s="1"/>
  <c r="CA377" i="45"/>
  <c r="CB377" i="45" s="1"/>
  <c r="CF376" i="45"/>
  <c r="CE376" i="45"/>
  <c r="CC376" i="45"/>
  <c r="CD376" i="45" s="1"/>
  <c r="CA376" i="45"/>
  <c r="CB376" i="45" s="1"/>
  <c r="CF375" i="45"/>
  <c r="CE375" i="45"/>
  <c r="CC375" i="45"/>
  <c r="CD375" i="45" s="1"/>
  <c r="CB375" i="45"/>
  <c r="CA375" i="45"/>
  <c r="CE374" i="45"/>
  <c r="CF374" i="45" s="1"/>
  <c r="CC374" i="45"/>
  <c r="CD374" i="45" s="1"/>
  <c r="CB374" i="45"/>
  <c r="CA374" i="45"/>
  <c r="CE373" i="45"/>
  <c r="CF373" i="45" s="1"/>
  <c r="CC373" i="45"/>
  <c r="CD373" i="45" s="1"/>
  <c r="CA373" i="45"/>
  <c r="CB373" i="45" s="1"/>
  <c r="CE372" i="45"/>
  <c r="CF372" i="45" s="1"/>
  <c r="CC372" i="45"/>
  <c r="CD372" i="45" s="1"/>
  <c r="CA372" i="45"/>
  <c r="CB372" i="45" s="1"/>
  <c r="CF371" i="45"/>
  <c r="CE371" i="45"/>
  <c r="CC371" i="45"/>
  <c r="CD371" i="45" s="1"/>
  <c r="CB371" i="45"/>
  <c r="CA371" i="45"/>
  <c r="CE370" i="45"/>
  <c r="CF370" i="45" s="1"/>
  <c r="CC370" i="45"/>
  <c r="CD370" i="45" s="1"/>
  <c r="CB370" i="45"/>
  <c r="CA370" i="45"/>
  <c r="CF369" i="45"/>
  <c r="CE369" i="45"/>
  <c r="CC369" i="45"/>
  <c r="CD369" i="45" s="1"/>
  <c r="CA369" i="45"/>
  <c r="CB369" i="45" s="1"/>
  <c r="CF368" i="45"/>
  <c r="CE368" i="45"/>
  <c r="CC368" i="45"/>
  <c r="CD368" i="45" s="1"/>
  <c r="CA368" i="45"/>
  <c r="CB368" i="45" s="1"/>
  <c r="CF367" i="45"/>
  <c r="CE367" i="45"/>
  <c r="CC367" i="45"/>
  <c r="CD367" i="45" s="1"/>
  <c r="CB367" i="45"/>
  <c r="CA367" i="45"/>
  <c r="CE366" i="45"/>
  <c r="CF366" i="45" s="1"/>
  <c r="CC366" i="45"/>
  <c r="CD366" i="45" s="1"/>
  <c r="CB366" i="45"/>
  <c r="CA366" i="45"/>
  <c r="CF365" i="45"/>
  <c r="CE365" i="45"/>
  <c r="CC365" i="45"/>
  <c r="CD365" i="45" s="1"/>
  <c r="CA365" i="45"/>
  <c r="CB365" i="45" s="1"/>
  <c r="CF364" i="45"/>
  <c r="CE364" i="45"/>
  <c r="CC364" i="45"/>
  <c r="CD364" i="45" s="1"/>
  <c r="CA364" i="45"/>
  <c r="CB364" i="45" s="1"/>
  <c r="CF363" i="45"/>
  <c r="CE363" i="45"/>
  <c r="CC363" i="45"/>
  <c r="CD363" i="45" s="1"/>
  <c r="CA363" i="45"/>
  <c r="CB363" i="45" s="1"/>
  <c r="CE362" i="45"/>
  <c r="CF362" i="45" s="1"/>
  <c r="CC362" i="45"/>
  <c r="CD362" i="45" s="1"/>
  <c r="CB362" i="45"/>
  <c r="CA362" i="45"/>
  <c r="CF361" i="45"/>
  <c r="CE361" i="45"/>
  <c r="CC361" i="45"/>
  <c r="CD361" i="45" s="1"/>
  <c r="CA361" i="45"/>
  <c r="CB361" i="45" s="1"/>
  <c r="CF360" i="45"/>
  <c r="CE360" i="45"/>
  <c r="CC360" i="45"/>
  <c r="CD360" i="45" s="1"/>
  <c r="CB360" i="45"/>
  <c r="CA360" i="45"/>
  <c r="CF359" i="45"/>
  <c r="CE359" i="45"/>
  <c r="CC359" i="45"/>
  <c r="CD359" i="45" s="1"/>
  <c r="CB359" i="45"/>
  <c r="CA359" i="45"/>
  <c r="CE358" i="45"/>
  <c r="CF358" i="45" s="1"/>
  <c r="CC358" i="45"/>
  <c r="CD358" i="45" s="1"/>
  <c r="CB358" i="45"/>
  <c r="CA358" i="45"/>
  <c r="CE357" i="45"/>
  <c r="CF357" i="45" s="1"/>
  <c r="CC357" i="45"/>
  <c r="CD357" i="45" s="1"/>
  <c r="CA357" i="45"/>
  <c r="CB357" i="45" s="1"/>
  <c r="CE356" i="45"/>
  <c r="CF356" i="45" s="1"/>
  <c r="CC356" i="45"/>
  <c r="CD356" i="45" s="1"/>
  <c r="CA356" i="45"/>
  <c r="CB356" i="45" s="1"/>
  <c r="CF355" i="45"/>
  <c r="CE355" i="45"/>
  <c r="CC355" i="45"/>
  <c r="CD355" i="45" s="1"/>
  <c r="CB355" i="45"/>
  <c r="CA355" i="45"/>
  <c r="CE354" i="45"/>
  <c r="CF354" i="45" s="1"/>
  <c r="CC354" i="45"/>
  <c r="CD354" i="45" s="1"/>
  <c r="CB354" i="45"/>
  <c r="CA354" i="45"/>
  <c r="CF353" i="45"/>
  <c r="CE353" i="45"/>
  <c r="CC353" i="45"/>
  <c r="CD353" i="45" s="1"/>
  <c r="CA353" i="45"/>
  <c r="CB353" i="45" s="1"/>
  <c r="CF352" i="45"/>
  <c r="CE352" i="45"/>
  <c r="CC352" i="45"/>
  <c r="CD352" i="45" s="1"/>
  <c r="CA352" i="45"/>
  <c r="CB352" i="45" s="1"/>
  <c r="CF351" i="45"/>
  <c r="CE351" i="45"/>
  <c r="CC351" i="45"/>
  <c r="CD351" i="45" s="1"/>
  <c r="CB351" i="45"/>
  <c r="CA351" i="45"/>
  <c r="CE350" i="45"/>
  <c r="CF350" i="45" s="1"/>
  <c r="CC350" i="45"/>
  <c r="CD350" i="45" s="1"/>
  <c r="CB350" i="45"/>
  <c r="CA350" i="45"/>
  <c r="CF349" i="45"/>
  <c r="CE349" i="45"/>
  <c r="CC349" i="45"/>
  <c r="CD349" i="45" s="1"/>
  <c r="CA349" i="45"/>
  <c r="CB349" i="45" s="1"/>
  <c r="CF348" i="45"/>
  <c r="CE348" i="45"/>
  <c r="CC348" i="45"/>
  <c r="CD348" i="45" s="1"/>
  <c r="CA348" i="45"/>
  <c r="CB348" i="45" s="1"/>
  <c r="CF347" i="45"/>
  <c r="CE347" i="45"/>
  <c r="CC347" i="45"/>
  <c r="CD347" i="45" s="1"/>
  <c r="CA347" i="45"/>
  <c r="CB347" i="45" s="1"/>
  <c r="CE346" i="45"/>
  <c r="CF346" i="45" s="1"/>
  <c r="CC346" i="45"/>
  <c r="CD346" i="45" s="1"/>
  <c r="CB346" i="45"/>
  <c r="CA346" i="45"/>
  <c r="CF345" i="45"/>
  <c r="CE345" i="45"/>
  <c r="CC345" i="45"/>
  <c r="CD345" i="45" s="1"/>
  <c r="CA345" i="45"/>
  <c r="CB345" i="45" s="1"/>
  <c r="CF344" i="45"/>
  <c r="CE344" i="45"/>
  <c r="CC344" i="45"/>
  <c r="CD344" i="45" s="1"/>
  <c r="CA344" i="45"/>
  <c r="CB344" i="45" s="1"/>
  <c r="CF343" i="45"/>
  <c r="CE343" i="45"/>
  <c r="CC343" i="45"/>
  <c r="CD343" i="45" s="1"/>
  <c r="CB343" i="45"/>
  <c r="CA343" i="45"/>
  <c r="CE342" i="45"/>
  <c r="CF342" i="45" s="1"/>
  <c r="CC342" i="45"/>
  <c r="CD342" i="45" s="1"/>
  <c r="CB342" i="45"/>
  <c r="CA342" i="45"/>
  <c r="CE341" i="45"/>
  <c r="CF341" i="45" s="1"/>
  <c r="CC341" i="45"/>
  <c r="CD341" i="45" s="1"/>
  <c r="CA341" i="45"/>
  <c r="CB341" i="45" s="1"/>
  <c r="CE340" i="45"/>
  <c r="CF340" i="45" s="1"/>
  <c r="CC340" i="45"/>
  <c r="CD340" i="45" s="1"/>
  <c r="CA340" i="45"/>
  <c r="CB340" i="45" s="1"/>
  <c r="CF339" i="45"/>
  <c r="CE339" i="45"/>
  <c r="CC339" i="45"/>
  <c r="CD339" i="45" s="1"/>
  <c r="CB339" i="45"/>
  <c r="CA339" i="45"/>
  <c r="CE338" i="45"/>
  <c r="CF338" i="45" s="1"/>
  <c r="CC338" i="45"/>
  <c r="CD338" i="45" s="1"/>
  <c r="CB338" i="45"/>
  <c r="CA338" i="45"/>
  <c r="CF337" i="45"/>
  <c r="CE337" i="45"/>
  <c r="CC337" i="45"/>
  <c r="CD337" i="45" s="1"/>
  <c r="CA337" i="45"/>
  <c r="CB337" i="45" s="1"/>
  <c r="CF336" i="45"/>
  <c r="CE336" i="45"/>
  <c r="CC336" i="45"/>
  <c r="CD336" i="45" s="1"/>
  <c r="CA336" i="45"/>
  <c r="CB336" i="45" s="1"/>
  <c r="CF335" i="45"/>
  <c r="CE335" i="45"/>
  <c r="CC335" i="45"/>
  <c r="CD335" i="45" s="1"/>
  <c r="CB335" i="45"/>
  <c r="CA335" i="45"/>
  <c r="CE334" i="45"/>
  <c r="CF334" i="45" s="1"/>
  <c r="CC334" i="45"/>
  <c r="CD334" i="45" s="1"/>
  <c r="CB334" i="45"/>
  <c r="CA334" i="45"/>
  <c r="CF333" i="45"/>
  <c r="CE333" i="45"/>
  <c r="CC333" i="45"/>
  <c r="CD333" i="45" s="1"/>
  <c r="CA333" i="45"/>
  <c r="CB333" i="45" s="1"/>
  <c r="CF332" i="45"/>
  <c r="CE332" i="45"/>
  <c r="CC332" i="45"/>
  <c r="CD332" i="45" s="1"/>
  <c r="CA332" i="45"/>
  <c r="CB332" i="45" s="1"/>
  <c r="CF331" i="45"/>
  <c r="CE331" i="45"/>
  <c r="CC331" i="45"/>
  <c r="CD331" i="45" s="1"/>
  <c r="CB331" i="45"/>
  <c r="CA331" i="45"/>
  <c r="CE330" i="45"/>
  <c r="CF330" i="45" s="1"/>
  <c r="CC330" i="45"/>
  <c r="CD330" i="45" s="1"/>
  <c r="CB330" i="45"/>
  <c r="CA330" i="45"/>
  <c r="CF329" i="45"/>
  <c r="CE329" i="45"/>
  <c r="CC329" i="45"/>
  <c r="CD329" i="45" s="1"/>
  <c r="CA329" i="45"/>
  <c r="CB329" i="45" s="1"/>
  <c r="CF328" i="45"/>
  <c r="CE328" i="45"/>
  <c r="CC328" i="45"/>
  <c r="CD328" i="45" s="1"/>
  <c r="CA328" i="45"/>
  <c r="CB328" i="45" s="1"/>
  <c r="CF327" i="45"/>
  <c r="CE327" i="45"/>
  <c r="CC327" i="45"/>
  <c r="CD327" i="45" s="1"/>
  <c r="CA327" i="45"/>
  <c r="CB327" i="45" s="1"/>
  <c r="CE326" i="45"/>
  <c r="CF326" i="45" s="1"/>
  <c r="CC326" i="45"/>
  <c r="CD326" i="45" s="1"/>
  <c r="CB326" i="45"/>
  <c r="CA326" i="45"/>
  <c r="CF325" i="45"/>
  <c r="CE325" i="45"/>
  <c r="CC325" i="45"/>
  <c r="CD325" i="45" s="1"/>
  <c r="CA325" i="45"/>
  <c r="CB325" i="45" s="1"/>
  <c r="CF324" i="45"/>
  <c r="CE324" i="45"/>
  <c r="CC324" i="45"/>
  <c r="CD324" i="45" s="1"/>
  <c r="CB324" i="45"/>
  <c r="CA324" i="45"/>
  <c r="CF323" i="45"/>
  <c r="CE323" i="45"/>
  <c r="CC323" i="45"/>
  <c r="CD323" i="45" s="1"/>
  <c r="CB323" i="45"/>
  <c r="CA323" i="45"/>
  <c r="CE322" i="45"/>
  <c r="CF322" i="45" s="1"/>
  <c r="CC322" i="45"/>
  <c r="CD322" i="45" s="1"/>
  <c r="CB322" i="45"/>
  <c r="CA322" i="45"/>
  <c r="CE321" i="45"/>
  <c r="CF321" i="45" s="1"/>
  <c r="CC321" i="45"/>
  <c r="CD321" i="45" s="1"/>
  <c r="CA321" i="45"/>
  <c r="CB321" i="45" s="1"/>
  <c r="CE320" i="45"/>
  <c r="CF320" i="45" s="1"/>
  <c r="CC320" i="45"/>
  <c r="CD320" i="45" s="1"/>
  <c r="CA320" i="45"/>
  <c r="CB320" i="45" s="1"/>
  <c r="CF319" i="45"/>
  <c r="CE319" i="45"/>
  <c r="CC319" i="45"/>
  <c r="CD319" i="45" s="1"/>
  <c r="CB319" i="45"/>
  <c r="CA319" i="45"/>
  <c r="CE318" i="45"/>
  <c r="CF318" i="45" s="1"/>
  <c r="CC318" i="45"/>
  <c r="CD318" i="45" s="1"/>
  <c r="CB318" i="45"/>
  <c r="CA318" i="45"/>
  <c r="CF317" i="45"/>
  <c r="CE317" i="45"/>
  <c r="CC317" i="45"/>
  <c r="CD317" i="45" s="1"/>
  <c r="CA317" i="45"/>
  <c r="CB317" i="45" s="1"/>
  <c r="CF316" i="45"/>
  <c r="CE316" i="45"/>
  <c r="CC316" i="45"/>
  <c r="CD316" i="45" s="1"/>
  <c r="CA316" i="45"/>
  <c r="CB316" i="45" s="1"/>
  <c r="CF315" i="45"/>
  <c r="CE315" i="45"/>
  <c r="CC315" i="45"/>
  <c r="CD315" i="45" s="1"/>
  <c r="CB315" i="45"/>
  <c r="CA315" i="45"/>
  <c r="CE314" i="45"/>
  <c r="CF314" i="45" s="1"/>
  <c r="CC314" i="45"/>
  <c r="CD314" i="45" s="1"/>
  <c r="CB314" i="45"/>
  <c r="CA314" i="45"/>
  <c r="CF313" i="45"/>
  <c r="CE313" i="45"/>
  <c r="CC313" i="45"/>
  <c r="CD313" i="45" s="1"/>
  <c r="CA313" i="45"/>
  <c r="CB313" i="45" s="1"/>
  <c r="CF312" i="45"/>
  <c r="CE312" i="45"/>
  <c r="CC312" i="45"/>
  <c r="CD312" i="45" s="1"/>
  <c r="CA312" i="45"/>
  <c r="CB312" i="45" s="1"/>
  <c r="CF311" i="45"/>
  <c r="CE311" i="45"/>
  <c r="CC311" i="45"/>
  <c r="CD311" i="45" s="1"/>
  <c r="CA311" i="45"/>
  <c r="CB311" i="45" s="1"/>
  <c r="CE310" i="45"/>
  <c r="CF310" i="45" s="1"/>
  <c r="CC310" i="45"/>
  <c r="CD310" i="45" s="1"/>
  <c r="CB310" i="45"/>
  <c r="CA310" i="45"/>
  <c r="CF309" i="45"/>
  <c r="CE309" i="45"/>
  <c r="CC309" i="45"/>
  <c r="CD309" i="45" s="1"/>
  <c r="CA309" i="45"/>
  <c r="CB309" i="45" s="1"/>
  <c r="CF308" i="45"/>
  <c r="CE308" i="45"/>
  <c r="CC308" i="45"/>
  <c r="CD308" i="45" s="1"/>
  <c r="CB308" i="45"/>
  <c r="CA308" i="45"/>
  <c r="CF307" i="45"/>
  <c r="CE307" i="45"/>
  <c r="CC307" i="45"/>
  <c r="CD307" i="45" s="1"/>
  <c r="CB307" i="45"/>
  <c r="CA307" i="45"/>
  <c r="CE306" i="45"/>
  <c r="CF306" i="45" s="1"/>
  <c r="CC306" i="45"/>
  <c r="CD306" i="45" s="1"/>
  <c r="CB306" i="45"/>
  <c r="CA306" i="45"/>
  <c r="CE301" i="45"/>
  <c r="CF301" i="45" s="1"/>
  <c r="CD301" i="45"/>
  <c r="CC301" i="45"/>
  <c r="CA301" i="45"/>
  <c r="CB301" i="45" s="1"/>
  <c r="CE300" i="45"/>
  <c r="CF300" i="45" s="1"/>
  <c r="CC300" i="45"/>
  <c r="CD300" i="45" s="1"/>
  <c r="CA300" i="45"/>
  <c r="CB300" i="45" s="1"/>
  <c r="CE299" i="45"/>
  <c r="CF299" i="45" s="1"/>
  <c r="CC299" i="45"/>
  <c r="CD299" i="45" s="1"/>
  <c r="CA299" i="45"/>
  <c r="CB299" i="45" s="1"/>
  <c r="CE297" i="45"/>
  <c r="CF297" i="45" s="1"/>
  <c r="CC297" i="45"/>
  <c r="CD297" i="45" s="1"/>
  <c r="CA297" i="45"/>
  <c r="CB297" i="45" s="1"/>
  <c r="CE296" i="45"/>
  <c r="CF296" i="45" s="1"/>
  <c r="CC296" i="45"/>
  <c r="CD296" i="45" s="1"/>
  <c r="CA296" i="45"/>
  <c r="CB296" i="45" s="1"/>
  <c r="CE295" i="45"/>
  <c r="CF295" i="45" s="1"/>
  <c r="CC295" i="45"/>
  <c r="CD295" i="45" s="1"/>
  <c r="CA295" i="45"/>
  <c r="CB295" i="45" s="1"/>
  <c r="CE294" i="45"/>
  <c r="CF294" i="45" s="1"/>
  <c r="CD294" i="45"/>
  <c r="CC294" i="45"/>
  <c r="CA294" i="45"/>
  <c r="CB294" i="45" s="1"/>
  <c r="CE293" i="45"/>
  <c r="CF293" i="45" s="1"/>
  <c r="CC293" i="45"/>
  <c r="CD293" i="45" s="1"/>
  <c r="CA293" i="45"/>
  <c r="CB293" i="45" s="1"/>
  <c r="CE292" i="45"/>
  <c r="CF292" i="45" s="1"/>
  <c r="CC292" i="45"/>
  <c r="CD292" i="45" s="1"/>
  <c r="CA292" i="45"/>
  <c r="CB292" i="45" s="1"/>
  <c r="CE291" i="45"/>
  <c r="CF291" i="45" s="1"/>
  <c r="CC291" i="45"/>
  <c r="CD291" i="45" s="1"/>
  <c r="CA291" i="45"/>
  <c r="CB291" i="45" s="1"/>
  <c r="CE290" i="45"/>
  <c r="CF290" i="45" s="1"/>
  <c r="CC290" i="45"/>
  <c r="CD290" i="45" s="1"/>
  <c r="CA290" i="45"/>
  <c r="CB290" i="45" s="1"/>
  <c r="CG287" i="45"/>
  <c r="CH287" i="45" s="1"/>
  <c r="CF287" i="45"/>
  <c r="CA287" i="45"/>
  <c r="CG286" i="45"/>
  <c r="CH286" i="45" s="1"/>
  <c r="CF286" i="45"/>
  <c r="CA286" i="45"/>
  <c r="CE285" i="45"/>
  <c r="CF285" i="45" s="1"/>
  <c r="CC285" i="45"/>
  <c r="CD285" i="45" s="1"/>
  <c r="CA285" i="45"/>
  <c r="CB285" i="45" s="1"/>
  <c r="CE284" i="45"/>
  <c r="CF284" i="45" s="1"/>
  <c r="CC284" i="45"/>
  <c r="CD284" i="45" s="1"/>
  <c r="CA284" i="45"/>
  <c r="CB284" i="45" s="1"/>
  <c r="CE283" i="45"/>
  <c r="CF283" i="45" s="1"/>
  <c r="CC283" i="45"/>
  <c r="CD283" i="45" s="1"/>
  <c r="CA283" i="45"/>
  <c r="CB283" i="45" s="1"/>
  <c r="CE282" i="45"/>
  <c r="CF282" i="45" s="1"/>
  <c r="CD282" i="45"/>
  <c r="CC282" i="45"/>
  <c r="CA282" i="45"/>
  <c r="CB282" i="45" s="1"/>
  <c r="CE281" i="45"/>
  <c r="CF281" i="45" s="1"/>
  <c r="CC281" i="45"/>
  <c r="CD281" i="45" s="1"/>
  <c r="CA281" i="45"/>
  <c r="CB281" i="45" s="1"/>
  <c r="CE280" i="45"/>
  <c r="CF280" i="45" s="1"/>
  <c r="CC280" i="45"/>
  <c r="CD280" i="45" s="1"/>
  <c r="CA280" i="45"/>
  <c r="CB280" i="45" s="1"/>
  <c r="CE279" i="45"/>
  <c r="CF279" i="45" s="1"/>
  <c r="CC279" i="45"/>
  <c r="CD279" i="45" s="1"/>
  <c r="CA279" i="45"/>
  <c r="CB279" i="45" s="1"/>
  <c r="CE278" i="45"/>
  <c r="CF278" i="45" s="1"/>
  <c r="CD278" i="45"/>
  <c r="CC278" i="45"/>
  <c r="CA278" i="45"/>
  <c r="CB278" i="45" s="1"/>
  <c r="CE277" i="45"/>
  <c r="CF277" i="45" s="1"/>
  <c r="CC277" i="45"/>
  <c r="CD277" i="45" s="1"/>
  <c r="CA277" i="45"/>
  <c r="CB277" i="45" s="1"/>
  <c r="CE276" i="45"/>
  <c r="CF276" i="45" s="1"/>
  <c r="CC276" i="45"/>
  <c r="CD276" i="45" s="1"/>
  <c r="CA276" i="45"/>
  <c r="CB276" i="45" s="1"/>
  <c r="CE274" i="45"/>
  <c r="CF274" i="45" s="1"/>
  <c r="CC274" i="45"/>
  <c r="CD274" i="45" s="1"/>
  <c r="CA274" i="45"/>
  <c r="CB274" i="45" s="1"/>
  <c r="CE273" i="45"/>
  <c r="CF273" i="45" s="1"/>
  <c r="CD273" i="45"/>
  <c r="CC273" i="45"/>
  <c r="CA273" i="45"/>
  <c r="CB273" i="45" s="1"/>
  <c r="CE271" i="45"/>
  <c r="CF271" i="45" s="1"/>
  <c r="CC271" i="45"/>
  <c r="CD271" i="45" s="1"/>
  <c r="CA271" i="45"/>
  <c r="CB271" i="45" s="1"/>
  <c r="CE270" i="45"/>
  <c r="CF270" i="45" s="1"/>
  <c r="CD270" i="45"/>
  <c r="CC270" i="45"/>
  <c r="CA270" i="45"/>
  <c r="CB270" i="45" s="1"/>
  <c r="CE266" i="45"/>
  <c r="CF266" i="45" s="1"/>
  <c r="CC266" i="45"/>
  <c r="CD266" i="45" s="1"/>
  <c r="CA266" i="45"/>
  <c r="CB266" i="45" s="1"/>
  <c r="CE265" i="45"/>
  <c r="CF265" i="45" s="1"/>
  <c r="CC265" i="45"/>
  <c r="CD265" i="45" s="1"/>
  <c r="CA265" i="45"/>
  <c r="CB265" i="45" s="1"/>
  <c r="CE264" i="45"/>
  <c r="CF264" i="45" s="1"/>
  <c r="CC264" i="45"/>
  <c r="CD264" i="45" s="1"/>
  <c r="CA264" i="45"/>
  <c r="CB264" i="45" s="1"/>
  <c r="CE263" i="45"/>
  <c r="CF263" i="45" s="1"/>
  <c r="CC263" i="45"/>
  <c r="CD263" i="45" s="1"/>
  <c r="CA263" i="45"/>
  <c r="CB263" i="45" s="1"/>
  <c r="CE262" i="45"/>
  <c r="CF262" i="45" s="1"/>
  <c r="CC262" i="45"/>
  <c r="CD262" i="45" s="1"/>
  <c r="CA262" i="45"/>
  <c r="CB262" i="45" s="1"/>
  <c r="CE260" i="45"/>
  <c r="CF260" i="45" s="1"/>
  <c r="CD260" i="45"/>
  <c r="CC260" i="45"/>
  <c r="CA260" i="45"/>
  <c r="CB260" i="45" s="1"/>
  <c r="CE259" i="45"/>
  <c r="CF259" i="45" s="1"/>
  <c r="CC259" i="45"/>
  <c r="CD259" i="45" s="1"/>
  <c r="CA259" i="45"/>
  <c r="CB259" i="45" s="1"/>
  <c r="CE258" i="45"/>
  <c r="CF258" i="45" s="1"/>
  <c r="CC258" i="45"/>
  <c r="CD258" i="45" s="1"/>
  <c r="CA258" i="45"/>
  <c r="CB258" i="45" s="1"/>
  <c r="CE257" i="45"/>
  <c r="CF257" i="45" s="1"/>
  <c r="CC257" i="45"/>
  <c r="CD257" i="45" s="1"/>
  <c r="CA257" i="45"/>
  <c r="CB257" i="45" s="1"/>
  <c r="CE256" i="45"/>
  <c r="CF256" i="45" s="1"/>
  <c r="CD256" i="45"/>
  <c r="CC256" i="45"/>
  <c r="CA256" i="45"/>
  <c r="CB256" i="45" s="1"/>
  <c r="CE255" i="45"/>
  <c r="CF255" i="45" s="1"/>
  <c r="CC255" i="45"/>
  <c r="CD255" i="45" s="1"/>
  <c r="CA255" i="45"/>
  <c r="CB255" i="45" s="1"/>
  <c r="CE254" i="45"/>
  <c r="CF254" i="45" s="1"/>
  <c r="CC254" i="45"/>
  <c r="CD254" i="45" s="1"/>
  <c r="CA254" i="45"/>
  <c r="CB254" i="45" s="1"/>
  <c r="CE253" i="45"/>
  <c r="CF253" i="45" s="1"/>
  <c r="CC253" i="45"/>
  <c r="CD253" i="45" s="1"/>
  <c r="CA253" i="45"/>
  <c r="CB253" i="45" s="1"/>
  <c r="CE252" i="45"/>
  <c r="CF252" i="45" s="1"/>
  <c r="CD252" i="45"/>
  <c r="CC252" i="45"/>
  <c r="CA252" i="45"/>
  <c r="CB252" i="45" s="1"/>
  <c r="CE251" i="45"/>
  <c r="CF251" i="45" s="1"/>
  <c r="CC251" i="45"/>
  <c r="CD251" i="45" s="1"/>
  <c r="CA251" i="45"/>
  <c r="CB251" i="45" s="1"/>
  <c r="CE250" i="45"/>
  <c r="CF250" i="45" s="1"/>
  <c r="CD250" i="45"/>
  <c r="CC250" i="45"/>
  <c r="CA250" i="45"/>
  <c r="CB250" i="45" s="1"/>
  <c r="CE249" i="45"/>
  <c r="CF249" i="45" s="1"/>
  <c r="CC249" i="45"/>
  <c r="CD249" i="45" s="1"/>
  <c r="CA249" i="45"/>
  <c r="CB249" i="45" s="1"/>
  <c r="CE248" i="45"/>
  <c r="CF248" i="45" s="1"/>
  <c r="CC248" i="45"/>
  <c r="CD248" i="45" s="1"/>
  <c r="CA248" i="45"/>
  <c r="CB248" i="45" s="1"/>
  <c r="CE247" i="45"/>
  <c r="CF247" i="45" s="1"/>
  <c r="CC247" i="45"/>
  <c r="CD247" i="45" s="1"/>
  <c r="CA247" i="45"/>
  <c r="CB247" i="45" s="1"/>
  <c r="CE246" i="45"/>
  <c r="CF246" i="45" s="1"/>
  <c r="CC246" i="45"/>
  <c r="CD246" i="45" s="1"/>
  <c r="CA246" i="45"/>
  <c r="CB246" i="45" s="1"/>
  <c r="CE245" i="45"/>
  <c r="CF245" i="45" s="1"/>
  <c r="CC245" i="45"/>
  <c r="CD245" i="45" s="1"/>
  <c r="CA245" i="45"/>
  <c r="CB245" i="45" s="1"/>
  <c r="CE244" i="45"/>
  <c r="CF244" i="45" s="1"/>
  <c r="CD244" i="45"/>
  <c r="CC244" i="45"/>
  <c r="CA244" i="45"/>
  <c r="CB244" i="45" s="1"/>
  <c r="CE243" i="45"/>
  <c r="CF243" i="45" s="1"/>
  <c r="CC243" i="45"/>
  <c r="CD243" i="45" s="1"/>
  <c r="CA243" i="45"/>
  <c r="CB243" i="45" s="1"/>
  <c r="CE242" i="45"/>
  <c r="CF242" i="45" s="1"/>
  <c r="CC242" i="45"/>
  <c r="CD242" i="45" s="1"/>
  <c r="CA242" i="45"/>
  <c r="CB242" i="45" s="1"/>
  <c r="CE241" i="45"/>
  <c r="CF241" i="45" s="1"/>
  <c r="CC241" i="45"/>
  <c r="CD241" i="45" s="1"/>
  <c r="CA241" i="45"/>
  <c r="CB241" i="45" s="1"/>
  <c r="CE240" i="45"/>
  <c r="CF240" i="45" s="1"/>
  <c r="CD240" i="45"/>
  <c r="CC240" i="45"/>
  <c r="CA240" i="45"/>
  <c r="CB240" i="45" s="1"/>
  <c r="CE239" i="45"/>
  <c r="CF239" i="45" s="1"/>
  <c r="CC239" i="45"/>
  <c r="CD239" i="45" s="1"/>
  <c r="CA239" i="45"/>
  <c r="CB239" i="45" s="1"/>
  <c r="CE238" i="45"/>
  <c r="CF238" i="45" s="1"/>
  <c r="CC238" i="45"/>
  <c r="CD238" i="45" s="1"/>
  <c r="CA238" i="45"/>
  <c r="CB238" i="45" s="1"/>
  <c r="CE237" i="45"/>
  <c r="CF237" i="45" s="1"/>
  <c r="CC237" i="45"/>
  <c r="CD237" i="45" s="1"/>
  <c r="CA237" i="45"/>
  <c r="CB237" i="45" s="1"/>
  <c r="CE236" i="45"/>
  <c r="CF236" i="45" s="1"/>
  <c r="CD236" i="45"/>
  <c r="CC236" i="45"/>
  <c r="CA236" i="45"/>
  <c r="CB236" i="45" s="1"/>
  <c r="CE235" i="45"/>
  <c r="CF235" i="45" s="1"/>
  <c r="CC235" i="45"/>
  <c r="CD235" i="45" s="1"/>
  <c r="CA235" i="45"/>
  <c r="CB235" i="45" s="1"/>
  <c r="CE234" i="45"/>
  <c r="CF234" i="45" s="1"/>
  <c r="CD234" i="45"/>
  <c r="CC234" i="45"/>
  <c r="CA234" i="45"/>
  <c r="CB234" i="45" s="1"/>
  <c r="CE233" i="45"/>
  <c r="CF233" i="45" s="1"/>
  <c r="CC233" i="45"/>
  <c r="CD233" i="45" s="1"/>
  <c r="CA233" i="45"/>
  <c r="CB233" i="45" s="1"/>
  <c r="CE232" i="45"/>
  <c r="CF232" i="45" s="1"/>
  <c r="CC232" i="45"/>
  <c r="CD232" i="45" s="1"/>
  <c r="CA232" i="45"/>
  <c r="CB232" i="45" s="1"/>
  <c r="CE231" i="45"/>
  <c r="CF231" i="45" s="1"/>
  <c r="CC231" i="45"/>
  <c r="CD231" i="45" s="1"/>
  <c r="CA231" i="45"/>
  <c r="CB231" i="45" s="1"/>
  <c r="CE230" i="45"/>
  <c r="CF230" i="45" s="1"/>
  <c r="CC230" i="45"/>
  <c r="CD230" i="45" s="1"/>
  <c r="CA230" i="45"/>
  <c r="CB230" i="45" s="1"/>
  <c r="CE229" i="45"/>
  <c r="CF229" i="45" s="1"/>
  <c r="CC229" i="45"/>
  <c r="CD229" i="45" s="1"/>
  <c r="CA229" i="45"/>
  <c r="CB229" i="45" s="1"/>
  <c r="CE228" i="45"/>
  <c r="CF228" i="45" s="1"/>
  <c r="CD228" i="45"/>
  <c r="CC228" i="45"/>
  <c r="CA228" i="45"/>
  <c r="CB228" i="45" s="1"/>
  <c r="CE227" i="45"/>
  <c r="CF227" i="45" s="1"/>
  <c r="CC227" i="45"/>
  <c r="CD227" i="45" s="1"/>
  <c r="CA227" i="45"/>
  <c r="CB227" i="45" s="1"/>
  <c r="CE226" i="45"/>
  <c r="CF226" i="45" s="1"/>
  <c r="CC226" i="45"/>
  <c r="CD226" i="45" s="1"/>
  <c r="CA226" i="45"/>
  <c r="CB226" i="45" s="1"/>
  <c r="CE225" i="45"/>
  <c r="CF225" i="45" s="1"/>
  <c r="CC225" i="45"/>
  <c r="CD225" i="45" s="1"/>
  <c r="CA225" i="45"/>
  <c r="CB225" i="45" s="1"/>
  <c r="CE224" i="45"/>
  <c r="CF224" i="45" s="1"/>
  <c r="CD224" i="45"/>
  <c r="CC224" i="45"/>
  <c r="CA224" i="45"/>
  <c r="CB224" i="45" s="1"/>
  <c r="CE223" i="45"/>
  <c r="CF223" i="45" s="1"/>
  <c r="CC223" i="45"/>
  <c r="CD223" i="45" s="1"/>
  <c r="CA223" i="45"/>
  <c r="CB223" i="45" s="1"/>
  <c r="CE222" i="45"/>
  <c r="CF222" i="45" s="1"/>
  <c r="CC222" i="45"/>
  <c r="CD222" i="45" s="1"/>
  <c r="CA222" i="45"/>
  <c r="CB222" i="45" s="1"/>
  <c r="CE221" i="45"/>
  <c r="CF221" i="45" s="1"/>
  <c r="CC221" i="45"/>
  <c r="CD221" i="45" s="1"/>
  <c r="CA221" i="45"/>
  <c r="CB221" i="45" s="1"/>
  <c r="CE220" i="45"/>
  <c r="CF220" i="45" s="1"/>
  <c r="CD220" i="45"/>
  <c r="CC220" i="45"/>
  <c r="CA220" i="45"/>
  <c r="CB220" i="45" s="1"/>
  <c r="CE219" i="45"/>
  <c r="CF219" i="45" s="1"/>
  <c r="CC219" i="45"/>
  <c r="CD219" i="45" s="1"/>
  <c r="CA219" i="45"/>
  <c r="CB219" i="45" s="1"/>
  <c r="CE218" i="45"/>
  <c r="CF218" i="45" s="1"/>
  <c r="CD218" i="45"/>
  <c r="CC218" i="45"/>
  <c r="CA218" i="45"/>
  <c r="CB218" i="45" s="1"/>
  <c r="CE217" i="45"/>
  <c r="CF217" i="45" s="1"/>
  <c r="CC217" i="45"/>
  <c r="CD217" i="45" s="1"/>
  <c r="CA217" i="45"/>
  <c r="CB217" i="45" s="1"/>
  <c r="CE216" i="45"/>
  <c r="CF216" i="45" s="1"/>
  <c r="CC216" i="45"/>
  <c r="CD216" i="45" s="1"/>
  <c r="CA216" i="45"/>
  <c r="CB216" i="45" s="1"/>
  <c r="CE215" i="45"/>
  <c r="CF215" i="45" s="1"/>
  <c r="CC215" i="45"/>
  <c r="CD215" i="45" s="1"/>
  <c r="CA215" i="45"/>
  <c r="CB215" i="45" s="1"/>
  <c r="CE214" i="45"/>
  <c r="CF214" i="45" s="1"/>
  <c r="CC214" i="45"/>
  <c r="CD214" i="45" s="1"/>
  <c r="CA214" i="45"/>
  <c r="CB214" i="45" s="1"/>
  <c r="CE213" i="45"/>
  <c r="CF213" i="45" s="1"/>
  <c r="CC213" i="45"/>
  <c r="CD213" i="45" s="1"/>
  <c r="CA213" i="45"/>
  <c r="CB213" i="45" s="1"/>
  <c r="CE212" i="45"/>
  <c r="CF212" i="45" s="1"/>
  <c r="CD212" i="45"/>
  <c r="CC212" i="45"/>
  <c r="CA212" i="45"/>
  <c r="CB212" i="45" s="1"/>
  <c r="CE211" i="45"/>
  <c r="CF211" i="45" s="1"/>
  <c r="CC211" i="45"/>
  <c r="CD211" i="45" s="1"/>
  <c r="CA211" i="45"/>
  <c r="CB211" i="45" s="1"/>
  <c r="CE210" i="45"/>
  <c r="CF210" i="45" s="1"/>
  <c r="CC210" i="45"/>
  <c r="CD210" i="45" s="1"/>
  <c r="CA210" i="45"/>
  <c r="CB210" i="45" s="1"/>
  <c r="CE209" i="45"/>
  <c r="CF209" i="45" s="1"/>
  <c r="CC209" i="45"/>
  <c r="CD209" i="45" s="1"/>
  <c r="CA209" i="45"/>
  <c r="CB209" i="45" s="1"/>
  <c r="CE208" i="45"/>
  <c r="CF208" i="45" s="1"/>
  <c r="CD208" i="45"/>
  <c r="CC208" i="45"/>
  <c r="CA208" i="45"/>
  <c r="CB208" i="45" s="1"/>
  <c r="CE207" i="45"/>
  <c r="CF207" i="45" s="1"/>
  <c r="CC207" i="45"/>
  <c r="CD207" i="45" s="1"/>
  <c r="CA207" i="45"/>
  <c r="CB207" i="45" s="1"/>
  <c r="CE206" i="45"/>
  <c r="CF206" i="45" s="1"/>
  <c r="CC206" i="45"/>
  <c r="CD206" i="45" s="1"/>
  <c r="CA206" i="45"/>
  <c r="CB206" i="45" s="1"/>
  <c r="CE205" i="45"/>
  <c r="CF205" i="45" s="1"/>
  <c r="CC205" i="45"/>
  <c r="CD205" i="45" s="1"/>
  <c r="CA205" i="45"/>
  <c r="CB205" i="45" s="1"/>
  <c r="CE204" i="45"/>
  <c r="CF204" i="45" s="1"/>
  <c r="CD204" i="45"/>
  <c r="CC204" i="45"/>
  <c r="CA204" i="45"/>
  <c r="CB204" i="45" s="1"/>
  <c r="CE203" i="45"/>
  <c r="CF203" i="45" s="1"/>
  <c r="CC203" i="45"/>
  <c r="CD203" i="45" s="1"/>
  <c r="CA203" i="45"/>
  <c r="CB203" i="45" s="1"/>
  <c r="CE202" i="45"/>
  <c r="CF202" i="45" s="1"/>
  <c r="CD202" i="45"/>
  <c r="CC202" i="45"/>
  <c r="CA202" i="45"/>
  <c r="CB202" i="45" s="1"/>
  <c r="CE201" i="45"/>
  <c r="CF201" i="45" s="1"/>
  <c r="CC201" i="45"/>
  <c r="CD201" i="45" s="1"/>
  <c r="CA201" i="45"/>
  <c r="CB201" i="45" s="1"/>
  <c r="CE200" i="45"/>
  <c r="CF200" i="45" s="1"/>
  <c r="CC200" i="45"/>
  <c r="CD200" i="45" s="1"/>
  <c r="CA200" i="45"/>
  <c r="CB200" i="45" s="1"/>
  <c r="CE199" i="45"/>
  <c r="CF199" i="45" s="1"/>
  <c r="CC199" i="45"/>
  <c r="CD199" i="45" s="1"/>
  <c r="CA199" i="45"/>
  <c r="CB199" i="45" s="1"/>
  <c r="CE198" i="45"/>
  <c r="CF198" i="45" s="1"/>
  <c r="CC198" i="45"/>
  <c r="CD198" i="45" s="1"/>
  <c r="CA198" i="45"/>
  <c r="CB198" i="45" s="1"/>
  <c r="CE197" i="45"/>
  <c r="CF197" i="45" s="1"/>
  <c r="CC197" i="45"/>
  <c r="CD197" i="45" s="1"/>
  <c r="CA197" i="45"/>
  <c r="CB197" i="45" s="1"/>
  <c r="CE196" i="45"/>
  <c r="CF196" i="45" s="1"/>
  <c r="CD196" i="45"/>
  <c r="CC196" i="45"/>
  <c r="CA196" i="45"/>
  <c r="CB196" i="45" s="1"/>
  <c r="CE195" i="45"/>
  <c r="CF195" i="45" s="1"/>
  <c r="CC195" i="45"/>
  <c r="CD195" i="45" s="1"/>
  <c r="CA195" i="45"/>
  <c r="CB195" i="45" s="1"/>
  <c r="CE194" i="45"/>
  <c r="CF194" i="45" s="1"/>
  <c r="CC194" i="45"/>
  <c r="CD194" i="45" s="1"/>
  <c r="CA194" i="45"/>
  <c r="CB194" i="45" s="1"/>
  <c r="CE191" i="45"/>
  <c r="CF191" i="45" s="1"/>
  <c r="CC191" i="45"/>
  <c r="CD191" i="45" s="1"/>
  <c r="CA191" i="45"/>
  <c r="CB191" i="45" s="1"/>
  <c r="CE190" i="45"/>
  <c r="CF190" i="45" s="1"/>
  <c r="CD190" i="45"/>
  <c r="CC190" i="45"/>
  <c r="CA190" i="45"/>
  <c r="CB190" i="45" s="1"/>
  <c r="CE189" i="45"/>
  <c r="CF189" i="45" s="1"/>
  <c r="CC189" i="45"/>
  <c r="CD189" i="45" s="1"/>
  <c r="CA189" i="45"/>
  <c r="CB189" i="45" s="1"/>
  <c r="CE187" i="45"/>
  <c r="CF187" i="45" s="1"/>
  <c r="CC187" i="45"/>
  <c r="CD187" i="45" s="1"/>
  <c r="CA187" i="45"/>
  <c r="CB187" i="45" s="1"/>
  <c r="CE186" i="45"/>
  <c r="CF186" i="45" s="1"/>
  <c r="CC186" i="45"/>
  <c r="CD186" i="45" s="1"/>
  <c r="CA186" i="45"/>
  <c r="CB186" i="45" s="1"/>
  <c r="CE185" i="45"/>
  <c r="CF185" i="45" s="1"/>
  <c r="CD185" i="45"/>
  <c r="CC185" i="45"/>
  <c r="CA185" i="45"/>
  <c r="CB185" i="45" s="1"/>
  <c r="CE184" i="45"/>
  <c r="CF184" i="45" s="1"/>
  <c r="CC184" i="45"/>
  <c r="CD184" i="45" s="1"/>
  <c r="CA184" i="45"/>
  <c r="CB184" i="45" s="1"/>
  <c r="CE182" i="45"/>
  <c r="CF182" i="45" s="1"/>
  <c r="CD182" i="45"/>
  <c r="CC182" i="45"/>
  <c r="CA182" i="45"/>
  <c r="CB182" i="45" s="1"/>
  <c r="CE181" i="45"/>
  <c r="CF181" i="45" s="1"/>
  <c r="CC181" i="45"/>
  <c r="CD181" i="45" s="1"/>
  <c r="CA181" i="45"/>
  <c r="CB181" i="45" s="1"/>
  <c r="CE180" i="45"/>
  <c r="CF180" i="45" s="1"/>
  <c r="CC180" i="45"/>
  <c r="CD180" i="45" s="1"/>
  <c r="CA180" i="45"/>
  <c r="CB180" i="45" s="1"/>
  <c r="CE179" i="45"/>
  <c r="CF179" i="45" s="1"/>
  <c r="CC179" i="45"/>
  <c r="CD179" i="45" s="1"/>
  <c r="CA179" i="45"/>
  <c r="CB179" i="45" s="1"/>
  <c r="CE178" i="45"/>
  <c r="CF178" i="45" s="1"/>
  <c r="CC178" i="45"/>
  <c r="CD178" i="45" s="1"/>
  <c r="CA178" i="45"/>
  <c r="CB178" i="45" s="1"/>
  <c r="CE177" i="45"/>
  <c r="CF177" i="45" s="1"/>
  <c r="CC177" i="45"/>
  <c r="CD177" i="45" s="1"/>
  <c r="CA177" i="45"/>
  <c r="CB177" i="45" s="1"/>
  <c r="CE176" i="45"/>
  <c r="CF176" i="45" s="1"/>
  <c r="CD176" i="45"/>
  <c r="CC176" i="45"/>
  <c r="CA176" i="45"/>
  <c r="CB176" i="45" s="1"/>
  <c r="CE175" i="45"/>
  <c r="CF175" i="45" s="1"/>
  <c r="CC175" i="45"/>
  <c r="CD175" i="45" s="1"/>
  <c r="CA175" i="45"/>
  <c r="CB175" i="45" s="1"/>
  <c r="CE172" i="45"/>
  <c r="CF172" i="45" s="1"/>
  <c r="CC172" i="45"/>
  <c r="CD172" i="45" s="1"/>
  <c r="CA172" i="45"/>
  <c r="CB172" i="45" s="1"/>
  <c r="CE171" i="45"/>
  <c r="CF171" i="45" s="1"/>
  <c r="CC171" i="45"/>
  <c r="CD171" i="45" s="1"/>
  <c r="CA171" i="45"/>
  <c r="CB171" i="45" s="1"/>
  <c r="CE169" i="45"/>
  <c r="CF169" i="45" s="1"/>
  <c r="CD169" i="45"/>
  <c r="CC169" i="45"/>
  <c r="CA169" i="45"/>
  <c r="CB169" i="45" s="1"/>
  <c r="CE168" i="45"/>
  <c r="CF168" i="45" s="1"/>
  <c r="CC168" i="45"/>
  <c r="CD168" i="45" s="1"/>
  <c r="CA168" i="45"/>
  <c r="CB168" i="45" s="1"/>
  <c r="CE166" i="45"/>
  <c r="CF166" i="45" s="1"/>
  <c r="CC166" i="45"/>
  <c r="CD166" i="45" s="1"/>
  <c r="CA166" i="45"/>
  <c r="CB166" i="45" s="1"/>
  <c r="CE165" i="45"/>
  <c r="CF165" i="45" s="1"/>
  <c r="CC165" i="45"/>
  <c r="CD165" i="45" s="1"/>
  <c r="CA165" i="45"/>
  <c r="CB165" i="45" s="1"/>
  <c r="CE163" i="45"/>
  <c r="CF163" i="45" s="1"/>
  <c r="CD163" i="45"/>
  <c r="CC163" i="45"/>
  <c r="CA163" i="45"/>
  <c r="CB163" i="45" s="1"/>
  <c r="CE162" i="45"/>
  <c r="CF162" i="45" s="1"/>
  <c r="CC162" i="45"/>
  <c r="CD162" i="45" s="1"/>
  <c r="CA162" i="45"/>
  <c r="CB162" i="45" s="1"/>
  <c r="CE161" i="45"/>
  <c r="CF161" i="45" s="1"/>
  <c r="CD161" i="45"/>
  <c r="CC161" i="45"/>
  <c r="CA161" i="45"/>
  <c r="CB161" i="45" s="1"/>
  <c r="CE160" i="45"/>
  <c r="CF160" i="45" s="1"/>
  <c r="CC160" i="45"/>
  <c r="CD160" i="45" s="1"/>
  <c r="CA160" i="45"/>
  <c r="CB160" i="45" s="1"/>
  <c r="CE159" i="45"/>
  <c r="CF159" i="45" s="1"/>
  <c r="CC159" i="45"/>
  <c r="CD159" i="45" s="1"/>
  <c r="CA159" i="45"/>
  <c r="CB159" i="45" s="1"/>
  <c r="CE157" i="45"/>
  <c r="CF157" i="45" s="1"/>
  <c r="CC157" i="45"/>
  <c r="CD157" i="45" s="1"/>
  <c r="CA157" i="45"/>
  <c r="CB157" i="45" s="1"/>
  <c r="CE155" i="45"/>
  <c r="CF155" i="45" s="1"/>
  <c r="CC155" i="45"/>
  <c r="CD155" i="45" s="1"/>
  <c r="CA155" i="45"/>
  <c r="CB155" i="45" s="1"/>
  <c r="CE154" i="45"/>
  <c r="CF154" i="45" s="1"/>
  <c r="CC154" i="45"/>
  <c r="CD154" i="45" s="1"/>
  <c r="CA154" i="45"/>
  <c r="CB154" i="45" s="1"/>
  <c r="CE153" i="45"/>
  <c r="CF153" i="45" s="1"/>
  <c r="CD153" i="45"/>
  <c r="CC153" i="45"/>
  <c r="CA153" i="45"/>
  <c r="CB153" i="45" s="1"/>
  <c r="CE152" i="45"/>
  <c r="CF152" i="45" s="1"/>
  <c r="CC152" i="45"/>
  <c r="CD152" i="45" s="1"/>
  <c r="CA152" i="45"/>
  <c r="CB152" i="45" s="1"/>
  <c r="CE151" i="45"/>
  <c r="CF151" i="45" s="1"/>
  <c r="CC151" i="45"/>
  <c r="CD151" i="45" s="1"/>
  <c r="CA151" i="45"/>
  <c r="CB151" i="45" s="1"/>
  <c r="CE150" i="45"/>
  <c r="CF150" i="45" s="1"/>
  <c r="CC150" i="45"/>
  <c r="CD150" i="45" s="1"/>
  <c r="CA150" i="45"/>
  <c r="CB150" i="45" s="1"/>
  <c r="CE149" i="45"/>
  <c r="CF149" i="45" s="1"/>
  <c r="CD149" i="45"/>
  <c r="CC149" i="45"/>
  <c r="CA149" i="45"/>
  <c r="CB149" i="45" s="1"/>
  <c r="CE148" i="45"/>
  <c r="CF148" i="45" s="1"/>
  <c r="CC148" i="45"/>
  <c r="CD148" i="45" s="1"/>
  <c r="CA148" i="45"/>
  <c r="CB148" i="45" s="1"/>
  <c r="CE147" i="45"/>
  <c r="CF147" i="45" s="1"/>
  <c r="CC147" i="45"/>
  <c r="CD147" i="45" s="1"/>
  <c r="CA147" i="45"/>
  <c r="CB147" i="45" s="1"/>
  <c r="CE146" i="45"/>
  <c r="CF146" i="45" s="1"/>
  <c r="CC146" i="45"/>
  <c r="CD146" i="45" s="1"/>
  <c r="CA146" i="45"/>
  <c r="CB146" i="45" s="1"/>
  <c r="CE145" i="45"/>
  <c r="CF145" i="45" s="1"/>
  <c r="CD145" i="45"/>
  <c r="CC145" i="45"/>
  <c r="CA145" i="45"/>
  <c r="CB145" i="45" s="1"/>
  <c r="CE144" i="45"/>
  <c r="CF144" i="45" s="1"/>
  <c r="CC144" i="45"/>
  <c r="CD144" i="45" s="1"/>
  <c r="CA144" i="45"/>
  <c r="CB144" i="45" s="1"/>
  <c r="CE141" i="45"/>
  <c r="CF141" i="45" s="1"/>
  <c r="CD141" i="45"/>
  <c r="CC141" i="45"/>
  <c r="CA141" i="45"/>
  <c r="CB141" i="45" s="1"/>
  <c r="CE140" i="45"/>
  <c r="CF140" i="45" s="1"/>
  <c r="CC140" i="45"/>
  <c r="CD140" i="45" s="1"/>
  <c r="CA140" i="45"/>
  <c r="CB140" i="45" s="1"/>
  <c r="CE139" i="45"/>
  <c r="CF139" i="45" s="1"/>
  <c r="CC139" i="45"/>
  <c r="CD139" i="45" s="1"/>
  <c r="CA139" i="45"/>
  <c r="CB139" i="45" s="1"/>
  <c r="CE138" i="45"/>
  <c r="CF138" i="45" s="1"/>
  <c r="CC138" i="45"/>
  <c r="CD138" i="45" s="1"/>
  <c r="CA138" i="45"/>
  <c r="CB138" i="45" s="1"/>
  <c r="CE137" i="45"/>
  <c r="CF137" i="45" s="1"/>
  <c r="CC137" i="45"/>
  <c r="CD137" i="45" s="1"/>
  <c r="CA137" i="45"/>
  <c r="CB137" i="45" s="1"/>
  <c r="CE136" i="45"/>
  <c r="CF136" i="45" s="1"/>
  <c r="CC136" i="45"/>
  <c r="CD136" i="45" s="1"/>
  <c r="CA136" i="45"/>
  <c r="CB136" i="45" s="1"/>
  <c r="CE135" i="45"/>
  <c r="CF135" i="45" s="1"/>
  <c r="CD135" i="45"/>
  <c r="CC135" i="45"/>
  <c r="CA135" i="45"/>
  <c r="CB135" i="45" s="1"/>
  <c r="CE133" i="45"/>
  <c r="CF133" i="45" s="1"/>
  <c r="CC133" i="45"/>
  <c r="CD133" i="45" s="1"/>
  <c r="CA133" i="45"/>
  <c r="CB133" i="45" s="1"/>
  <c r="CE131" i="45"/>
  <c r="CF131" i="45" s="1"/>
  <c r="CC131" i="45"/>
  <c r="CD131" i="45" s="1"/>
  <c r="CA131" i="45"/>
  <c r="CB131" i="45" s="1"/>
  <c r="CE130" i="45"/>
  <c r="CF130" i="45" s="1"/>
  <c r="CC130" i="45"/>
  <c r="CD130" i="45" s="1"/>
  <c r="CA130" i="45"/>
  <c r="CB130" i="45" s="1"/>
  <c r="CE129" i="45"/>
  <c r="CF129" i="45" s="1"/>
  <c r="CD129" i="45"/>
  <c r="CC129" i="45"/>
  <c r="CA129" i="45"/>
  <c r="CB129" i="45" s="1"/>
  <c r="CE128" i="45"/>
  <c r="CF128" i="45" s="1"/>
  <c r="CC128" i="45"/>
  <c r="CD128" i="45" s="1"/>
  <c r="CA128" i="45"/>
  <c r="CB128" i="45" s="1"/>
  <c r="CE126" i="45"/>
  <c r="CF126" i="45" s="1"/>
  <c r="CC126" i="45"/>
  <c r="CD126" i="45" s="1"/>
  <c r="CA126" i="45"/>
  <c r="CB126" i="45" s="1"/>
  <c r="CE124" i="45"/>
  <c r="CF124" i="45" s="1"/>
  <c r="CC124" i="45"/>
  <c r="CD124" i="45" s="1"/>
  <c r="CA124" i="45"/>
  <c r="CB124" i="45" s="1"/>
  <c r="CE123" i="45"/>
  <c r="CF123" i="45" s="1"/>
  <c r="CD123" i="45"/>
  <c r="CC123" i="45"/>
  <c r="CA123" i="45"/>
  <c r="CB123" i="45" s="1"/>
  <c r="CE120" i="45"/>
  <c r="CF120" i="45" s="1"/>
  <c r="CC120" i="45"/>
  <c r="CD120" i="45" s="1"/>
  <c r="CA120" i="45"/>
  <c r="CB120" i="45" s="1"/>
  <c r="CE119" i="45"/>
  <c r="CF119" i="45" s="1"/>
  <c r="CD119" i="45"/>
  <c r="CC119" i="45"/>
  <c r="CA119" i="45"/>
  <c r="CB119" i="45" s="1"/>
  <c r="CE118" i="45"/>
  <c r="CF118" i="45" s="1"/>
  <c r="CC118" i="45"/>
  <c r="CD118" i="45" s="1"/>
  <c r="CA118" i="45"/>
  <c r="CB118" i="45" s="1"/>
  <c r="CE117" i="45"/>
  <c r="CF117" i="45" s="1"/>
  <c r="CC117" i="45"/>
  <c r="CD117" i="45" s="1"/>
  <c r="CA117" i="45"/>
  <c r="CB117" i="45" s="1"/>
  <c r="CE116" i="45"/>
  <c r="CF116" i="45" s="1"/>
  <c r="CC116" i="45"/>
  <c r="CD116" i="45" s="1"/>
  <c r="CA116" i="45"/>
  <c r="CB116" i="45" s="1"/>
  <c r="CE115" i="45"/>
  <c r="CF115" i="45" s="1"/>
  <c r="CC115" i="45"/>
  <c r="CD115" i="45" s="1"/>
  <c r="CA115" i="45"/>
  <c r="CB115" i="45" s="1"/>
  <c r="CE114" i="45"/>
  <c r="CF114" i="45" s="1"/>
  <c r="CC114" i="45"/>
  <c r="CD114" i="45" s="1"/>
  <c r="CA114" i="45"/>
  <c r="CB114" i="45" s="1"/>
  <c r="CE113" i="45"/>
  <c r="CF113" i="45" s="1"/>
  <c r="CD113" i="45"/>
  <c r="CC113" i="45"/>
  <c r="CA113" i="45"/>
  <c r="CB113" i="45" s="1"/>
  <c r="CE111" i="45"/>
  <c r="CF111" i="45" s="1"/>
  <c r="CC111" i="45"/>
  <c r="CD111" i="45" s="1"/>
  <c r="CA111" i="45"/>
  <c r="CB111" i="45" s="1"/>
  <c r="CE110" i="45"/>
  <c r="CF110" i="45" s="1"/>
  <c r="CC110" i="45"/>
  <c r="CD110" i="45" s="1"/>
  <c r="CA110" i="45"/>
  <c r="CB110" i="45" s="1"/>
  <c r="CE109" i="45"/>
  <c r="CF109" i="45" s="1"/>
  <c r="CC109" i="45"/>
  <c r="CD109" i="45" s="1"/>
  <c r="CA109" i="45"/>
  <c r="CB109" i="45" s="1"/>
  <c r="CE108" i="45"/>
  <c r="CF108" i="45" s="1"/>
  <c r="CD108" i="45"/>
  <c r="CC108" i="45"/>
  <c r="CA108" i="45"/>
  <c r="CE107" i="45"/>
  <c r="CF107" i="45" s="1"/>
  <c r="CC107" i="45"/>
  <c r="CD107" i="45" s="1"/>
  <c r="CB107" i="45"/>
  <c r="CA107" i="45"/>
  <c r="CE106" i="45"/>
  <c r="CF106" i="45" s="1"/>
  <c r="CC106" i="45"/>
  <c r="CD106" i="45" s="1"/>
  <c r="CA106" i="45"/>
  <c r="CF104" i="45"/>
  <c r="CA104" i="45"/>
  <c r="CG104" i="45" s="1"/>
  <c r="CH104" i="45" s="1"/>
  <c r="CE103" i="45"/>
  <c r="CF103" i="45" s="1"/>
  <c r="CD103" i="45"/>
  <c r="CC103" i="45"/>
  <c r="CA103" i="45"/>
  <c r="CE102" i="45"/>
  <c r="CF102" i="45" s="1"/>
  <c r="CC102" i="45"/>
  <c r="CD102" i="45" s="1"/>
  <c r="CA102" i="45"/>
  <c r="CE101" i="45"/>
  <c r="CF101" i="45" s="1"/>
  <c r="CD101" i="45"/>
  <c r="CC101" i="45"/>
  <c r="CA101" i="45"/>
  <c r="CE100" i="45"/>
  <c r="CF100" i="45" s="1"/>
  <c r="CC100" i="45"/>
  <c r="CD100" i="45" s="1"/>
  <c r="CB100" i="45"/>
  <c r="CA100" i="45"/>
  <c r="CE99" i="45"/>
  <c r="CF99" i="45" s="1"/>
  <c r="CC99" i="45"/>
  <c r="CD99" i="45" s="1"/>
  <c r="CA99" i="45"/>
  <c r="CF98" i="45"/>
  <c r="CE98" i="45"/>
  <c r="CC98" i="45"/>
  <c r="CD98" i="45" s="1"/>
  <c r="CB98" i="45"/>
  <c r="CA98" i="45"/>
  <c r="CG98" i="45" s="1"/>
  <c r="CH98" i="45" s="1"/>
  <c r="CE95" i="45"/>
  <c r="CF95" i="45" s="1"/>
  <c r="CC95" i="45"/>
  <c r="CD95" i="45" s="1"/>
  <c r="CA95" i="45"/>
  <c r="CE91" i="45"/>
  <c r="CF91" i="45" s="1"/>
  <c r="CC91" i="45"/>
  <c r="CD91" i="45" s="1"/>
  <c r="CB91" i="45"/>
  <c r="CA91" i="45"/>
  <c r="CE90" i="45"/>
  <c r="CF90" i="45" s="1"/>
  <c r="CC90" i="45"/>
  <c r="CD90" i="45" s="1"/>
  <c r="CA90" i="45"/>
  <c r="CF89" i="45"/>
  <c r="CE89" i="45"/>
  <c r="CC89" i="45"/>
  <c r="CD89" i="45" s="1"/>
  <c r="CA89" i="45"/>
  <c r="CE88" i="45"/>
  <c r="CF88" i="45" s="1"/>
  <c r="CD88" i="45"/>
  <c r="CC88" i="45"/>
  <c r="CA88" i="45"/>
  <c r="CF87" i="45"/>
  <c r="CE87" i="45"/>
  <c r="CC87" i="45"/>
  <c r="CD87" i="45" s="1"/>
  <c r="CA87" i="45"/>
  <c r="CG87" i="45" s="1"/>
  <c r="CH87" i="45" s="1"/>
  <c r="CE86" i="45"/>
  <c r="CF86" i="45" s="1"/>
  <c r="CC86" i="45"/>
  <c r="CD86" i="45" s="1"/>
  <c r="CA86" i="45"/>
  <c r="CF85" i="45"/>
  <c r="CE85" i="45"/>
  <c r="CC85" i="45"/>
  <c r="CD85" i="45" s="1"/>
  <c r="CA85" i="45"/>
  <c r="CG85" i="45" s="1"/>
  <c r="CH85" i="45" s="1"/>
  <c r="CE84" i="45"/>
  <c r="CF84" i="45" s="1"/>
  <c r="CD84" i="45"/>
  <c r="CC84" i="45"/>
  <c r="CA84" i="45"/>
  <c r="CE82" i="45"/>
  <c r="CF82" i="45" s="1"/>
  <c r="CC82" i="45"/>
  <c r="CD82" i="45" s="1"/>
  <c r="CB82" i="45"/>
  <c r="CA82" i="45"/>
  <c r="CE81" i="45"/>
  <c r="CF81" i="45" s="1"/>
  <c r="CC81" i="45"/>
  <c r="CD81" i="45" s="1"/>
  <c r="CA81" i="45"/>
  <c r="CF80" i="45"/>
  <c r="CE80" i="45"/>
  <c r="CC80" i="45"/>
  <c r="CD80" i="45" s="1"/>
  <c r="CA80" i="45"/>
  <c r="CE79" i="45"/>
  <c r="CF79" i="45" s="1"/>
  <c r="CD79" i="45"/>
  <c r="CC79" i="45"/>
  <c r="CA79" i="45"/>
  <c r="CE78" i="45"/>
  <c r="CF78" i="45" s="1"/>
  <c r="CC78" i="45"/>
  <c r="CD78" i="45" s="1"/>
  <c r="CB78" i="45"/>
  <c r="CA78" i="45"/>
  <c r="CE77" i="45"/>
  <c r="CF77" i="45" s="1"/>
  <c r="CC77" i="45"/>
  <c r="CD77" i="45" s="1"/>
  <c r="CA77" i="45"/>
  <c r="CF76" i="45"/>
  <c r="CE76" i="45"/>
  <c r="CC76" i="45"/>
  <c r="CD76" i="45" s="1"/>
  <c r="CA76" i="45"/>
  <c r="CG76" i="45" s="1"/>
  <c r="CH76" i="45" s="1"/>
  <c r="CE75" i="45"/>
  <c r="CF75" i="45" s="1"/>
  <c r="CD75" i="45"/>
  <c r="CC75" i="45"/>
  <c r="CA75" i="45"/>
  <c r="CE74" i="45"/>
  <c r="CF74" i="45" s="1"/>
  <c r="CC74" i="45"/>
  <c r="CD74" i="45" s="1"/>
  <c r="CB74" i="45"/>
  <c r="CA74" i="45"/>
  <c r="CE73" i="45"/>
  <c r="CF73" i="45" s="1"/>
  <c r="CC73" i="45"/>
  <c r="CD73" i="45" s="1"/>
  <c r="CA73" i="45"/>
  <c r="CF72" i="45"/>
  <c r="CE72" i="45"/>
  <c r="CC72" i="45"/>
  <c r="CD72" i="45" s="1"/>
  <c r="CA72" i="45"/>
  <c r="CE70" i="45"/>
  <c r="CF70" i="45" s="1"/>
  <c r="CD70" i="45"/>
  <c r="CC70" i="45"/>
  <c r="CA70" i="45"/>
  <c r="CE69" i="45"/>
  <c r="CF69" i="45" s="1"/>
  <c r="CC69" i="45"/>
  <c r="CD69" i="45" s="1"/>
  <c r="CB69" i="45"/>
  <c r="CA69" i="45"/>
  <c r="CE68" i="45"/>
  <c r="CF68" i="45" s="1"/>
  <c r="CC68" i="45"/>
  <c r="CD68" i="45" s="1"/>
  <c r="CA68" i="45"/>
  <c r="CF67" i="45"/>
  <c r="CE67" i="45"/>
  <c r="CC67" i="45"/>
  <c r="CD67" i="45" s="1"/>
  <c r="CA67" i="45"/>
  <c r="CG67" i="45" s="1"/>
  <c r="CH67" i="45" s="1"/>
  <c r="CE66" i="45"/>
  <c r="CF66" i="45" s="1"/>
  <c r="CD66" i="45"/>
  <c r="CC66" i="45"/>
  <c r="CA66" i="45"/>
  <c r="CE64" i="45"/>
  <c r="CF64" i="45" s="1"/>
  <c r="CC64" i="45"/>
  <c r="CD64" i="45" s="1"/>
  <c r="CB64" i="45"/>
  <c r="CA64" i="45"/>
  <c r="CE63" i="45"/>
  <c r="CF63" i="45" s="1"/>
  <c r="CC63" i="45"/>
  <c r="CD63" i="45" s="1"/>
  <c r="CA63" i="45"/>
  <c r="CF62" i="45"/>
  <c r="CE62" i="45"/>
  <c r="CC62" i="45"/>
  <c r="CD62" i="45" s="1"/>
  <c r="CA62" i="45"/>
  <c r="CE59" i="45"/>
  <c r="CF59" i="45" s="1"/>
  <c r="CD59" i="45"/>
  <c r="CC59" i="45"/>
  <c r="CA59" i="45"/>
  <c r="CE58" i="45"/>
  <c r="CF58" i="45" s="1"/>
  <c r="CC58" i="45"/>
  <c r="CD58" i="45" s="1"/>
  <c r="CB58" i="45"/>
  <c r="CA58" i="45"/>
  <c r="CE57" i="45"/>
  <c r="CF57" i="45" s="1"/>
  <c r="CC57" i="45"/>
  <c r="CD57" i="45" s="1"/>
  <c r="CA57" i="45"/>
  <c r="CF56" i="45"/>
  <c r="CE56" i="45"/>
  <c r="CC56" i="45"/>
  <c r="CD56" i="45" s="1"/>
  <c r="CA56" i="45"/>
  <c r="CG56" i="45" s="1"/>
  <c r="CH56" i="45" s="1"/>
  <c r="CE55" i="45"/>
  <c r="CF55" i="45" s="1"/>
  <c r="CD55" i="45"/>
  <c r="CC55" i="45"/>
  <c r="CA55" i="45"/>
  <c r="CE54" i="45"/>
  <c r="CF54" i="45" s="1"/>
  <c r="CC54" i="45"/>
  <c r="CD54" i="45" s="1"/>
  <c r="CB54" i="45"/>
  <c r="CA54" i="45"/>
  <c r="CE53" i="45"/>
  <c r="CF53" i="45" s="1"/>
  <c r="CC53" i="45"/>
  <c r="CD53" i="45" s="1"/>
  <c r="CA53" i="45"/>
  <c r="CF52" i="45"/>
  <c r="CE52" i="45"/>
  <c r="CC52" i="45"/>
  <c r="CD52" i="45" s="1"/>
  <c r="CA52" i="45"/>
  <c r="CE50" i="45"/>
  <c r="CF50" i="45" s="1"/>
  <c r="CD50" i="45"/>
  <c r="CC50" i="45"/>
  <c r="CA50" i="45"/>
  <c r="CE49" i="45"/>
  <c r="CF49" i="45" s="1"/>
  <c r="CC49" i="45"/>
  <c r="CD49" i="45" s="1"/>
  <c r="CB49" i="45"/>
  <c r="CA49" i="45"/>
  <c r="CE48" i="45"/>
  <c r="CF48" i="45" s="1"/>
  <c r="CC48" i="45"/>
  <c r="CD48" i="45" s="1"/>
  <c r="CA48" i="45"/>
  <c r="CF47" i="45"/>
  <c r="CE47" i="45"/>
  <c r="CC47" i="45"/>
  <c r="CD47" i="45" s="1"/>
  <c r="CA47" i="45"/>
  <c r="CG47" i="45" s="1"/>
  <c r="CH47" i="45" s="1"/>
  <c r="CE45" i="45"/>
  <c r="CF45" i="45" s="1"/>
  <c r="CD45" i="45"/>
  <c r="CC45" i="45"/>
  <c r="CA45" i="45"/>
  <c r="CE44" i="45"/>
  <c r="CF44" i="45" s="1"/>
  <c r="CC44" i="45"/>
  <c r="CD44" i="45" s="1"/>
  <c r="CB44" i="45"/>
  <c r="CA44" i="45"/>
  <c r="CF43" i="45"/>
  <c r="CE43" i="45"/>
  <c r="CD43" i="45"/>
  <c r="CC43" i="45"/>
  <c r="CB43" i="45"/>
  <c r="CA43" i="45"/>
  <c r="CG43" i="45" s="1"/>
  <c r="CH43" i="45" s="1"/>
  <c r="CF42" i="45"/>
  <c r="CE42" i="45"/>
  <c r="CD42" i="45"/>
  <c r="CC42" i="45"/>
  <c r="CB42" i="45"/>
  <c r="CA42" i="45"/>
  <c r="CF41" i="45"/>
  <c r="CE41" i="45"/>
  <c r="CD41" i="45"/>
  <c r="CC41" i="45"/>
  <c r="CB41" i="45"/>
  <c r="CA41" i="45"/>
  <c r="CG41" i="45" s="1"/>
  <c r="CH41" i="45" s="1"/>
  <c r="CF40" i="45"/>
  <c r="CE40" i="45"/>
  <c r="CD40" i="45"/>
  <c r="CC40" i="45"/>
  <c r="CB40" i="45"/>
  <c r="CA40" i="45"/>
  <c r="CF38" i="45"/>
  <c r="CE38" i="45"/>
  <c r="CD38" i="45"/>
  <c r="CC38" i="45"/>
  <c r="CB38" i="45"/>
  <c r="CA38" i="45"/>
  <c r="CG38" i="45" s="1"/>
  <c r="CH38" i="45" s="1"/>
  <c r="CF37" i="45"/>
  <c r="CE37" i="45"/>
  <c r="CD37" i="45"/>
  <c r="CC37" i="45"/>
  <c r="CB37" i="45"/>
  <c r="CA37" i="45"/>
  <c r="CF36" i="45"/>
  <c r="CE36" i="45"/>
  <c r="CD36" i="45"/>
  <c r="CC36" i="45"/>
  <c r="CB36" i="45"/>
  <c r="CA36" i="45"/>
  <c r="CG36" i="45" s="1"/>
  <c r="CH36" i="45" s="1"/>
  <c r="CF35" i="45"/>
  <c r="CE35" i="45"/>
  <c r="CD35" i="45"/>
  <c r="CC35" i="45"/>
  <c r="CB35" i="45"/>
  <c r="CA35" i="45"/>
  <c r="CF33" i="45"/>
  <c r="CE33" i="45"/>
  <c r="CD33" i="45"/>
  <c r="CC33" i="45"/>
  <c r="CB33" i="45"/>
  <c r="CA33" i="45"/>
  <c r="CG33" i="45" s="1"/>
  <c r="CH33" i="45" s="1"/>
  <c r="CF32" i="45"/>
  <c r="CE32" i="45"/>
  <c r="CD32" i="45"/>
  <c r="CC32" i="45"/>
  <c r="CB32" i="45"/>
  <c r="CA32" i="45"/>
  <c r="CF31" i="45"/>
  <c r="CE31" i="45"/>
  <c r="CD31" i="45"/>
  <c r="CC31" i="45"/>
  <c r="CB31" i="45"/>
  <c r="CA31" i="45"/>
  <c r="CG31" i="45" s="1"/>
  <c r="CH31" i="45" s="1"/>
  <c r="CF29" i="45"/>
  <c r="CE29" i="45"/>
  <c r="CD29" i="45"/>
  <c r="CC29" i="45"/>
  <c r="CB29" i="45"/>
  <c r="CA29" i="45"/>
  <c r="CF28" i="45"/>
  <c r="CE28" i="45"/>
  <c r="CD28" i="45"/>
  <c r="CC28" i="45"/>
  <c r="CB28" i="45"/>
  <c r="CA28" i="45"/>
  <c r="CG28" i="45" s="1"/>
  <c r="CH28" i="45" s="1"/>
  <c r="CF27" i="45"/>
  <c r="CE27" i="45"/>
  <c r="CD27" i="45"/>
  <c r="CC27" i="45"/>
  <c r="CB27" i="45"/>
  <c r="CA27" i="45"/>
  <c r="CF26" i="45"/>
  <c r="CE26" i="45"/>
  <c r="CD26" i="45"/>
  <c r="CC26" i="45"/>
  <c r="CB26" i="45"/>
  <c r="CA26" i="45"/>
  <c r="CG26" i="45" s="1"/>
  <c r="CH26" i="45" s="1"/>
  <c r="CF25" i="45"/>
  <c r="CE25" i="45"/>
  <c r="CD25" i="45"/>
  <c r="CC25" i="45"/>
  <c r="CB25" i="45"/>
  <c r="CA25" i="45"/>
  <c r="CF24" i="45"/>
  <c r="CE24" i="45"/>
  <c r="CD24" i="45"/>
  <c r="CC24" i="45"/>
  <c r="CB24" i="45"/>
  <c r="CA24" i="45"/>
  <c r="CG24" i="45" s="1"/>
  <c r="CH24" i="45" s="1"/>
  <c r="CF23" i="45"/>
  <c r="CE23" i="45"/>
  <c r="CD23" i="45"/>
  <c r="CC23" i="45"/>
  <c r="CB23" i="45"/>
  <c r="CA23" i="45"/>
  <c r="CF22" i="45"/>
  <c r="CE22" i="45"/>
  <c r="CD22" i="45"/>
  <c r="CC22" i="45"/>
  <c r="CB22" i="45"/>
  <c r="CA22" i="45"/>
  <c r="CG22" i="45" s="1"/>
  <c r="CH22" i="45" s="1"/>
  <c r="CF19" i="45"/>
  <c r="CE19" i="45"/>
  <c r="CD19" i="45"/>
  <c r="CC19" i="45"/>
  <c r="CB19" i="45"/>
  <c r="CA19" i="45"/>
  <c r="CF18" i="45"/>
  <c r="CE18" i="45"/>
  <c r="CD18" i="45"/>
  <c r="CC18" i="45"/>
  <c r="CB18" i="45"/>
  <c r="CA18" i="45"/>
  <c r="CG18" i="45" s="1"/>
  <c r="CH18" i="45" s="1"/>
  <c r="CF17" i="45"/>
  <c r="CE17" i="45"/>
  <c r="CD17" i="45"/>
  <c r="CC17" i="45"/>
  <c r="CB17" i="45"/>
  <c r="CA17" i="45"/>
  <c r="CF16" i="45"/>
  <c r="CE16" i="45"/>
  <c r="CD16" i="45"/>
  <c r="CC16" i="45"/>
  <c r="CB16" i="45"/>
  <c r="CA16" i="45"/>
  <c r="CG16" i="45" s="1"/>
  <c r="CH16" i="45" s="1"/>
  <c r="CF15" i="45"/>
  <c r="CE15" i="45"/>
  <c r="CD15" i="45"/>
  <c r="CC15" i="45"/>
  <c r="CB15" i="45"/>
  <c r="CA15" i="45"/>
  <c r="CF14" i="45"/>
  <c r="CE14" i="45"/>
  <c r="CD14" i="45"/>
  <c r="CC14" i="45"/>
  <c r="CB14" i="45"/>
  <c r="CA14" i="45"/>
  <c r="CG14" i="45" s="1"/>
  <c r="CH14" i="45" s="1"/>
  <c r="CF13" i="45"/>
  <c r="CE13" i="45"/>
  <c r="CD13" i="45"/>
  <c r="CC13" i="45"/>
  <c r="CB13" i="45"/>
  <c r="CA13" i="45"/>
  <c r="CF12" i="45"/>
  <c r="CE12" i="45"/>
  <c r="CD12" i="45"/>
  <c r="CC12" i="45"/>
  <c r="CB12" i="45"/>
  <c r="CA12" i="45"/>
  <c r="CG12" i="45" s="1"/>
  <c r="CH12" i="45" s="1"/>
  <c r="CF11" i="45"/>
  <c r="CE11" i="45"/>
  <c r="CD11" i="45"/>
  <c r="CC11" i="45"/>
  <c r="CB11" i="45"/>
  <c r="CA11" i="45"/>
  <c r="CF10" i="45"/>
  <c r="CE10" i="45"/>
  <c r="CD10" i="45"/>
  <c r="CC10" i="45"/>
  <c r="CB10" i="45"/>
  <c r="CA10" i="45"/>
  <c r="CG10" i="45" s="1"/>
  <c r="CH10" i="45" s="1"/>
  <c r="BX255" i="43"/>
  <c r="CB10" i="43"/>
  <c r="CC10" i="43" s="1"/>
  <c r="BG521" i="43"/>
  <c r="BG520" i="43"/>
  <c r="BG519" i="43"/>
  <c r="BV521" i="43"/>
  <c r="BU521" i="43"/>
  <c r="BT521" i="43"/>
  <c r="BS521" i="43"/>
  <c r="BR521" i="43"/>
  <c r="BQ521" i="43"/>
  <c r="BV520" i="43"/>
  <c r="BU520" i="43"/>
  <c r="BT520" i="43"/>
  <c r="BS520" i="43"/>
  <c r="BR520" i="43"/>
  <c r="BQ520" i="43"/>
  <c r="BV519" i="43"/>
  <c r="BU519" i="43"/>
  <c r="BT519" i="43"/>
  <c r="BS519" i="43"/>
  <c r="BR519" i="43"/>
  <c r="BQ519" i="43"/>
  <c r="BG516" i="43"/>
  <c r="BG515" i="43"/>
  <c r="BG514" i="43"/>
  <c r="BV516" i="43"/>
  <c r="BU516" i="43"/>
  <c r="BT516" i="43"/>
  <c r="BS516" i="43"/>
  <c r="BR516" i="43"/>
  <c r="BQ516" i="43"/>
  <c r="BV515" i="43"/>
  <c r="BU515" i="43"/>
  <c r="BT515" i="43"/>
  <c r="BS515" i="43"/>
  <c r="BR515" i="43"/>
  <c r="BQ515" i="43"/>
  <c r="BV514" i="43"/>
  <c r="BU514" i="43"/>
  <c r="BT514" i="43"/>
  <c r="BS514" i="43"/>
  <c r="BR514" i="43"/>
  <c r="BQ514" i="43"/>
  <c r="BG511" i="43"/>
  <c r="BG510" i="43"/>
  <c r="BG509" i="43"/>
  <c r="BV511" i="43"/>
  <c r="BU511" i="43"/>
  <c r="BT511" i="43"/>
  <c r="BS511" i="43"/>
  <c r="BR511" i="43"/>
  <c r="BQ511" i="43"/>
  <c r="BV510" i="43"/>
  <c r="BU510" i="43"/>
  <c r="BT510" i="43"/>
  <c r="BS510" i="43"/>
  <c r="BR510" i="43"/>
  <c r="BQ510" i="43"/>
  <c r="BV509" i="43"/>
  <c r="BU509" i="43"/>
  <c r="BT509" i="43"/>
  <c r="BS509" i="43"/>
  <c r="BR509" i="43"/>
  <c r="BQ509" i="43"/>
  <c r="BV506" i="43"/>
  <c r="BU506" i="43"/>
  <c r="BT506" i="43"/>
  <c r="BS506" i="43"/>
  <c r="BR506" i="43"/>
  <c r="BQ506" i="43"/>
  <c r="BV505" i="43"/>
  <c r="BU505" i="43"/>
  <c r="BT505" i="43"/>
  <c r="BS505" i="43"/>
  <c r="BR505" i="43"/>
  <c r="BQ505" i="43"/>
  <c r="BV504" i="43"/>
  <c r="BU504" i="43"/>
  <c r="BT504" i="43"/>
  <c r="BS504" i="43"/>
  <c r="BR504" i="43"/>
  <c r="BQ504" i="43"/>
  <c r="BG506" i="43"/>
  <c r="BG505" i="43"/>
  <c r="BG504" i="43"/>
  <c r="BG501" i="43"/>
  <c r="BG500" i="43"/>
  <c r="BG499" i="43"/>
  <c r="BV501" i="43"/>
  <c r="BU501" i="43"/>
  <c r="BT501" i="43"/>
  <c r="BS501" i="43"/>
  <c r="BR501" i="43"/>
  <c r="BQ501" i="43"/>
  <c r="BU500" i="43"/>
  <c r="BT500" i="43"/>
  <c r="BS500" i="43"/>
  <c r="BR500" i="43"/>
  <c r="BQ500" i="43"/>
  <c r="BV499" i="43"/>
  <c r="BU499" i="43"/>
  <c r="BT499" i="43"/>
  <c r="BS499" i="43"/>
  <c r="BR499" i="43"/>
  <c r="BQ499" i="43"/>
  <c r="BP521" i="43"/>
  <c r="BO521" i="43"/>
  <c r="BN521" i="43"/>
  <c r="BM521" i="43"/>
  <c r="BL521" i="43"/>
  <c r="BK521" i="43"/>
  <c r="BJ521" i="43"/>
  <c r="BI521" i="43"/>
  <c r="BH521" i="43"/>
  <c r="BP520" i="43"/>
  <c r="BO520" i="43"/>
  <c r="BN520" i="43"/>
  <c r="BM520" i="43"/>
  <c r="BL520" i="43"/>
  <c r="BK520" i="43"/>
  <c r="BJ520" i="43"/>
  <c r="BI520" i="43"/>
  <c r="BH520" i="43"/>
  <c r="BP519" i="43"/>
  <c r="BO519" i="43"/>
  <c r="BN519" i="43"/>
  <c r="BM519" i="43"/>
  <c r="BL519" i="43"/>
  <c r="BK519" i="43"/>
  <c r="BJ519" i="43"/>
  <c r="BI519" i="43"/>
  <c r="BH519" i="43"/>
  <c r="BP516" i="43"/>
  <c r="BO516" i="43"/>
  <c r="BN516" i="43"/>
  <c r="BM516" i="43"/>
  <c r="BL516" i="43"/>
  <c r="BK516" i="43"/>
  <c r="BJ516" i="43"/>
  <c r="BI516" i="43"/>
  <c r="BH516" i="43"/>
  <c r="BP515" i="43"/>
  <c r="BO515" i="43"/>
  <c r="BN515" i="43"/>
  <c r="BM515" i="43"/>
  <c r="BL515" i="43"/>
  <c r="BK515" i="43"/>
  <c r="BJ515" i="43"/>
  <c r="BI515" i="43"/>
  <c r="BH515" i="43"/>
  <c r="BP514" i="43"/>
  <c r="BO514" i="43"/>
  <c r="BN514" i="43"/>
  <c r="BM514" i="43"/>
  <c r="BL514" i="43"/>
  <c r="BK514" i="43"/>
  <c r="BJ514" i="43"/>
  <c r="BI514" i="43"/>
  <c r="BH514" i="43"/>
  <c r="BP511" i="43"/>
  <c r="BO511" i="43"/>
  <c r="BN511" i="43"/>
  <c r="BM511" i="43"/>
  <c r="BL511" i="43"/>
  <c r="BK511" i="43"/>
  <c r="BJ511" i="43"/>
  <c r="BI511" i="43"/>
  <c r="BH511" i="43"/>
  <c r="BP510" i="43"/>
  <c r="BO510" i="43"/>
  <c r="BN510" i="43"/>
  <c r="BM510" i="43"/>
  <c r="BL510" i="43"/>
  <c r="BK510" i="43"/>
  <c r="BJ510" i="43"/>
  <c r="BI510" i="43"/>
  <c r="BH510" i="43"/>
  <c r="BP509" i="43"/>
  <c r="BO509" i="43"/>
  <c r="BN509" i="43"/>
  <c r="BM509" i="43"/>
  <c r="BL509" i="43"/>
  <c r="BK509" i="43"/>
  <c r="BJ509" i="43"/>
  <c r="BI509" i="43"/>
  <c r="BH509" i="43"/>
  <c r="BP506" i="43"/>
  <c r="BO506" i="43"/>
  <c r="BN506" i="43"/>
  <c r="BM506" i="43"/>
  <c r="BL506" i="43"/>
  <c r="BK506" i="43"/>
  <c r="BJ506" i="43"/>
  <c r="BI506" i="43"/>
  <c r="BH506" i="43"/>
  <c r="BP505" i="43"/>
  <c r="BO505" i="43"/>
  <c r="BN505" i="43"/>
  <c r="BM505" i="43"/>
  <c r="BL505" i="43"/>
  <c r="BK505" i="43"/>
  <c r="BJ505" i="43"/>
  <c r="BI505" i="43"/>
  <c r="BH505" i="43"/>
  <c r="BP504" i="43"/>
  <c r="BO504" i="43"/>
  <c r="BN504" i="43"/>
  <c r="BM504" i="43"/>
  <c r="BL504" i="43"/>
  <c r="BK504" i="43"/>
  <c r="BJ504" i="43"/>
  <c r="BI504" i="43"/>
  <c r="BH504" i="43"/>
  <c r="BP501" i="43"/>
  <c r="BO501" i="43"/>
  <c r="BN501" i="43"/>
  <c r="BM501" i="43"/>
  <c r="BL501" i="43"/>
  <c r="BK501" i="43"/>
  <c r="BJ501" i="43"/>
  <c r="BI501" i="43"/>
  <c r="BH501" i="43"/>
  <c r="BP500" i="43"/>
  <c r="BO500" i="43"/>
  <c r="BN500" i="43"/>
  <c r="BM500" i="43"/>
  <c r="BL500" i="43"/>
  <c r="BK500" i="43"/>
  <c r="BJ500" i="43"/>
  <c r="BI500" i="43"/>
  <c r="BH500" i="43"/>
  <c r="BP499" i="43"/>
  <c r="BO499" i="43"/>
  <c r="BN499" i="43"/>
  <c r="BM499" i="43"/>
  <c r="BL499" i="43"/>
  <c r="BK499" i="43"/>
  <c r="BJ499" i="43"/>
  <c r="BI499" i="43"/>
  <c r="BH499" i="43"/>
  <c r="CB47" i="45" l="1"/>
  <c r="CG48" i="45"/>
  <c r="CH48" i="45" s="1"/>
  <c r="CB48" i="45"/>
  <c r="CG49" i="45"/>
  <c r="CH49" i="45" s="1"/>
  <c r="CB56" i="45"/>
  <c r="CG57" i="45"/>
  <c r="CH57" i="45" s="1"/>
  <c r="CB57" i="45"/>
  <c r="CG58" i="45"/>
  <c r="CH58" i="45" s="1"/>
  <c r="CB67" i="45"/>
  <c r="CG68" i="45"/>
  <c r="CH68" i="45" s="1"/>
  <c r="CB68" i="45"/>
  <c r="CG69" i="45"/>
  <c r="CH69" i="45" s="1"/>
  <c r="CB76" i="45"/>
  <c r="CG77" i="45"/>
  <c r="CH77" i="45" s="1"/>
  <c r="CB77" i="45"/>
  <c r="CG78" i="45"/>
  <c r="CH78" i="45" s="1"/>
  <c r="CB85" i="45"/>
  <c r="CG86" i="45"/>
  <c r="CH86" i="45" s="1"/>
  <c r="CB86" i="45"/>
  <c r="CB87" i="45"/>
  <c r="CG88" i="45"/>
  <c r="CH88" i="45" s="1"/>
  <c r="CB88" i="45"/>
  <c r="CG89" i="45"/>
  <c r="CH89" i="45" s="1"/>
  <c r="CB89" i="45"/>
  <c r="CG95" i="45"/>
  <c r="CH95" i="45" s="1"/>
  <c r="CB95" i="45"/>
  <c r="CG100" i="45"/>
  <c r="CH100" i="45" s="1"/>
  <c r="CB428" i="45"/>
  <c r="CG50" i="45"/>
  <c r="CH50" i="45" s="1"/>
  <c r="CB50" i="45"/>
  <c r="CG52" i="45"/>
  <c r="CH52" i="45" s="1"/>
  <c r="CG59" i="45"/>
  <c r="CH59" i="45" s="1"/>
  <c r="CB59" i="45"/>
  <c r="CG62" i="45"/>
  <c r="CH62" i="45" s="1"/>
  <c r="CG70" i="45"/>
  <c r="CH70" i="45" s="1"/>
  <c r="CB70" i="45"/>
  <c r="CG72" i="45"/>
  <c r="CH72" i="45" s="1"/>
  <c r="CG79" i="45"/>
  <c r="CH79" i="45" s="1"/>
  <c r="CB79" i="45"/>
  <c r="CG80" i="45"/>
  <c r="CH80" i="45" s="1"/>
  <c r="CG99" i="45"/>
  <c r="CH99" i="45" s="1"/>
  <c r="CB99" i="45"/>
  <c r="CG101" i="45"/>
  <c r="CH101" i="45" s="1"/>
  <c r="CB101" i="45"/>
  <c r="CG102" i="45"/>
  <c r="CH102" i="45" s="1"/>
  <c r="CB102" i="45"/>
  <c r="CG11" i="45"/>
  <c r="CH11" i="45" s="1"/>
  <c r="CG13" i="45"/>
  <c r="CH13" i="45" s="1"/>
  <c r="CG15" i="45"/>
  <c r="CH15" i="45" s="1"/>
  <c r="CG17" i="45"/>
  <c r="CH17" i="45" s="1"/>
  <c r="CG19" i="45"/>
  <c r="CH19" i="45" s="1"/>
  <c r="CG23" i="45"/>
  <c r="CH23" i="45" s="1"/>
  <c r="CG25" i="45"/>
  <c r="CH25" i="45" s="1"/>
  <c r="CG27" i="45"/>
  <c r="CH27" i="45" s="1"/>
  <c r="CG29" i="45"/>
  <c r="CH29" i="45" s="1"/>
  <c r="CG32" i="45"/>
  <c r="CH32" i="45" s="1"/>
  <c r="CG35" i="45"/>
  <c r="CH35" i="45" s="1"/>
  <c r="CG37" i="45"/>
  <c r="CH37" i="45" s="1"/>
  <c r="CG40" i="45"/>
  <c r="CH40" i="45" s="1"/>
  <c r="CG42" i="45"/>
  <c r="CH42" i="45" s="1"/>
  <c r="CG44" i="45"/>
  <c r="CH44" i="45" s="1"/>
  <c r="CB52" i="45"/>
  <c r="CG53" i="45"/>
  <c r="CH53" i="45" s="1"/>
  <c r="CB53" i="45"/>
  <c r="CG54" i="45"/>
  <c r="CH54" i="45" s="1"/>
  <c r="CB62" i="45"/>
  <c r="CG63" i="45"/>
  <c r="CH63" i="45" s="1"/>
  <c r="CB63" i="45"/>
  <c r="CG64" i="45"/>
  <c r="CH64" i="45" s="1"/>
  <c r="CB72" i="45"/>
  <c r="CG73" i="45"/>
  <c r="CH73" i="45" s="1"/>
  <c r="CB73" i="45"/>
  <c r="CG74" i="45"/>
  <c r="CH74" i="45" s="1"/>
  <c r="CB80" i="45"/>
  <c r="CG81" i="45"/>
  <c r="CH81" i="45" s="1"/>
  <c r="CB81" i="45"/>
  <c r="CG82" i="45"/>
  <c r="CH82" i="45" s="1"/>
  <c r="CG107" i="45"/>
  <c r="CH107" i="45" s="1"/>
  <c r="CG45" i="45"/>
  <c r="CH45" i="45" s="1"/>
  <c r="CB45" i="45"/>
  <c r="CG55" i="45"/>
  <c r="CH55" i="45" s="1"/>
  <c r="CB55" i="45"/>
  <c r="CG66" i="45"/>
  <c r="CH66" i="45" s="1"/>
  <c r="CB66" i="45"/>
  <c r="CG75" i="45"/>
  <c r="CH75" i="45" s="1"/>
  <c r="CB75" i="45"/>
  <c r="CG84" i="45"/>
  <c r="CH84" i="45" s="1"/>
  <c r="CB84" i="45"/>
  <c r="CG106" i="45"/>
  <c r="CH106" i="45" s="1"/>
  <c r="CB106" i="45"/>
  <c r="CG108" i="45"/>
  <c r="CH108" i="45" s="1"/>
  <c r="CB108" i="45"/>
  <c r="CG430" i="45"/>
  <c r="CH430" i="45" s="1"/>
  <c r="CI430" i="45" s="1"/>
  <c r="CD430" i="45"/>
  <c r="CG90" i="45"/>
  <c r="CH90" i="45" s="1"/>
  <c r="CB90" i="45"/>
  <c r="CG91" i="45"/>
  <c r="CH91" i="45" s="1"/>
  <c r="CG103" i="45"/>
  <c r="CH103" i="45" s="1"/>
  <c r="CB103" i="45"/>
  <c r="BK457" i="45"/>
  <c r="BK458" i="45" s="1"/>
  <c r="BO457" i="45"/>
  <c r="BO458" i="45" s="1"/>
  <c r="BS457" i="45"/>
  <c r="BS458" i="45" s="1"/>
  <c r="BX457" i="45"/>
  <c r="BX458" i="45" s="1"/>
  <c r="BL462" i="45"/>
  <c r="BL463" i="45" s="1"/>
  <c r="BP462" i="45"/>
  <c r="BP463" i="45" s="1"/>
  <c r="BW472" i="45"/>
  <c r="BW473" i="45" s="1"/>
  <c r="BN457" i="45"/>
  <c r="BN458" i="45" s="1"/>
  <c r="BK467" i="45"/>
  <c r="BK468" i="45" s="1"/>
  <c r="BO467" i="45"/>
  <c r="BO468" i="45" s="1"/>
  <c r="BS467" i="45"/>
  <c r="BS468" i="45" s="1"/>
  <c r="BX467" i="45"/>
  <c r="BX468" i="45" s="1"/>
  <c r="BZ467" i="45"/>
  <c r="BZ468" i="45" s="1"/>
  <c r="BK472" i="45"/>
  <c r="BK473" i="45" s="1"/>
  <c r="BO472" i="45"/>
  <c r="BO473" i="45" s="1"/>
  <c r="BX472" i="45"/>
  <c r="BX473" i="45" s="1"/>
  <c r="BK477" i="45"/>
  <c r="BK478" i="45" s="1"/>
  <c r="BX477" i="45"/>
  <c r="BX478" i="45" s="1"/>
  <c r="BW512" i="45"/>
  <c r="BW513" i="45" s="1"/>
  <c r="BM457" i="45"/>
  <c r="BM458" i="45" s="1"/>
  <c r="BQ457" i="45"/>
  <c r="BQ458" i="45" s="1"/>
  <c r="BN467" i="45"/>
  <c r="BN468" i="45" s="1"/>
  <c r="BR467" i="45"/>
  <c r="BR468" i="45" s="1"/>
  <c r="BW467" i="45"/>
  <c r="BW468" i="45" s="1"/>
  <c r="BN472" i="45"/>
  <c r="BN473" i="45" s="1"/>
  <c r="BR472" i="45"/>
  <c r="BR473" i="45" s="1"/>
  <c r="BR477" i="45"/>
  <c r="BR478" i="45" s="1"/>
  <c r="BW477" i="45"/>
  <c r="BW478" i="45" s="1"/>
  <c r="BK482" i="45"/>
  <c r="BK483" i="45" s="1"/>
  <c r="BO482" i="45"/>
  <c r="BO483" i="45" s="1"/>
  <c r="BX482" i="45"/>
  <c r="BX483" i="45" s="1"/>
  <c r="BU482" i="45"/>
  <c r="BU483" i="45" s="1"/>
  <c r="BZ482" i="45"/>
  <c r="BZ483" i="45" s="1"/>
  <c r="BP487" i="45"/>
  <c r="BP488" i="45" s="1"/>
  <c r="BU487" i="45"/>
  <c r="BU488" i="45" s="1"/>
  <c r="BY487" i="45"/>
  <c r="BY488" i="45" s="1"/>
  <c r="BL492" i="45"/>
  <c r="BL493" i="45" s="1"/>
  <c r="BP492" i="45"/>
  <c r="BP493" i="45" s="1"/>
  <c r="BU492" i="45"/>
  <c r="BU493" i="45" s="1"/>
  <c r="BY492" i="45"/>
  <c r="BY493" i="45" s="1"/>
  <c r="BM487" i="45"/>
  <c r="BM488" i="45" s="1"/>
  <c r="BQ487" i="45"/>
  <c r="BQ488" i="45" s="1"/>
  <c r="BV487" i="45"/>
  <c r="BV488" i="45" s="1"/>
  <c r="BZ487" i="45"/>
  <c r="BZ488" i="45" s="1"/>
  <c r="BM492" i="45"/>
  <c r="BM493" i="45" s="1"/>
  <c r="BQ492" i="45"/>
  <c r="BQ493" i="45" s="1"/>
  <c r="BV492" i="45"/>
  <c r="BV493" i="45" s="1"/>
  <c r="BZ492" i="45"/>
  <c r="BZ493" i="45" s="1"/>
  <c r="BO492" i="45"/>
  <c r="BO493" i="45" s="1"/>
  <c r="BK462" i="45"/>
  <c r="BK463" i="45" s="1"/>
  <c r="BO462" i="45"/>
  <c r="BO463" i="45" s="1"/>
  <c r="BS462" i="45"/>
  <c r="BS463" i="45" s="1"/>
  <c r="BX462" i="45"/>
  <c r="BX463" i="45" s="1"/>
  <c r="BU462" i="45"/>
  <c r="BU463" i="45" s="1"/>
  <c r="BY462" i="45"/>
  <c r="BY463" i="45" s="1"/>
  <c r="BZ462" i="45"/>
  <c r="BZ463" i="45" s="1"/>
  <c r="BY467" i="45"/>
  <c r="BY468" i="45" s="1"/>
  <c r="BL472" i="45"/>
  <c r="BL473" i="45" s="1"/>
  <c r="BP472" i="45"/>
  <c r="BP473" i="45" s="1"/>
  <c r="BU472" i="45"/>
  <c r="BU473" i="45" s="1"/>
  <c r="BY472" i="45"/>
  <c r="BY473" i="45" s="1"/>
  <c r="BL477" i="45"/>
  <c r="BL478" i="45" s="1"/>
  <c r="BU477" i="45"/>
  <c r="BU478" i="45" s="1"/>
  <c r="BY477" i="45"/>
  <c r="BY478" i="45" s="1"/>
  <c r="BM482" i="45"/>
  <c r="BM483" i="45" s="1"/>
  <c r="BN487" i="45"/>
  <c r="BN488" i="45" s="1"/>
  <c r="BR487" i="45"/>
  <c r="BR488" i="45" s="1"/>
  <c r="BW487" i="45"/>
  <c r="BW488" i="45" s="1"/>
  <c r="BN492" i="45"/>
  <c r="BN493" i="45" s="1"/>
  <c r="BR492" i="45"/>
  <c r="BR493" i="45" s="1"/>
  <c r="BS492" i="45"/>
  <c r="BS493" i="45" s="1"/>
  <c r="BS529" i="45"/>
  <c r="BS532" i="45" s="1"/>
  <c r="BS533" i="45" s="1"/>
  <c r="S426" i="43"/>
  <c r="CD22" i="43"/>
  <c r="CD163" i="43"/>
  <c r="CE163" i="43" s="1"/>
  <c r="BY255" i="43"/>
  <c r="CD255" i="43"/>
  <c r="CE255" i="43" s="1"/>
  <c r="BY162" i="43"/>
  <c r="CD162" i="43"/>
  <c r="CE162" i="43" s="1"/>
  <c r="BY179" i="43"/>
  <c r="CD179" i="43"/>
  <c r="CE179" i="43" s="1"/>
  <c r="BY184" i="43"/>
  <c r="CD184" i="43"/>
  <c r="CE184" i="43" s="1"/>
  <c r="BY187" i="43"/>
  <c r="CD187" i="43"/>
  <c r="CE187" i="43" s="1"/>
  <c r="BY193" i="43"/>
  <c r="CD193" i="43"/>
  <c r="CE193" i="43" s="1"/>
  <c r="BY203" i="43"/>
  <c r="CD203" i="43"/>
  <c r="CE203" i="43" s="1"/>
  <c r="BY207" i="43"/>
  <c r="CD207" i="43"/>
  <c r="CE207" i="43" s="1"/>
  <c r="BY211" i="43"/>
  <c r="CD211" i="43"/>
  <c r="CE211" i="43" s="1"/>
  <c r="BY215" i="43"/>
  <c r="CD215" i="43"/>
  <c r="CE215" i="43" s="1"/>
  <c r="BY219" i="43"/>
  <c r="CD219" i="43"/>
  <c r="CE219" i="43" s="1"/>
  <c r="BY223" i="43"/>
  <c r="CD223" i="43"/>
  <c r="CE223" i="43" s="1"/>
  <c r="BY227" i="43"/>
  <c r="CD227" i="43"/>
  <c r="CE227" i="43" s="1"/>
  <c r="BY231" i="43"/>
  <c r="CD231" i="43"/>
  <c r="CE231" i="43" s="1"/>
  <c r="BY240" i="43"/>
  <c r="CD240" i="43"/>
  <c r="CE240" i="43" s="1"/>
  <c r="BY248" i="43"/>
  <c r="CD248" i="43"/>
  <c r="CE248" i="43" s="1"/>
  <c r="BY257" i="43"/>
  <c r="CD257" i="43"/>
  <c r="CE257" i="43" s="1"/>
  <c r="BY338" i="43"/>
  <c r="CD338" i="43"/>
  <c r="CE338" i="43" s="1"/>
  <c r="BY350" i="43"/>
  <c r="CD350" i="43"/>
  <c r="CE350" i="43" s="1"/>
  <c r="BY354" i="43"/>
  <c r="CD354" i="43"/>
  <c r="CE354" i="43" s="1"/>
  <c r="BY362" i="43"/>
  <c r="CD362" i="43"/>
  <c r="CE362" i="43" s="1"/>
  <c r="BY369" i="43"/>
  <c r="CD369" i="43"/>
  <c r="CE369" i="43" s="1"/>
  <c r="BY377" i="43"/>
  <c r="CD377" i="43"/>
  <c r="CE377" i="43" s="1"/>
  <c r="BY393" i="43"/>
  <c r="CD393" i="43"/>
  <c r="CE393" i="43" s="1"/>
  <c r="BY395" i="43"/>
  <c r="CD395" i="43"/>
  <c r="CE395" i="43" s="1"/>
  <c r="BY398" i="43"/>
  <c r="CD398" i="43"/>
  <c r="CE398" i="43" s="1"/>
  <c r="BY401" i="43"/>
  <c r="CD401" i="43"/>
  <c r="CE401" i="43" s="1"/>
  <c r="BY404" i="43"/>
  <c r="CD404" i="43"/>
  <c r="CE404" i="43" s="1"/>
  <c r="BY409" i="43"/>
  <c r="CD409" i="43"/>
  <c r="CE409" i="43" s="1"/>
  <c r="BY415" i="43"/>
  <c r="CD415" i="43"/>
  <c r="CE415" i="43" s="1"/>
  <c r="BY419" i="43"/>
  <c r="CD419" i="43"/>
  <c r="CE419" i="43" s="1"/>
  <c r="BY424" i="43"/>
  <c r="CD424" i="43"/>
  <c r="CE424" i="43" s="1"/>
  <c r="CF424" i="43" s="1"/>
  <c r="CD36" i="43"/>
  <c r="CE36" i="43" s="1"/>
  <c r="CD46" i="43"/>
  <c r="CE46" i="43" s="1"/>
  <c r="CD73" i="43"/>
  <c r="CE73" i="43" s="1"/>
  <c r="CD151" i="43"/>
  <c r="CE151" i="43" s="1"/>
  <c r="CD169" i="43"/>
  <c r="CE169" i="43" s="1"/>
  <c r="CD391" i="43"/>
  <c r="CE391" i="43" s="1"/>
  <c r="BY151" i="43"/>
  <c r="BY10" i="43"/>
  <c r="CD10" i="43"/>
  <c r="BY76" i="43"/>
  <c r="CD76" i="43"/>
  <c r="CE76" i="43" s="1"/>
  <c r="BY149" i="43"/>
  <c r="CD149" i="43"/>
  <c r="CE149" i="43" s="1"/>
  <c r="BY174" i="43"/>
  <c r="CD174" i="43"/>
  <c r="CE174" i="43" s="1"/>
  <c r="BY183" i="43"/>
  <c r="CD183" i="43"/>
  <c r="CE183" i="43" s="1"/>
  <c r="BY190" i="43"/>
  <c r="CD190" i="43"/>
  <c r="CE190" i="43" s="1"/>
  <c r="BY196" i="43"/>
  <c r="CD196" i="43"/>
  <c r="CE196" i="43" s="1"/>
  <c r="BY202" i="43"/>
  <c r="CD202" i="43"/>
  <c r="CE202" i="43" s="1"/>
  <c r="BY206" i="43"/>
  <c r="CD206" i="43"/>
  <c r="CE206" i="43" s="1"/>
  <c r="BY210" i="43"/>
  <c r="CD210" i="43"/>
  <c r="CE210" i="43" s="1"/>
  <c r="BY214" i="43"/>
  <c r="CD214" i="43"/>
  <c r="CE214" i="43" s="1"/>
  <c r="BY218" i="43"/>
  <c r="CD218" i="43"/>
  <c r="CE218" i="43" s="1"/>
  <c r="BY222" i="43"/>
  <c r="CD222" i="43"/>
  <c r="CE222" i="43" s="1"/>
  <c r="BY226" i="43"/>
  <c r="CD226" i="43"/>
  <c r="CE226" i="43" s="1"/>
  <c r="BY230" i="43"/>
  <c r="CD230" i="43"/>
  <c r="CE230" i="43" s="1"/>
  <c r="BY235" i="43"/>
  <c r="CD235" i="43"/>
  <c r="CE235" i="43" s="1"/>
  <c r="BY243" i="43"/>
  <c r="CD243" i="43"/>
  <c r="CE243" i="43" s="1"/>
  <c r="BY247" i="43"/>
  <c r="CD247" i="43"/>
  <c r="CE247" i="43" s="1"/>
  <c r="BY251" i="43"/>
  <c r="CD251" i="43"/>
  <c r="CE251" i="43" s="1"/>
  <c r="BY256" i="43"/>
  <c r="CD256" i="43"/>
  <c r="CE256" i="43" s="1"/>
  <c r="BY263" i="43"/>
  <c r="CD263" i="43"/>
  <c r="CE263" i="43" s="1"/>
  <c r="BY281" i="43"/>
  <c r="CD281" i="43"/>
  <c r="CE281" i="43" s="1"/>
  <c r="BY291" i="43"/>
  <c r="CD291" i="43"/>
  <c r="CE291" i="43" s="1"/>
  <c r="BY312" i="43"/>
  <c r="CD312" i="43"/>
  <c r="CE312" i="43" s="1"/>
  <c r="BY353" i="43"/>
  <c r="CD353" i="43"/>
  <c r="CE353" i="43" s="1"/>
  <c r="BY368" i="43"/>
  <c r="CD368" i="43"/>
  <c r="CE368" i="43" s="1"/>
  <c r="BY372" i="43"/>
  <c r="CD372" i="43"/>
  <c r="CE372" i="43" s="1"/>
  <c r="BY387" i="43"/>
  <c r="CD387" i="43"/>
  <c r="CE387" i="43" s="1"/>
  <c r="BY390" i="43"/>
  <c r="CD390" i="43"/>
  <c r="CE390" i="43" s="1"/>
  <c r="BY392" i="43"/>
  <c r="CD392" i="43"/>
  <c r="CE392" i="43" s="1"/>
  <c r="BY423" i="43"/>
  <c r="CD423" i="43"/>
  <c r="CE423" i="43" s="1"/>
  <c r="CD35" i="43"/>
  <c r="CE35" i="43" s="1"/>
  <c r="CD45" i="43"/>
  <c r="CE45" i="43" s="1"/>
  <c r="CD56" i="43"/>
  <c r="CE56" i="43" s="1"/>
  <c r="CD65" i="43"/>
  <c r="CE65" i="43" s="1"/>
  <c r="CD167" i="43"/>
  <c r="CE167" i="43" s="1"/>
  <c r="CD177" i="43"/>
  <c r="CE177" i="43" s="1"/>
  <c r="CD329" i="43"/>
  <c r="CE329" i="43" s="1"/>
  <c r="CD337" i="43"/>
  <c r="CE337" i="43" s="1"/>
  <c r="CD400" i="43"/>
  <c r="CE400" i="43" s="1"/>
  <c r="CD403" i="43"/>
  <c r="CE403" i="43" s="1"/>
  <c r="CD407" i="43"/>
  <c r="CE407" i="43" s="1"/>
  <c r="CD411" i="43"/>
  <c r="CE411" i="43" s="1"/>
  <c r="CD414" i="43"/>
  <c r="CE414" i="43" s="1"/>
  <c r="CD418" i="43"/>
  <c r="CE418" i="43" s="1"/>
  <c r="BY22" i="43"/>
  <c r="BY391" i="43"/>
  <c r="BY407" i="43"/>
  <c r="CD322" i="43"/>
  <c r="CE322" i="43" s="1"/>
  <c r="BY12" i="43"/>
  <c r="CD12" i="43"/>
  <c r="CE12" i="43" s="1"/>
  <c r="BY144" i="43"/>
  <c r="CD144" i="43"/>
  <c r="CE144" i="43" s="1"/>
  <c r="BY159" i="43"/>
  <c r="CD159" i="43"/>
  <c r="CE159" i="43" s="1"/>
  <c r="BY175" i="43"/>
  <c r="CD175" i="43"/>
  <c r="CE175" i="43" s="1"/>
  <c r="BY181" i="43"/>
  <c r="CD181" i="43"/>
  <c r="CE181" i="43" s="1"/>
  <c r="BY189" i="43"/>
  <c r="CD189" i="43"/>
  <c r="CE189" i="43" s="1"/>
  <c r="BY192" i="43"/>
  <c r="CD192" i="43"/>
  <c r="CE192" i="43" s="1"/>
  <c r="BY195" i="43"/>
  <c r="CD195" i="43"/>
  <c r="CE195" i="43" s="1"/>
  <c r="BY201" i="43"/>
  <c r="CD201" i="43"/>
  <c r="CE201" i="43" s="1"/>
  <c r="BY209" i="43"/>
  <c r="CD209" i="43"/>
  <c r="CE209" i="43" s="1"/>
  <c r="BY213" i="43"/>
  <c r="CD213" i="43"/>
  <c r="CE213" i="43" s="1"/>
  <c r="BY217" i="43"/>
  <c r="CD217" i="43"/>
  <c r="CE217" i="43" s="1"/>
  <c r="BY221" i="43"/>
  <c r="CD221" i="43"/>
  <c r="CE221" i="43" s="1"/>
  <c r="BY225" i="43"/>
  <c r="CD225" i="43"/>
  <c r="CE225" i="43" s="1"/>
  <c r="BY229" i="43"/>
  <c r="CD229" i="43"/>
  <c r="CE229" i="43" s="1"/>
  <c r="BY239" i="43"/>
  <c r="CD239" i="43"/>
  <c r="CE239" i="43" s="1"/>
  <c r="BY242" i="43"/>
  <c r="CD242" i="43"/>
  <c r="CE242" i="43" s="1"/>
  <c r="BY250" i="43"/>
  <c r="CD250" i="43"/>
  <c r="CE250" i="43" s="1"/>
  <c r="BY253" i="43"/>
  <c r="CD253" i="43"/>
  <c r="CE253" i="43" s="1"/>
  <c r="BY259" i="43"/>
  <c r="CD259" i="43"/>
  <c r="CE259" i="43" s="1"/>
  <c r="BY269" i="43"/>
  <c r="CD269" i="43"/>
  <c r="CE269" i="43" s="1"/>
  <c r="BY328" i="43"/>
  <c r="CD328" i="43"/>
  <c r="CE328" i="43" s="1"/>
  <c r="BY340" i="43"/>
  <c r="CD340" i="43"/>
  <c r="CE340" i="43" s="1"/>
  <c r="BY352" i="43"/>
  <c r="CD352" i="43"/>
  <c r="CE352" i="43" s="1"/>
  <c r="BY367" i="43"/>
  <c r="CD367" i="43"/>
  <c r="CE367" i="43" s="1"/>
  <c r="BY386" i="43"/>
  <c r="CD386" i="43"/>
  <c r="CE386" i="43" s="1"/>
  <c r="BY389" i="43"/>
  <c r="CD389" i="43"/>
  <c r="CE389" i="43" s="1"/>
  <c r="BY394" i="43"/>
  <c r="CD394" i="43"/>
  <c r="CE394" i="43" s="1"/>
  <c r="BY397" i="43"/>
  <c r="CD397" i="43"/>
  <c r="CE397" i="43" s="1"/>
  <c r="BY402" i="43"/>
  <c r="CD402" i="43"/>
  <c r="CE402" i="43" s="1"/>
  <c r="BY406" i="43"/>
  <c r="CD406" i="43"/>
  <c r="CE406" i="43" s="1"/>
  <c r="BY413" i="43"/>
  <c r="CD413" i="43"/>
  <c r="CE413" i="43" s="1"/>
  <c r="BY417" i="43"/>
  <c r="CD417" i="43"/>
  <c r="CE417" i="43" s="1"/>
  <c r="BY422" i="43"/>
  <c r="CD422" i="43"/>
  <c r="CE422" i="43" s="1"/>
  <c r="CD33" i="43"/>
  <c r="CE33" i="43" s="1"/>
  <c r="CD38" i="43"/>
  <c r="CE38" i="43" s="1"/>
  <c r="CD49" i="43"/>
  <c r="CE49" i="43" s="1"/>
  <c r="CD75" i="43"/>
  <c r="CE75" i="43" s="1"/>
  <c r="CD81" i="43"/>
  <c r="CE81" i="43" s="1"/>
  <c r="CD85" i="43"/>
  <c r="CE85" i="43" s="1"/>
  <c r="CD166" i="43"/>
  <c r="CE166" i="43" s="1"/>
  <c r="CD381" i="43"/>
  <c r="CE381" i="43" s="1"/>
  <c r="BY418" i="43"/>
  <c r="BY36" i="43"/>
  <c r="BY56" i="43"/>
  <c r="BY169" i="43"/>
  <c r="BY403" i="43"/>
  <c r="BY11" i="43"/>
  <c r="CD11" i="43"/>
  <c r="CE11" i="43" s="1"/>
  <c r="BY37" i="43"/>
  <c r="CD37" i="43"/>
  <c r="CE37" i="43" s="1"/>
  <c r="BY188" i="43"/>
  <c r="CD188" i="43"/>
  <c r="CE188" i="43" s="1"/>
  <c r="BY191" i="43"/>
  <c r="CD191" i="43"/>
  <c r="CE191" i="43" s="1"/>
  <c r="BY194" i="43"/>
  <c r="CD194" i="43"/>
  <c r="CE194" i="43" s="1"/>
  <c r="BY204" i="43"/>
  <c r="CD204" i="43"/>
  <c r="CE204" i="43" s="1"/>
  <c r="BY208" i="43"/>
  <c r="CD208" i="43"/>
  <c r="CE208" i="43" s="1"/>
  <c r="BY212" i="43"/>
  <c r="CD212" i="43"/>
  <c r="CE212" i="43" s="1"/>
  <c r="BY216" i="43"/>
  <c r="CD216" i="43"/>
  <c r="CE216" i="43" s="1"/>
  <c r="BY220" i="43"/>
  <c r="CD220" i="43"/>
  <c r="CE220" i="43" s="1"/>
  <c r="BY224" i="43"/>
  <c r="CD224" i="43"/>
  <c r="CE224" i="43" s="1"/>
  <c r="BY228" i="43"/>
  <c r="CD228" i="43"/>
  <c r="CE228" i="43" s="1"/>
  <c r="BY232" i="43"/>
  <c r="CD232" i="43"/>
  <c r="CE232" i="43" s="1"/>
  <c r="BY238" i="43"/>
  <c r="CD238" i="43"/>
  <c r="CE238" i="43" s="1"/>
  <c r="BY241" i="43"/>
  <c r="CD241" i="43"/>
  <c r="CE241" i="43" s="1"/>
  <c r="BY245" i="43"/>
  <c r="CD245" i="43"/>
  <c r="CE245" i="43" s="1"/>
  <c r="BY252" i="43"/>
  <c r="CD252" i="43"/>
  <c r="CE252" i="43" s="1"/>
  <c r="BY258" i="43"/>
  <c r="CD258" i="43"/>
  <c r="CE258" i="43" s="1"/>
  <c r="BY266" i="43"/>
  <c r="CD266" i="43"/>
  <c r="CE266" i="43" s="1"/>
  <c r="BY268" i="43"/>
  <c r="CD268" i="43"/>
  <c r="CE268" i="43" s="1"/>
  <c r="BY304" i="43"/>
  <c r="BY327" i="43"/>
  <c r="CD327" i="43"/>
  <c r="CE327" i="43" s="1"/>
  <c r="BY335" i="43"/>
  <c r="CD335" i="43"/>
  <c r="CE335" i="43" s="1"/>
  <c r="BY359" i="43"/>
  <c r="CD359" i="43"/>
  <c r="CE359" i="43" s="1"/>
  <c r="BY366" i="43"/>
  <c r="CD366" i="43"/>
  <c r="CE366" i="43" s="1"/>
  <c r="BY370" i="43"/>
  <c r="CD370" i="43"/>
  <c r="CE370" i="43" s="1"/>
  <c r="BY385" i="43"/>
  <c r="CD385" i="43"/>
  <c r="CE385" i="43" s="1"/>
  <c r="BY388" i="43"/>
  <c r="CD388" i="43"/>
  <c r="CE388" i="43" s="1"/>
  <c r="BY396" i="43"/>
  <c r="CD396" i="43"/>
  <c r="CE396" i="43" s="1"/>
  <c r="BY399" i="43"/>
  <c r="CD399" i="43"/>
  <c r="CE399" i="43" s="1"/>
  <c r="BY405" i="43"/>
  <c r="CD405" i="43"/>
  <c r="CE405" i="43" s="1"/>
  <c r="BY410" i="43"/>
  <c r="CD410" i="43"/>
  <c r="CE410" i="43" s="1"/>
  <c r="BY412" i="43"/>
  <c r="CD412" i="43"/>
  <c r="CE412" i="43" s="1"/>
  <c r="BY416" i="43"/>
  <c r="CD416" i="43"/>
  <c r="CE416" i="43" s="1"/>
  <c r="BY420" i="43"/>
  <c r="CD420" i="43"/>
  <c r="CE420" i="43" s="1"/>
  <c r="CF420" i="43" s="1"/>
  <c r="CD74" i="43"/>
  <c r="CE74" i="43" s="1"/>
  <c r="CD84" i="43"/>
  <c r="CE84" i="43" s="1"/>
  <c r="CD93" i="43"/>
  <c r="CE93" i="43" s="1"/>
  <c r="CD147" i="43"/>
  <c r="CE147" i="43" s="1"/>
  <c r="CD152" i="43"/>
  <c r="CE152" i="43" s="1"/>
  <c r="CD425" i="43"/>
  <c r="CE425" i="43" s="1"/>
  <c r="BY414" i="43"/>
  <c r="BY33" i="43"/>
  <c r="BY46" i="43"/>
  <c r="BY73" i="43"/>
  <c r="BY93" i="43"/>
  <c r="BY152" i="43"/>
  <c r="BY167" i="43"/>
  <c r="BY329" i="43"/>
  <c r="BY400" i="43"/>
  <c r="BY265" i="43"/>
  <c r="CD265" i="43"/>
  <c r="CE265" i="43" s="1"/>
  <c r="BY249" i="43"/>
  <c r="CD249" i="43"/>
  <c r="CE249" i="43" s="1"/>
  <c r="BY244" i="43"/>
  <c r="CD244" i="43"/>
  <c r="CE244" i="43" s="1"/>
  <c r="BY236" i="43"/>
  <c r="CD236" i="43"/>
  <c r="CE236" i="43" s="1"/>
  <c r="BY233" i="43"/>
  <c r="CD233" i="43"/>
  <c r="CE233" i="43" s="1"/>
  <c r="BY205" i="43"/>
  <c r="CD205" i="43"/>
  <c r="CE205" i="43" s="1"/>
  <c r="BY200" i="43"/>
  <c r="CD200" i="43"/>
  <c r="CE200" i="43" s="1"/>
  <c r="BY197" i="43"/>
  <c r="CD197" i="43"/>
  <c r="CE197" i="43" s="1"/>
  <c r="CD113" i="43"/>
  <c r="CE113" i="43" s="1"/>
  <c r="BY363" i="43"/>
  <c r="CD363" i="43"/>
  <c r="CE363" i="43" s="1"/>
  <c r="CD361" i="43"/>
  <c r="CE361" i="43" s="1"/>
  <c r="BY360" i="43"/>
  <c r="CD360" i="43"/>
  <c r="CE360" i="43" s="1"/>
  <c r="BY358" i="43"/>
  <c r="CD358" i="43"/>
  <c r="CE358" i="43" s="1"/>
  <c r="BY357" i="43"/>
  <c r="CD357" i="43"/>
  <c r="CE357" i="43" s="1"/>
  <c r="BY356" i="43"/>
  <c r="CD356" i="43"/>
  <c r="CE356" i="43" s="1"/>
  <c r="BY355" i="43"/>
  <c r="CD355" i="43"/>
  <c r="CE355" i="43" s="1"/>
  <c r="BY351" i="43"/>
  <c r="CD351" i="43"/>
  <c r="CE351" i="43" s="1"/>
  <c r="CD349" i="43"/>
  <c r="CE349" i="43" s="1"/>
  <c r="BY348" i="43"/>
  <c r="CD348" i="43"/>
  <c r="CE348" i="43" s="1"/>
  <c r="BY349" i="43"/>
  <c r="BY347" i="43"/>
  <c r="CD347" i="43"/>
  <c r="CE347" i="43" s="1"/>
  <c r="BY346" i="43"/>
  <c r="CD346" i="43"/>
  <c r="CE346" i="43" s="1"/>
  <c r="CD345" i="43"/>
  <c r="CE345" i="43" s="1"/>
  <c r="BY344" i="43"/>
  <c r="CD344" i="43"/>
  <c r="CE344" i="43" s="1"/>
  <c r="BY345" i="43"/>
  <c r="BY343" i="43"/>
  <c r="CD343" i="43"/>
  <c r="CE343" i="43" s="1"/>
  <c r="BY341" i="43"/>
  <c r="CD341" i="43"/>
  <c r="CE341" i="43" s="1"/>
  <c r="BY342" i="43"/>
  <c r="CD342" i="43"/>
  <c r="CE342" i="43" s="1"/>
  <c r="BY339" i="43"/>
  <c r="CD339" i="43"/>
  <c r="CE339" i="43" s="1"/>
  <c r="BY337" i="43"/>
  <c r="BY336" i="43"/>
  <c r="CD336" i="43"/>
  <c r="CE336" i="43" s="1"/>
  <c r="BY334" i="43"/>
  <c r="CD334" i="43"/>
  <c r="CE334" i="43" s="1"/>
  <c r="BY333" i="43"/>
  <c r="CD333" i="43"/>
  <c r="CE333" i="43" s="1"/>
  <c r="BY332" i="43"/>
  <c r="CD332" i="43"/>
  <c r="CE332" i="43" s="1"/>
  <c r="BY331" i="43"/>
  <c r="CD331" i="43"/>
  <c r="CE331" i="43" s="1"/>
  <c r="BY330" i="43"/>
  <c r="CD330" i="43"/>
  <c r="CE330" i="43" s="1"/>
  <c r="CD321" i="43"/>
  <c r="CE321" i="43" s="1"/>
  <c r="BY320" i="43"/>
  <c r="CD320" i="43"/>
  <c r="CE320" i="43" s="1"/>
  <c r="BY319" i="43"/>
  <c r="CD319" i="43"/>
  <c r="CE319" i="43" s="1"/>
  <c r="BY318" i="43"/>
  <c r="CD318" i="43"/>
  <c r="CE318" i="43" s="1"/>
  <c r="BY317" i="43"/>
  <c r="CD317" i="43"/>
  <c r="CE317" i="43" s="1"/>
  <c r="BY315" i="43"/>
  <c r="CD315" i="43"/>
  <c r="CE315" i="43" s="1"/>
  <c r="BY314" i="43"/>
  <c r="CD314" i="43"/>
  <c r="CE314" i="43" s="1"/>
  <c r="BY313" i="43"/>
  <c r="CD313" i="43"/>
  <c r="CE313" i="43" s="1"/>
  <c r="BY311" i="43"/>
  <c r="CD311" i="43"/>
  <c r="CE311" i="43" s="1"/>
  <c r="BY310" i="43"/>
  <c r="CD310" i="43"/>
  <c r="CE310" i="43" s="1"/>
  <c r="BY307" i="43"/>
  <c r="CD307" i="43"/>
  <c r="CE307" i="43" s="1"/>
  <c r="BY308" i="43"/>
  <c r="CD308" i="43"/>
  <c r="CE308" i="43" s="1"/>
  <c r="BY306" i="43"/>
  <c r="CD306" i="43"/>
  <c r="CE306" i="43" s="1"/>
  <c r="BY309" i="43"/>
  <c r="CD309" i="43"/>
  <c r="CE309" i="43" s="1"/>
  <c r="BY301" i="43"/>
  <c r="CD301" i="43"/>
  <c r="CE301" i="43" s="1"/>
  <c r="BY300" i="43"/>
  <c r="CD300" i="43"/>
  <c r="CE300" i="43" s="1"/>
  <c r="BY298" i="43"/>
  <c r="CD298" i="43"/>
  <c r="CE298" i="43" s="1"/>
  <c r="BY292" i="43"/>
  <c r="CD292" i="43"/>
  <c r="CE292" i="43" s="1"/>
  <c r="CD293" i="43"/>
  <c r="CE293" i="43" s="1"/>
  <c r="BY296" i="43"/>
  <c r="CD296" i="43"/>
  <c r="CE296" i="43" s="1"/>
  <c r="BY287" i="43"/>
  <c r="CD287" i="43"/>
  <c r="CE287" i="43" s="1"/>
  <c r="BY290" i="43"/>
  <c r="CD290" i="43"/>
  <c r="CE290" i="43" s="1"/>
  <c r="BY289" i="43"/>
  <c r="CD289" i="43"/>
  <c r="CE289" i="43" s="1"/>
  <c r="BY288" i="43"/>
  <c r="CD288" i="43"/>
  <c r="CE288" i="43" s="1"/>
  <c r="BY283" i="43"/>
  <c r="CD283" i="43"/>
  <c r="CE283" i="43" s="1"/>
  <c r="BY284" i="43"/>
  <c r="CD284" i="43"/>
  <c r="CE284" i="43" s="1"/>
  <c r="BY278" i="43"/>
  <c r="CD278" i="43"/>
  <c r="CE278" i="43" s="1"/>
  <c r="BY276" i="43"/>
  <c r="CD276" i="43"/>
  <c r="CE276" i="43" s="1"/>
  <c r="BY277" i="43"/>
  <c r="CD277" i="43"/>
  <c r="CE277" i="43" s="1"/>
  <c r="BY271" i="43"/>
  <c r="CD271" i="43"/>
  <c r="CE271" i="43" s="1"/>
  <c r="BY172" i="43"/>
  <c r="CD172" i="43"/>
  <c r="CE172" i="43" s="1"/>
  <c r="BY173" i="43"/>
  <c r="CD173" i="43"/>
  <c r="CE173" i="43" s="1"/>
  <c r="CD164" i="43"/>
  <c r="CE164" i="43" s="1"/>
  <c r="CD160" i="43"/>
  <c r="CE160" i="43" s="1"/>
  <c r="CD157" i="43"/>
  <c r="CE157" i="43" s="1"/>
  <c r="BY157" i="43"/>
  <c r="CD158" i="43"/>
  <c r="CE158" i="43" s="1"/>
  <c r="CD156" i="43"/>
  <c r="CE156" i="43" s="1"/>
  <c r="BY154" i="43"/>
  <c r="CD154" i="43"/>
  <c r="CE154" i="43" s="1"/>
  <c r="BY156" i="43"/>
  <c r="CD148" i="43"/>
  <c r="CE148" i="43" s="1"/>
  <c r="BY148" i="43"/>
  <c r="BY146" i="43"/>
  <c r="CD146" i="43"/>
  <c r="CE146" i="43" s="1"/>
  <c r="BY145" i="43"/>
  <c r="CD145" i="43"/>
  <c r="CE145" i="43" s="1"/>
  <c r="BY143" i="43"/>
  <c r="CD143" i="43"/>
  <c r="CE143" i="43" s="1"/>
  <c r="CD142" i="43"/>
  <c r="CE142" i="43" s="1"/>
  <c r="BY135" i="43"/>
  <c r="CD135" i="43"/>
  <c r="CE135" i="43" s="1"/>
  <c r="BY134" i="43"/>
  <c r="CD134" i="43"/>
  <c r="CE134" i="43" s="1"/>
  <c r="BY136" i="43"/>
  <c r="CD136" i="43"/>
  <c r="CE136" i="43" s="1"/>
  <c r="CD139" i="43"/>
  <c r="CE139" i="43" s="1"/>
  <c r="BY139" i="43"/>
  <c r="BY133" i="43"/>
  <c r="CD133" i="43"/>
  <c r="CE133" i="43" s="1"/>
  <c r="CD131" i="43"/>
  <c r="CE131" i="43" s="1"/>
  <c r="BY129" i="43"/>
  <c r="CD129" i="43"/>
  <c r="CE129" i="43" s="1"/>
  <c r="BY127" i="43"/>
  <c r="CD127" i="43"/>
  <c r="CE127" i="43" s="1"/>
  <c r="BY125" i="43"/>
  <c r="CD125" i="43"/>
  <c r="CE125" i="43" s="1"/>
  <c r="BY123" i="43"/>
  <c r="CD123" i="43"/>
  <c r="CE123" i="43" s="1"/>
  <c r="BY120" i="43"/>
  <c r="CD120" i="43"/>
  <c r="CE120" i="43" s="1"/>
  <c r="CD119" i="43"/>
  <c r="CE119" i="43" s="1"/>
  <c r="CD118" i="43"/>
  <c r="CE118" i="43" s="1"/>
  <c r="CD117" i="43"/>
  <c r="CE117" i="43" s="1"/>
  <c r="BY115" i="43"/>
  <c r="CD115" i="43"/>
  <c r="CE115" i="43" s="1"/>
  <c r="BY114" i="43"/>
  <c r="CD114" i="43"/>
  <c r="CE114" i="43" s="1"/>
  <c r="BY112" i="43"/>
  <c r="CD112" i="43"/>
  <c r="CE112" i="43" s="1"/>
  <c r="BY111" i="43"/>
  <c r="CD111" i="43"/>
  <c r="CE111" i="43" s="1"/>
  <c r="BY113" i="43"/>
  <c r="BY109" i="43"/>
  <c r="CD109" i="43"/>
  <c r="CE109" i="43" s="1"/>
  <c r="BY105" i="43"/>
  <c r="CD105" i="43"/>
  <c r="CE105" i="43" s="1"/>
  <c r="CD103" i="43"/>
  <c r="CE103" i="43" s="1"/>
  <c r="BY104" i="43"/>
  <c r="CD104" i="43"/>
  <c r="CE104" i="43" s="1"/>
  <c r="BY97" i="43"/>
  <c r="CD97" i="43"/>
  <c r="CE97" i="43" s="1"/>
  <c r="BY96" i="43"/>
  <c r="CD96" i="43"/>
  <c r="CE96" i="43" s="1"/>
  <c r="CD95" i="43"/>
  <c r="CE95" i="43" s="1"/>
  <c r="BY95" i="43"/>
  <c r="BY94" i="43"/>
  <c r="CD94" i="43"/>
  <c r="CE94" i="43" s="1"/>
  <c r="BY92" i="43"/>
  <c r="CD92" i="43"/>
  <c r="CE92" i="43" s="1"/>
  <c r="BY91" i="43"/>
  <c r="CD91" i="43"/>
  <c r="CE91" i="43" s="1"/>
  <c r="CD89" i="43"/>
  <c r="CE89" i="43" s="1"/>
  <c r="CD88" i="43"/>
  <c r="CE88" i="43" s="1"/>
  <c r="BY89" i="43"/>
  <c r="CD87" i="43"/>
  <c r="CE87" i="43" s="1"/>
  <c r="BY87" i="43"/>
  <c r="BY86" i="43"/>
  <c r="CD86" i="43"/>
  <c r="CE86" i="43" s="1"/>
  <c r="CD82" i="43"/>
  <c r="CE82" i="43" s="1"/>
  <c r="BY84" i="43"/>
  <c r="CD83" i="43"/>
  <c r="CE83" i="43" s="1"/>
  <c r="CD79" i="43"/>
  <c r="CE79" i="43" s="1"/>
  <c r="BY78" i="43"/>
  <c r="CD78" i="43"/>
  <c r="CE78" i="43" s="1"/>
  <c r="BY79" i="43"/>
  <c r="BY72" i="43"/>
  <c r="CD72" i="43"/>
  <c r="CE72" i="43" s="1"/>
  <c r="BY70" i="43"/>
  <c r="CD70" i="43"/>
  <c r="CE70" i="43" s="1"/>
  <c r="BY68" i="43"/>
  <c r="CD68" i="43"/>
  <c r="CE68" i="43" s="1"/>
  <c r="CD69" i="43"/>
  <c r="CE69" i="43" s="1"/>
  <c r="BY69" i="43"/>
  <c r="CD64" i="43"/>
  <c r="CE64" i="43" s="1"/>
  <c r="BY63" i="43"/>
  <c r="CD63" i="43"/>
  <c r="CE63" i="43" s="1"/>
  <c r="BY64" i="43"/>
  <c r="BY61" i="43"/>
  <c r="CD61" i="43"/>
  <c r="CE61" i="43" s="1"/>
  <c r="CD60" i="43"/>
  <c r="CE60" i="43" s="1"/>
  <c r="BY59" i="43"/>
  <c r="CD59" i="43"/>
  <c r="CE59" i="43" s="1"/>
  <c r="BY62" i="43"/>
  <c r="CD62" i="43"/>
  <c r="CE62" i="43" s="1"/>
  <c r="BY58" i="43"/>
  <c r="CD58" i="43"/>
  <c r="CE58" i="43" s="1"/>
  <c r="CD54" i="43"/>
  <c r="CE54" i="43" s="1"/>
  <c r="BY54" i="43"/>
  <c r="BY53" i="43"/>
  <c r="CD53" i="43"/>
  <c r="CE53" i="43" s="1"/>
  <c r="CD50" i="43"/>
  <c r="CE50" i="43" s="1"/>
  <c r="BY50" i="43"/>
  <c r="BY52" i="43"/>
  <c r="CD52" i="43"/>
  <c r="CE52" i="43" s="1"/>
  <c r="BY49" i="43"/>
  <c r="BY48" i="43"/>
  <c r="CD48" i="43"/>
  <c r="CE48" i="43" s="1"/>
  <c r="BY44" i="43"/>
  <c r="CD44" i="43"/>
  <c r="CE44" i="43" s="1"/>
  <c r="BY43" i="43"/>
  <c r="CD43" i="43"/>
  <c r="CE43" i="43" s="1"/>
  <c r="CD41" i="43"/>
  <c r="CE41" i="43" s="1"/>
  <c r="BY41" i="43"/>
  <c r="BY40" i="43"/>
  <c r="CD40" i="43"/>
  <c r="CE40" i="43" s="1"/>
  <c r="BY39" i="43"/>
  <c r="CD39" i="43"/>
  <c r="CE39" i="43" s="1"/>
  <c r="BY29" i="43"/>
  <c r="CD29" i="43"/>
  <c r="CE29" i="43" s="1"/>
  <c r="CD27" i="43"/>
  <c r="CE27" i="43" s="1"/>
  <c r="BY27" i="43"/>
  <c r="BY32" i="43"/>
  <c r="CD32" i="43"/>
  <c r="CE32" i="43" s="1"/>
  <c r="BY31" i="43"/>
  <c r="CD31" i="43"/>
  <c r="CE31" i="43" s="1"/>
  <c r="CD26" i="43"/>
  <c r="CE26" i="43" s="1"/>
  <c r="CD25" i="43"/>
  <c r="CE25" i="43" s="1"/>
  <c r="BW527" i="43"/>
  <c r="BW528" i="43" s="1"/>
  <c r="BY19" i="43"/>
  <c r="CD19" i="43"/>
  <c r="CE19" i="43" s="1"/>
  <c r="BY18" i="43"/>
  <c r="CD18" i="43"/>
  <c r="CE18" i="43" s="1"/>
  <c r="BY17" i="43"/>
  <c r="CD17" i="43"/>
  <c r="CE17" i="43" s="1"/>
  <c r="BY16" i="43"/>
  <c r="BY14" i="43"/>
  <c r="BY15" i="43"/>
  <c r="BY13" i="43"/>
  <c r="CD13" i="43"/>
  <c r="CE13" i="43" s="1"/>
  <c r="BY293" i="43"/>
  <c r="CC422" i="43"/>
  <c r="CD371" i="43"/>
  <c r="CE371" i="43" s="1"/>
  <c r="BR526" i="43"/>
  <c r="CC307" i="43"/>
  <c r="CC311" i="43"/>
  <c r="CC322" i="43"/>
  <c r="CC330" i="43"/>
  <c r="CC338" i="43"/>
  <c r="CC346" i="43"/>
  <c r="CC355" i="43"/>
  <c r="CC369" i="43"/>
  <c r="CC396" i="43"/>
  <c r="CC401" i="43"/>
  <c r="CC409" i="43"/>
  <c r="CC414" i="43"/>
  <c r="CC306" i="43"/>
  <c r="CC310" i="43"/>
  <c r="CC319" i="43"/>
  <c r="CC329" i="43"/>
  <c r="CC337" i="43"/>
  <c r="CC345" i="43"/>
  <c r="CC354" i="43"/>
  <c r="CC362" i="43"/>
  <c r="CC386" i="43"/>
  <c r="CC391" i="43"/>
  <c r="CC395" i="43"/>
  <c r="CC400" i="43"/>
  <c r="CC407" i="43"/>
  <c r="CC413" i="43"/>
  <c r="CC109" i="43"/>
  <c r="CC157" i="43"/>
  <c r="CC52" i="43"/>
  <c r="CC69" i="43"/>
  <c r="CC105" i="43"/>
  <c r="CC156" i="43"/>
  <c r="CC160" i="43"/>
  <c r="CC189" i="43"/>
  <c r="CC195" i="43"/>
  <c r="CC205" i="43"/>
  <c r="CC212" i="43"/>
  <c r="CC220" i="43"/>
  <c r="CC228" i="43"/>
  <c r="CC236" i="43"/>
  <c r="CC244" i="43"/>
  <c r="CC253" i="43"/>
  <c r="CC292" i="43"/>
  <c r="CC78" i="43"/>
  <c r="CC87" i="43"/>
  <c r="CC120" i="43"/>
  <c r="CC19" i="43"/>
  <c r="CC18" i="43"/>
  <c r="CC11" i="43"/>
  <c r="BX529" i="45"/>
  <c r="BX532" i="45" s="1"/>
  <c r="BX533" i="45" s="1"/>
  <c r="BX507" i="45"/>
  <c r="BX508" i="45" s="1"/>
  <c r="CC527" i="45"/>
  <c r="CD527" i="45" s="1"/>
  <c r="CE527" i="45"/>
  <c r="CF527" i="45" s="1"/>
  <c r="CA527" i="45"/>
  <c r="CG326" i="45"/>
  <c r="CH326" i="45" s="1"/>
  <c r="CG327" i="45"/>
  <c r="CH327" i="45" s="1"/>
  <c r="CG340" i="45"/>
  <c r="CH340" i="45" s="1"/>
  <c r="CG341" i="45"/>
  <c r="CH341" i="45" s="1"/>
  <c r="CG342" i="45"/>
  <c r="CH342" i="45" s="1"/>
  <c r="CG343" i="45"/>
  <c r="CH343" i="45" s="1"/>
  <c r="CG344" i="45"/>
  <c r="CH344" i="45" s="1"/>
  <c r="CG350" i="45"/>
  <c r="CH350" i="45" s="1"/>
  <c r="CG351" i="45"/>
  <c r="CH351" i="45" s="1"/>
  <c r="CG352" i="45"/>
  <c r="CH352" i="45" s="1"/>
  <c r="CG353" i="45"/>
  <c r="CH353" i="45" s="1"/>
  <c r="CG355" i="45"/>
  <c r="CH355" i="45" s="1"/>
  <c r="CG356" i="45"/>
  <c r="CH356" i="45" s="1"/>
  <c r="CG357" i="45"/>
  <c r="CH357" i="45" s="1"/>
  <c r="CG358" i="45"/>
  <c r="CH358" i="45" s="1"/>
  <c r="CG359" i="45"/>
  <c r="CH359" i="45" s="1"/>
  <c r="CG360" i="45"/>
  <c r="CH360" i="45" s="1"/>
  <c r="CG382" i="45"/>
  <c r="CH382" i="45" s="1"/>
  <c r="CG383" i="45"/>
  <c r="CH383" i="45" s="1"/>
  <c r="CG384" i="45"/>
  <c r="CH384" i="45" s="1"/>
  <c r="CG385" i="45"/>
  <c r="CH385" i="45" s="1"/>
  <c r="CG386" i="45"/>
  <c r="CH386" i="45" s="1"/>
  <c r="CG408" i="45"/>
  <c r="CH408" i="45" s="1"/>
  <c r="CG409" i="45"/>
  <c r="CH409" i="45" s="1"/>
  <c r="CG410" i="45"/>
  <c r="CH410" i="45" s="1"/>
  <c r="CG411" i="45"/>
  <c r="CH411" i="45" s="1"/>
  <c r="CG412" i="45"/>
  <c r="CH412" i="45" s="1"/>
  <c r="CG414" i="45"/>
  <c r="CH414" i="45" s="1"/>
  <c r="CG415" i="45"/>
  <c r="CH415" i="45" s="1"/>
  <c r="CG416" i="45"/>
  <c r="CH416" i="45" s="1"/>
  <c r="CG417" i="45"/>
  <c r="CH417" i="45" s="1"/>
  <c r="CG116" i="45"/>
  <c r="CH116" i="45" s="1"/>
  <c r="CG130" i="45"/>
  <c r="CH130" i="45" s="1"/>
  <c r="CG148" i="45"/>
  <c r="CH148" i="45" s="1"/>
  <c r="CG152" i="45"/>
  <c r="CH152" i="45" s="1"/>
  <c r="CG165" i="45"/>
  <c r="CH165" i="45" s="1"/>
  <c r="CG168" i="45"/>
  <c r="CH168" i="45" s="1"/>
  <c r="CG184" i="45"/>
  <c r="CH184" i="45" s="1"/>
  <c r="CG186" i="45"/>
  <c r="CH186" i="45" s="1"/>
  <c r="CG217" i="45"/>
  <c r="CH217" i="45" s="1"/>
  <c r="CG221" i="45"/>
  <c r="CH221" i="45" s="1"/>
  <c r="CG223" i="45"/>
  <c r="CH223" i="45" s="1"/>
  <c r="CG227" i="45"/>
  <c r="CH227" i="45" s="1"/>
  <c r="CG239" i="45"/>
  <c r="CH239" i="45" s="1"/>
  <c r="CG281" i="45"/>
  <c r="CH281" i="45" s="1"/>
  <c r="CG291" i="45"/>
  <c r="CH291" i="45" s="1"/>
  <c r="CG295" i="45"/>
  <c r="CH295" i="45" s="1"/>
  <c r="CG297" i="45"/>
  <c r="CH297" i="45" s="1"/>
  <c r="CG427" i="45"/>
  <c r="CH427" i="45" s="1"/>
  <c r="CI427" i="45" s="1"/>
  <c r="BR457" i="45"/>
  <c r="BR458" i="45" s="1"/>
  <c r="BM462" i="45"/>
  <c r="BM463" i="45" s="1"/>
  <c r="BL529" i="45"/>
  <c r="BL532" i="45" s="1"/>
  <c r="BL533" i="45" s="1"/>
  <c r="BL507" i="45"/>
  <c r="BL508" i="45" s="1"/>
  <c r="CC507" i="45" s="1"/>
  <c r="CD507" i="45" s="1"/>
  <c r="CE517" i="45"/>
  <c r="CF517" i="45" s="1"/>
  <c r="CA517" i="45"/>
  <c r="CC517" i="45"/>
  <c r="CD517" i="45" s="1"/>
  <c r="CG306" i="45"/>
  <c r="CH306" i="45" s="1"/>
  <c r="CG307" i="45"/>
  <c r="CH307" i="45" s="1"/>
  <c r="CG308" i="45"/>
  <c r="CH308" i="45" s="1"/>
  <c r="CG309" i="45"/>
  <c r="CH309" i="45" s="1"/>
  <c r="CG310" i="45"/>
  <c r="CH310" i="45" s="1"/>
  <c r="CG311" i="45"/>
  <c r="CH311" i="45" s="1"/>
  <c r="CG312" i="45"/>
  <c r="CH312" i="45" s="1"/>
  <c r="CG313" i="45"/>
  <c r="CH313" i="45" s="1"/>
  <c r="CG314" i="45"/>
  <c r="CH314" i="45" s="1"/>
  <c r="CG315" i="45"/>
  <c r="CH315" i="45" s="1"/>
  <c r="CG316" i="45"/>
  <c r="CH316" i="45" s="1"/>
  <c r="CG317" i="45"/>
  <c r="CH317" i="45" s="1"/>
  <c r="CG318" i="45"/>
  <c r="CH318" i="45" s="1"/>
  <c r="CG319" i="45"/>
  <c r="CH319" i="45" s="1"/>
  <c r="CG320" i="45"/>
  <c r="CH320" i="45" s="1"/>
  <c r="CG321" i="45"/>
  <c r="CH321" i="45" s="1"/>
  <c r="CG322" i="45"/>
  <c r="CH322" i="45" s="1"/>
  <c r="CG323" i="45"/>
  <c r="CH323" i="45" s="1"/>
  <c r="CG324" i="45"/>
  <c r="CH324" i="45" s="1"/>
  <c r="CG325" i="45"/>
  <c r="CH325" i="45" s="1"/>
  <c r="CG328" i="45"/>
  <c r="CH328" i="45" s="1"/>
  <c r="CG329" i="45"/>
  <c r="CH329" i="45" s="1"/>
  <c r="CG330" i="45"/>
  <c r="CH330" i="45" s="1"/>
  <c r="CG331" i="45"/>
  <c r="CH331" i="45" s="1"/>
  <c r="CG332" i="45"/>
  <c r="CH332" i="45" s="1"/>
  <c r="CG333" i="45"/>
  <c r="CH333" i="45" s="1"/>
  <c r="CG334" i="45"/>
  <c r="CH334" i="45" s="1"/>
  <c r="CG335" i="45"/>
  <c r="CH335" i="45" s="1"/>
  <c r="CG336" i="45"/>
  <c r="CH336" i="45" s="1"/>
  <c r="CG337" i="45"/>
  <c r="CH337" i="45" s="1"/>
  <c r="CG338" i="45"/>
  <c r="CH338" i="45" s="1"/>
  <c r="CG339" i="45"/>
  <c r="CH339" i="45" s="1"/>
  <c r="CG345" i="45"/>
  <c r="CH345" i="45" s="1"/>
  <c r="CG346" i="45"/>
  <c r="CH346" i="45" s="1"/>
  <c r="CG347" i="45"/>
  <c r="CH347" i="45" s="1"/>
  <c r="CG348" i="45"/>
  <c r="CH348" i="45" s="1"/>
  <c r="CG349" i="45"/>
  <c r="CH349" i="45" s="1"/>
  <c r="CG354" i="45"/>
  <c r="CH354" i="45" s="1"/>
  <c r="CG361" i="45"/>
  <c r="CH361" i="45" s="1"/>
  <c r="CG362" i="45"/>
  <c r="CH362" i="45" s="1"/>
  <c r="CG363" i="45"/>
  <c r="CH363" i="45" s="1"/>
  <c r="CG364" i="45"/>
  <c r="CH364" i="45" s="1"/>
  <c r="CG365" i="45"/>
  <c r="CH365" i="45" s="1"/>
  <c r="CG366" i="45"/>
  <c r="CH366" i="45" s="1"/>
  <c r="CG367" i="45"/>
  <c r="CH367" i="45" s="1"/>
  <c r="CG368" i="45"/>
  <c r="CH368" i="45" s="1"/>
  <c r="CG369" i="45"/>
  <c r="CH369" i="45" s="1"/>
  <c r="CG370" i="45"/>
  <c r="CH370" i="45" s="1"/>
  <c r="CG371" i="45"/>
  <c r="CH371" i="45" s="1"/>
  <c r="CG372" i="45"/>
  <c r="CH372" i="45" s="1"/>
  <c r="CG373" i="45"/>
  <c r="CH373" i="45" s="1"/>
  <c r="CG374" i="45"/>
  <c r="CH374" i="45" s="1"/>
  <c r="CG375" i="45"/>
  <c r="CH375" i="45" s="1"/>
  <c r="CG376" i="45"/>
  <c r="CH376" i="45" s="1"/>
  <c r="CG377" i="45"/>
  <c r="CH377" i="45" s="1"/>
  <c r="CG378" i="45"/>
  <c r="CH378" i="45" s="1"/>
  <c r="CG379" i="45"/>
  <c r="CH379" i="45" s="1"/>
  <c r="CG380" i="45"/>
  <c r="CH380" i="45" s="1"/>
  <c r="CG381" i="45"/>
  <c r="CH381" i="45" s="1"/>
  <c r="CG387" i="45"/>
  <c r="CH387" i="45" s="1"/>
  <c r="CG388" i="45"/>
  <c r="CH388" i="45" s="1"/>
  <c r="CG389" i="45"/>
  <c r="CH389" i="45" s="1"/>
  <c r="CG390" i="45"/>
  <c r="CH390" i="45" s="1"/>
  <c r="CG391" i="45"/>
  <c r="CH391" i="45" s="1"/>
  <c r="CG392" i="45"/>
  <c r="CH392" i="45" s="1"/>
  <c r="CG393" i="45"/>
  <c r="CH393" i="45" s="1"/>
  <c r="CG394" i="45"/>
  <c r="CH394" i="45" s="1"/>
  <c r="CG395" i="45"/>
  <c r="CH395" i="45" s="1"/>
  <c r="CG396" i="45"/>
  <c r="CH396" i="45" s="1"/>
  <c r="CG397" i="45"/>
  <c r="CH397" i="45" s="1"/>
  <c r="CG398" i="45"/>
  <c r="CH398" i="45" s="1"/>
  <c r="CG399" i="45"/>
  <c r="CH399" i="45" s="1"/>
  <c r="CG400" i="45"/>
  <c r="CH400" i="45" s="1"/>
  <c r="CG401" i="45"/>
  <c r="CH401" i="45" s="1"/>
  <c r="CG402" i="45"/>
  <c r="CH402" i="45" s="1"/>
  <c r="CG403" i="45"/>
  <c r="CH403" i="45" s="1"/>
  <c r="CG404" i="45"/>
  <c r="CH404" i="45" s="1"/>
  <c r="CG405" i="45"/>
  <c r="CH405" i="45" s="1"/>
  <c r="CG406" i="45"/>
  <c r="CH406" i="45" s="1"/>
  <c r="CG407" i="45"/>
  <c r="CH407" i="45" s="1"/>
  <c r="CG413" i="45"/>
  <c r="CH413" i="45" s="1"/>
  <c r="CG418" i="45"/>
  <c r="CH418" i="45" s="1"/>
  <c r="CG419" i="45"/>
  <c r="CH419" i="45" s="1"/>
  <c r="CG420" i="45"/>
  <c r="CH420" i="45" s="1"/>
  <c r="CG421" i="45"/>
  <c r="CH421" i="45" s="1"/>
  <c r="CG422" i="45"/>
  <c r="CH422" i="45" s="1"/>
  <c r="CG423" i="45"/>
  <c r="CH423" i="45" s="1"/>
  <c r="CG424" i="45"/>
  <c r="CH424" i="45" s="1"/>
  <c r="CG425" i="45"/>
  <c r="CH425" i="45" s="1"/>
  <c r="CI425" i="45" s="1"/>
  <c r="CG109" i="45"/>
  <c r="CH109" i="45" s="1"/>
  <c r="CG111" i="45"/>
  <c r="CH111" i="45" s="1"/>
  <c r="CG114" i="45"/>
  <c r="CH114" i="45" s="1"/>
  <c r="CG120" i="45"/>
  <c r="CH120" i="45" s="1"/>
  <c r="CG124" i="45"/>
  <c r="CH124" i="45" s="1"/>
  <c r="CG128" i="45"/>
  <c r="CH128" i="45" s="1"/>
  <c r="CG133" i="45"/>
  <c r="CH133" i="45" s="1"/>
  <c r="CG136" i="45"/>
  <c r="CH136" i="45" s="1"/>
  <c r="CG138" i="45"/>
  <c r="CH138" i="45" s="1"/>
  <c r="CG140" i="45"/>
  <c r="CH140" i="45" s="1"/>
  <c r="CG154" i="45"/>
  <c r="CH154" i="45" s="1"/>
  <c r="CG157" i="45"/>
  <c r="CH157" i="45" s="1"/>
  <c r="CG160" i="45"/>
  <c r="CH160" i="45" s="1"/>
  <c r="CG162" i="45"/>
  <c r="CH162" i="45" s="1"/>
  <c r="CG171" i="45"/>
  <c r="CH171" i="45" s="1"/>
  <c r="CG175" i="45"/>
  <c r="CH175" i="45" s="1"/>
  <c r="CG177" i="45"/>
  <c r="CH177" i="45" s="1"/>
  <c r="CG195" i="45"/>
  <c r="CH195" i="45" s="1"/>
  <c r="CG201" i="45"/>
  <c r="CH201" i="45" s="1"/>
  <c r="CG207" i="45"/>
  <c r="CH207" i="45" s="1"/>
  <c r="CG213" i="45"/>
  <c r="CH213" i="45" s="1"/>
  <c r="CG219" i="45"/>
  <c r="CH219" i="45" s="1"/>
  <c r="CG225" i="45"/>
  <c r="CH225" i="45" s="1"/>
  <c r="CG231" i="45"/>
  <c r="CH231" i="45" s="1"/>
  <c r="CG233" i="45"/>
  <c r="CH233" i="45" s="1"/>
  <c r="CG235" i="45"/>
  <c r="CH235" i="45" s="1"/>
  <c r="CG237" i="45"/>
  <c r="CH237" i="45" s="1"/>
  <c r="CG243" i="45"/>
  <c r="CH243" i="45" s="1"/>
  <c r="CG255" i="45"/>
  <c r="CH255" i="45" s="1"/>
  <c r="CG257" i="45"/>
  <c r="CH257" i="45" s="1"/>
  <c r="CG259" i="45"/>
  <c r="CH259" i="45" s="1"/>
  <c r="CG262" i="45"/>
  <c r="CH262" i="45" s="1"/>
  <c r="CG266" i="45"/>
  <c r="CH266" i="45" s="1"/>
  <c r="CG271" i="45"/>
  <c r="CH271" i="45" s="1"/>
  <c r="CG274" i="45"/>
  <c r="CH274" i="45" s="1"/>
  <c r="CG277" i="45"/>
  <c r="CH277" i="45" s="1"/>
  <c r="CG285" i="45"/>
  <c r="CH285" i="45" s="1"/>
  <c r="CG293" i="45"/>
  <c r="CH293" i="45" s="1"/>
  <c r="CG300" i="45"/>
  <c r="CH300" i="45" s="1"/>
  <c r="CG110" i="45"/>
  <c r="CH110" i="45" s="1"/>
  <c r="CG113" i="45"/>
  <c r="CH113" i="45" s="1"/>
  <c r="CG115" i="45"/>
  <c r="CH115" i="45" s="1"/>
  <c r="CG117" i="45"/>
  <c r="CH117" i="45" s="1"/>
  <c r="CG119" i="45"/>
  <c r="CH119" i="45" s="1"/>
  <c r="CG123" i="45"/>
  <c r="CH123" i="45" s="1"/>
  <c r="CG126" i="45"/>
  <c r="CH126" i="45" s="1"/>
  <c r="CG129" i="45"/>
  <c r="CH129" i="45" s="1"/>
  <c r="CG131" i="45"/>
  <c r="CH131" i="45" s="1"/>
  <c r="CG135" i="45"/>
  <c r="CH135" i="45" s="1"/>
  <c r="CG137" i="45"/>
  <c r="CH137" i="45" s="1"/>
  <c r="CG139" i="45"/>
  <c r="CH139" i="45" s="1"/>
  <c r="CG141" i="45"/>
  <c r="CH141" i="45" s="1"/>
  <c r="CG145" i="45"/>
  <c r="CH145" i="45" s="1"/>
  <c r="CG147" i="45"/>
  <c r="CH147" i="45" s="1"/>
  <c r="CG149" i="45"/>
  <c r="CH149" i="45" s="1"/>
  <c r="CG151" i="45"/>
  <c r="CH151" i="45" s="1"/>
  <c r="CG153" i="45"/>
  <c r="CH153" i="45" s="1"/>
  <c r="CG155" i="45"/>
  <c r="CH155" i="45" s="1"/>
  <c r="CG159" i="45"/>
  <c r="CH159" i="45" s="1"/>
  <c r="CG161" i="45"/>
  <c r="CH161" i="45" s="1"/>
  <c r="CG163" i="45"/>
  <c r="CH163" i="45" s="1"/>
  <c r="CG166" i="45"/>
  <c r="CH166" i="45" s="1"/>
  <c r="CG169" i="45"/>
  <c r="CH169" i="45" s="1"/>
  <c r="CG172" i="45"/>
  <c r="CH172" i="45" s="1"/>
  <c r="CG176" i="45"/>
  <c r="CH176" i="45" s="1"/>
  <c r="CG178" i="45"/>
  <c r="CH178" i="45" s="1"/>
  <c r="CG180" i="45"/>
  <c r="CH180" i="45" s="1"/>
  <c r="CG182" i="45"/>
  <c r="CH182" i="45" s="1"/>
  <c r="CG185" i="45"/>
  <c r="CH185" i="45" s="1"/>
  <c r="CG187" i="45"/>
  <c r="CH187" i="45" s="1"/>
  <c r="CG190" i="45"/>
  <c r="CH190" i="45" s="1"/>
  <c r="CG194" i="45"/>
  <c r="CH194" i="45" s="1"/>
  <c r="CG196" i="45"/>
  <c r="CH196" i="45" s="1"/>
  <c r="CG198" i="45"/>
  <c r="CH198" i="45" s="1"/>
  <c r="CG200" i="45"/>
  <c r="CH200" i="45" s="1"/>
  <c r="CG202" i="45"/>
  <c r="CH202" i="45" s="1"/>
  <c r="CG204" i="45"/>
  <c r="CH204" i="45" s="1"/>
  <c r="CG206" i="45"/>
  <c r="CH206" i="45" s="1"/>
  <c r="CG208" i="45"/>
  <c r="CH208" i="45" s="1"/>
  <c r="CG210" i="45"/>
  <c r="CH210" i="45" s="1"/>
  <c r="CG212" i="45"/>
  <c r="CH212" i="45" s="1"/>
  <c r="CG214" i="45"/>
  <c r="CH214" i="45" s="1"/>
  <c r="CG216" i="45"/>
  <c r="CH216" i="45" s="1"/>
  <c r="CG218" i="45"/>
  <c r="CH218" i="45" s="1"/>
  <c r="CG220" i="45"/>
  <c r="CH220" i="45" s="1"/>
  <c r="CG222" i="45"/>
  <c r="CH222" i="45" s="1"/>
  <c r="CG224" i="45"/>
  <c r="CH224" i="45" s="1"/>
  <c r="CG226" i="45"/>
  <c r="CH226" i="45" s="1"/>
  <c r="CG228" i="45"/>
  <c r="CH228" i="45" s="1"/>
  <c r="CG230" i="45"/>
  <c r="CH230" i="45" s="1"/>
  <c r="CG232" i="45"/>
  <c r="CH232" i="45" s="1"/>
  <c r="CG234" i="45"/>
  <c r="CH234" i="45" s="1"/>
  <c r="CG236" i="45"/>
  <c r="CH236" i="45" s="1"/>
  <c r="CG238" i="45"/>
  <c r="CH238" i="45" s="1"/>
  <c r="CG240" i="45"/>
  <c r="CH240" i="45" s="1"/>
  <c r="CG242" i="45"/>
  <c r="CH242" i="45" s="1"/>
  <c r="CG244" i="45"/>
  <c r="CH244" i="45" s="1"/>
  <c r="CG246" i="45"/>
  <c r="CH246" i="45" s="1"/>
  <c r="CG248" i="45"/>
  <c r="CH248" i="45" s="1"/>
  <c r="CG250" i="45"/>
  <c r="CH250" i="45" s="1"/>
  <c r="CG252" i="45"/>
  <c r="CH252" i="45" s="1"/>
  <c r="CG254" i="45"/>
  <c r="CH254" i="45" s="1"/>
  <c r="CG256" i="45"/>
  <c r="CH256" i="45" s="1"/>
  <c r="CG258" i="45"/>
  <c r="CH258" i="45" s="1"/>
  <c r="CG260" i="45"/>
  <c r="CH260" i="45" s="1"/>
  <c r="CG263" i="45"/>
  <c r="CH263" i="45" s="1"/>
  <c r="CG265" i="45"/>
  <c r="CH265" i="45" s="1"/>
  <c r="CG270" i="45"/>
  <c r="CH270" i="45" s="1"/>
  <c r="CG273" i="45"/>
  <c r="CH273" i="45" s="1"/>
  <c r="CG276" i="45"/>
  <c r="CH276" i="45" s="1"/>
  <c r="CG278" i="45"/>
  <c r="CH278" i="45" s="1"/>
  <c r="CG280" i="45"/>
  <c r="CH280" i="45" s="1"/>
  <c r="CG282" i="45"/>
  <c r="CH282" i="45" s="1"/>
  <c r="CG284" i="45"/>
  <c r="CH284" i="45" s="1"/>
  <c r="CG290" i="45"/>
  <c r="CH290" i="45" s="1"/>
  <c r="CG292" i="45"/>
  <c r="CH292" i="45" s="1"/>
  <c r="CG294" i="45"/>
  <c r="CH294" i="45" s="1"/>
  <c r="CG296" i="45"/>
  <c r="CH296" i="45" s="1"/>
  <c r="CG299" i="45"/>
  <c r="CH299" i="45" s="1"/>
  <c r="CG301" i="45"/>
  <c r="CH301" i="45" s="1"/>
  <c r="CG429" i="45"/>
  <c r="CH429" i="45" s="1"/>
  <c r="CI429" i="45" s="1"/>
  <c r="BV457" i="45"/>
  <c r="BV458" i="45" s="1"/>
  <c r="BQ462" i="45"/>
  <c r="BQ463" i="45" s="1"/>
  <c r="BV462" i="45"/>
  <c r="BV463" i="45" s="1"/>
  <c r="BW492" i="45"/>
  <c r="BW493" i="45" s="1"/>
  <c r="BT529" i="45"/>
  <c r="BT532" i="45" s="1"/>
  <c r="BT533" i="45" s="1"/>
  <c r="BT507" i="45"/>
  <c r="BT508" i="45" s="1"/>
  <c r="CC512" i="45"/>
  <c r="CD512" i="45" s="1"/>
  <c r="CA512" i="45"/>
  <c r="CE512" i="45"/>
  <c r="CF512" i="45" s="1"/>
  <c r="CG118" i="45"/>
  <c r="CH118" i="45" s="1"/>
  <c r="CG144" i="45"/>
  <c r="CH144" i="45" s="1"/>
  <c r="CG146" i="45"/>
  <c r="CH146" i="45" s="1"/>
  <c r="CG150" i="45"/>
  <c r="CH150" i="45" s="1"/>
  <c r="CG179" i="45"/>
  <c r="CH179" i="45" s="1"/>
  <c r="CG181" i="45"/>
  <c r="CH181" i="45" s="1"/>
  <c r="CG189" i="45"/>
  <c r="CH189" i="45" s="1"/>
  <c r="CG191" i="45"/>
  <c r="CH191" i="45" s="1"/>
  <c r="CG197" i="45"/>
  <c r="CH197" i="45" s="1"/>
  <c r="CG199" i="45"/>
  <c r="CH199" i="45" s="1"/>
  <c r="CG203" i="45"/>
  <c r="CH203" i="45" s="1"/>
  <c r="CG205" i="45"/>
  <c r="CH205" i="45" s="1"/>
  <c r="CG209" i="45"/>
  <c r="CH209" i="45" s="1"/>
  <c r="CG211" i="45"/>
  <c r="CH211" i="45" s="1"/>
  <c r="CG215" i="45"/>
  <c r="CH215" i="45" s="1"/>
  <c r="CG229" i="45"/>
  <c r="CH229" i="45" s="1"/>
  <c r="CG241" i="45"/>
  <c r="CH241" i="45" s="1"/>
  <c r="CG245" i="45"/>
  <c r="CH245" i="45" s="1"/>
  <c r="CG247" i="45"/>
  <c r="CH247" i="45" s="1"/>
  <c r="CG249" i="45"/>
  <c r="CH249" i="45" s="1"/>
  <c r="CG251" i="45"/>
  <c r="CH251" i="45" s="1"/>
  <c r="CG253" i="45"/>
  <c r="CH253" i="45" s="1"/>
  <c r="CG264" i="45"/>
  <c r="CH264" i="45" s="1"/>
  <c r="CG279" i="45"/>
  <c r="CH279" i="45" s="1"/>
  <c r="CG283" i="45"/>
  <c r="CH283" i="45" s="1"/>
  <c r="BP507" i="45"/>
  <c r="BP508" i="45" s="1"/>
  <c r="CE497" i="45"/>
  <c r="CF497" i="45" s="1"/>
  <c r="CA497" i="45"/>
  <c r="CC497" i="45"/>
  <c r="CD497" i="45" s="1"/>
  <c r="BO529" i="45"/>
  <c r="BO532" i="45" s="1"/>
  <c r="BO533" i="45" s="1"/>
  <c r="CE522" i="45"/>
  <c r="CF522" i="45" s="1"/>
  <c r="CA522" i="45"/>
  <c r="BN530" i="45"/>
  <c r="BR530" i="45"/>
  <c r="BV530" i="45"/>
  <c r="BZ530" i="45"/>
  <c r="BN531" i="45"/>
  <c r="BR531" i="45"/>
  <c r="BV531" i="45"/>
  <c r="BZ531" i="45"/>
  <c r="CC522" i="45"/>
  <c r="CD522" i="45" s="1"/>
  <c r="BK529" i="45"/>
  <c r="BK532" i="45" s="1"/>
  <c r="BK533" i="45" s="1"/>
  <c r="BM530" i="45"/>
  <c r="BQ530" i="45"/>
  <c r="BU530" i="45"/>
  <c r="BY530" i="45"/>
  <c r="BM531" i="45"/>
  <c r="BQ531" i="45"/>
  <c r="BU531" i="45"/>
  <c r="BY531" i="45"/>
  <c r="BN529" i="45"/>
  <c r="BR529" i="45"/>
  <c r="BV529" i="45"/>
  <c r="BZ529" i="45"/>
  <c r="BM529" i="45"/>
  <c r="BM532" i="45" s="1"/>
  <c r="BM533" i="45" s="1"/>
  <c r="BQ529" i="45"/>
  <c r="BQ532" i="45" s="1"/>
  <c r="BQ533" i="45" s="1"/>
  <c r="BU529" i="45"/>
  <c r="BU532" i="45" s="1"/>
  <c r="BU533" i="45" s="1"/>
  <c r="BY529" i="45"/>
  <c r="BY532" i="45" s="1"/>
  <c r="BY533" i="45" s="1"/>
  <c r="BV526" i="43"/>
  <c r="BQ525" i="43"/>
  <c r="BU525" i="43"/>
  <c r="BS526" i="43"/>
  <c r="BT524" i="43"/>
  <c r="BR525" i="43"/>
  <c r="BV525" i="43"/>
  <c r="BT526" i="43"/>
  <c r="BQ526" i="43"/>
  <c r="BU526" i="43"/>
  <c r="BQ524" i="43"/>
  <c r="BU524" i="43"/>
  <c r="BS525" i="43"/>
  <c r="BT525" i="43"/>
  <c r="BS524" i="43"/>
  <c r="BS522" i="43"/>
  <c r="BS523" i="43" s="1"/>
  <c r="BR524" i="43"/>
  <c r="BV524" i="43"/>
  <c r="BQ522" i="43"/>
  <c r="BQ523" i="43" s="1"/>
  <c r="BU522" i="43"/>
  <c r="BU523" i="43" s="1"/>
  <c r="BT522" i="43"/>
  <c r="BT523" i="43" s="1"/>
  <c r="BR522" i="43"/>
  <c r="BR523" i="43" s="1"/>
  <c r="BV522" i="43"/>
  <c r="BV523" i="43" s="1"/>
  <c r="BG526" i="43"/>
  <c r="BG524" i="43"/>
  <c r="BG525" i="43"/>
  <c r="BG522" i="43"/>
  <c r="BG523" i="43" s="1"/>
  <c r="BR507" i="43"/>
  <c r="BR508" i="43" s="1"/>
  <c r="BV507" i="43"/>
  <c r="BV508" i="43" s="1"/>
  <c r="BT512" i="43"/>
  <c r="BT513" i="43" s="1"/>
  <c r="BS517" i="43"/>
  <c r="BS518" i="43" s="1"/>
  <c r="BQ517" i="43"/>
  <c r="BQ518" i="43" s="1"/>
  <c r="BU517" i="43"/>
  <c r="BU518" i="43" s="1"/>
  <c r="BR517" i="43"/>
  <c r="BR518" i="43" s="1"/>
  <c r="BV517" i="43"/>
  <c r="BV518" i="43" s="1"/>
  <c r="BG517" i="43"/>
  <c r="BG518" i="43" s="1"/>
  <c r="BG512" i="43"/>
  <c r="BG513" i="43" s="1"/>
  <c r="BT517" i="43"/>
  <c r="BT518" i="43" s="1"/>
  <c r="BR512" i="43"/>
  <c r="BR513" i="43" s="1"/>
  <c r="BV512" i="43"/>
  <c r="BV513" i="43" s="1"/>
  <c r="BS512" i="43"/>
  <c r="BS513" i="43" s="1"/>
  <c r="BQ512" i="43"/>
  <c r="BQ513" i="43" s="1"/>
  <c r="BU512" i="43"/>
  <c r="BU513" i="43" s="1"/>
  <c r="BG507" i="43"/>
  <c r="BG508" i="43" s="1"/>
  <c r="BS507" i="43"/>
  <c r="BS508" i="43" s="1"/>
  <c r="BQ507" i="43"/>
  <c r="BQ508" i="43" s="1"/>
  <c r="BU507" i="43"/>
  <c r="BU508" i="43" s="1"/>
  <c r="BT507" i="43"/>
  <c r="BT508" i="43" s="1"/>
  <c r="BS502" i="43"/>
  <c r="BS503" i="43" s="1"/>
  <c r="BQ502" i="43"/>
  <c r="BQ503" i="43" s="1"/>
  <c r="BU502" i="43"/>
  <c r="BU503" i="43" s="1"/>
  <c r="BG502" i="43"/>
  <c r="BG503" i="43" s="1"/>
  <c r="BT502" i="43"/>
  <c r="BT503" i="43" s="1"/>
  <c r="BR502" i="43"/>
  <c r="BR503" i="43" s="1"/>
  <c r="BV502" i="43"/>
  <c r="BV503" i="43" s="1"/>
  <c r="BH526" i="43"/>
  <c r="BL526" i="43"/>
  <c r="BP526" i="43"/>
  <c r="BK507" i="43"/>
  <c r="BK508" i="43" s="1"/>
  <c r="BO507" i="43"/>
  <c r="BO508" i="43" s="1"/>
  <c r="BI524" i="43"/>
  <c r="BN507" i="43"/>
  <c r="BN508" i="43" s="1"/>
  <c r="BI522" i="43"/>
  <c r="BI523" i="43" s="1"/>
  <c r="BH524" i="43"/>
  <c r="BL524" i="43"/>
  <c r="BP524" i="43"/>
  <c r="BK525" i="43"/>
  <c r="BO525" i="43"/>
  <c r="BK517" i="43"/>
  <c r="BK518" i="43" s="1"/>
  <c r="BO517" i="43"/>
  <c r="BO518" i="43" s="1"/>
  <c r="BH522" i="43"/>
  <c r="BH523" i="43" s="1"/>
  <c r="BL522" i="43"/>
  <c r="BL523" i="43" s="1"/>
  <c r="BP522" i="43"/>
  <c r="BP523" i="43" s="1"/>
  <c r="BM524" i="43"/>
  <c r="BJ507" i="43"/>
  <c r="BJ508" i="43" s="1"/>
  <c r="BM522" i="43"/>
  <c r="BM523" i="43" s="1"/>
  <c r="BJ525" i="43"/>
  <c r="BN525" i="43"/>
  <c r="BI526" i="43"/>
  <c r="BM526" i="43"/>
  <c r="BI512" i="43"/>
  <c r="BI513" i="43" s="1"/>
  <c r="BM512" i="43"/>
  <c r="BM513" i="43" s="1"/>
  <c r="BK524" i="43"/>
  <c r="BO524" i="43"/>
  <c r="BI525" i="43"/>
  <c r="BM525" i="43"/>
  <c r="BK526" i="43"/>
  <c r="BO526" i="43"/>
  <c r="BI507" i="43"/>
  <c r="BI508" i="43" s="1"/>
  <c r="BM507" i="43"/>
  <c r="BM508" i="43" s="1"/>
  <c r="BK512" i="43"/>
  <c r="BK513" i="43" s="1"/>
  <c r="BO512" i="43"/>
  <c r="BO513" i="43" s="1"/>
  <c r="BI517" i="43"/>
  <c r="BI518" i="43" s="1"/>
  <c r="BM517" i="43"/>
  <c r="BM518" i="43" s="1"/>
  <c r="BK522" i="43"/>
  <c r="BK523" i="43" s="1"/>
  <c r="BO522" i="43"/>
  <c r="BO523" i="43" s="1"/>
  <c r="BJ524" i="43"/>
  <c r="BN524" i="43"/>
  <c r="BH525" i="43"/>
  <c r="BL525" i="43"/>
  <c r="BP525" i="43"/>
  <c r="BJ526" i="43"/>
  <c r="BN526" i="43"/>
  <c r="BH507" i="43"/>
  <c r="BH508" i="43" s="1"/>
  <c r="BL507" i="43"/>
  <c r="BL508" i="43" s="1"/>
  <c r="BP507" i="43"/>
  <c r="BP508" i="43" s="1"/>
  <c r="BJ512" i="43"/>
  <c r="BJ513" i="43" s="1"/>
  <c r="BN512" i="43"/>
  <c r="BN513" i="43" s="1"/>
  <c r="BH512" i="43"/>
  <c r="BH513" i="43" s="1"/>
  <c r="BL512" i="43"/>
  <c r="BL513" i="43" s="1"/>
  <c r="BP512" i="43"/>
  <c r="BP513" i="43" s="1"/>
  <c r="BH517" i="43"/>
  <c r="BH518" i="43" s="1"/>
  <c r="BL517" i="43"/>
  <c r="BL518" i="43" s="1"/>
  <c r="BP517" i="43"/>
  <c r="BP518" i="43" s="1"/>
  <c r="BJ517" i="43"/>
  <c r="BJ518" i="43" s="1"/>
  <c r="BN517" i="43"/>
  <c r="BN518" i="43" s="1"/>
  <c r="BJ522" i="43"/>
  <c r="BJ523" i="43" s="1"/>
  <c r="BN522" i="43"/>
  <c r="BN523" i="43" s="1"/>
  <c r="BJ502" i="43"/>
  <c r="BJ503" i="43" s="1"/>
  <c r="BN502" i="43"/>
  <c r="BN503" i="43" s="1"/>
  <c r="BI502" i="43"/>
  <c r="BI503" i="43" s="1"/>
  <c r="BM502" i="43"/>
  <c r="BM503" i="43" s="1"/>
  <c r="BH502" i="43"/>
  <c r="BH503" i="43" s="1"/>
  <c r="BL502" i="43"/>
  <c r="BL503" i="43" s="1"/>
  <c r="BP502" i="43"/>
  <c r="BP503" i="43" s="1"/>
  <c r="BK502" i="43"/>
  <c r="BK503" i="43" s="1"/>
  <c r="BO502" i="43"/>
  <c r="BO503" i="43" s="1"/>
  <c r="U618" i="34"/>
  <c r="T618" i="34"/>
  <c r="S618" i="34"/>
  <c r="R618" i="34"/>
  <c r="Q618" i="34"/>
  <c r="P618" i="34"/>
  <c r="O618" i="34"/>
  <c r="N618" i="34"/>
  <c r="M618" i="34"/>
  <c r="L618" i="34"/>
  <c r="U617" i="34"/>
  <c r="T617" i="34"/>
  <c r="S617" i="34"/>
  <c r="R617" i="34"/>
  <c r="Q617" i="34"/>
  <c r="P617" i="34"/>
  <c r="O617" i="34"/>
  <c r="N617" i="34"/>
  <c r="M617" i="34"/>
  <c r="L617" i="34"/>
  <c r="U616" i="34"/>
  <c r="T616" i="34"/>
  <c r="S616" i="34"/>
  <c r="R616" i="34"/>
  <c r="Q616" i="34"/>
  <c r="P616" i="34"/>
  <c r="O616" i="34"/>
  <c r="N616" i="34"/>
  <c r="M616" i="34"/>
  <c r="L616" i="34"/>
  <c r="U615" i="34"/>
  <c r="T615" i="34"/>
  <c r="S615" i="34"/>
  <c r="R615" i="34"/>
  <c r="Q615" i="34"/>
  <c r="P615" i="34"/>
  <c r="O615" i="34"/>
  <c r="N615" i="34"/>
  <c r="M615" i="34"/>
  <c r="L615" i="34"/>
  <c r="U614" i="34"/>
  <c r="T614" i="34"/>
  <c r="S614" i="34"/>
  <c r="R614" i="34"/>
  <c r="Q614" i="34"/>
  <c r="P614" i="34"/>
  <c r="O614" i="34"/>
  <c r="N614" i="34"/>
  <c r="M614" i="34"/>
  <c r="L614" i="34"/>
  <c r="U326" i="34"/>
  <c r="T326" i="34"/>
  <c r="S326" i="34"/>
  <c r="R326" i="34"/>
  <c r="Q326" i="34"/>
  <c r="P326" i="34"/>
  <c r="O326" i="34"/>
  <c r="N326" i="34"/>
  <c r="M326" i="34"/>
  <c r="L326" i="34"/>
  <c r="U325" i="34"/>
  <c r="T325" i="34"/>
  <c r="S325" i="34"/>
  <c r="R325" i="34"/>
  <c r="Q325" i="34"/>
  <c r="P325" i="34"/>
  <c r="O325" i="34"/>
  <c r="N325" i="34"/>
  <c r="M325" i="34"/>
  <c r="L325" i="34"/>
  <c r="U323" i="34"/>
  <c r="T323" i="34"/>
  <c r="S323" i="34"/>
  <c r="R323" i="34"/>
  <c r="Q323" i="34"/>
  <c r="P323" i="34"/>
  <c r="O323" i="34"/>
  <c r="N323" i="34"/>
  <c r="M323" i="34"/>
  <c r="L323" i="34"/>
  <c r="U322" i="34"/>
  <c r="T322" i="34"/>
  <c r="S322" i="34"/>
  <c r="R322" i="34"/>
  <c r="Q322" i="34"/>
  <c r="P322" i="34"/>
  <c r="O322" i="34"/>
  <c r="N322" i="34"/>
  <c r="M322" i="34"/>
  <c r="L322" i="34"/>
  <c r="CA507" i="45" l="1"/>
  <c r="BV532" i="45"/>
  <c r="BV533" i="45" s="1"/>
  <c r="CE507" i="45"/>
  <c r="CF507" i="45" s="1"/>
  <c r="BR532" i="45"/>
  <c r="BR533" i="45" s="1"/>
  <c r="BX517" i="43"/>
  <c r="BZ517" i="43"/>
  <c r="CA517" i="43" s="1"/>
  <c r="CB517" i="43"/>
  <c r="CC517" i="43" s="1"/>
  <c r="CB497" i="45"/>
  <c r="CG497" i="45"/>
  <c r="CH497" i="45" s="1"/>
  <c r="CI497" i="45" s="1"/>
  <c r="CG507" i="45"/>
  <c r="CH507" i="45" s="1"/>
  <c r="CI507" i="45" s="1"/>
  <c r="CB507" i="45"/>
  <c r="CB512" i="45"/>
  <c r="CG512" i="45"/>
  <c r="CH512" i="45" s="1"/>
  <c r="CI512" i="45" s="1"/>
  <c r="CG527" i="45"/>
  <c r="CH527" i="45" s="1"/>
  <c r="CI527" i="45" s="1"/>
  <c r="CB527" i="45"/>
  <c r="BZ532" i="45"/>
  <c r="BZ533" i="45" s="1"/>
  <c r="CB517" i="45"/>
  <c r="CG517" i="45"/>
  <c r="CH517" i="45" s="1"/>
  <c r="CI517" i="45" s="1"/>
  <c r="BN532" i="45"/>
  <c r="BN533" i="45" s="1"/>
  <c r="CE532" i="45" s="1"/>
  <c r="CF532" i="45" s="1"/>
  <c r="CB522" i="45"/>
  <c r="CG522" i="45"/>
  <c r="CH522" i="45" s="1"/>
  <c r="CI522" i="45" s="1"/>
  <c r="BZ502" i="43"/>
  <c r="CA502" i="43" s="1"/>
  <c r="CB502" i="43"/>
  <c r="CC502" i="43" s="1"/>
  <c r="BX502" i="43"/>
  <c r="BY502" i="43" s="1"/>
  <c r="BZ512" i="43"/>
  <c r="CA512" i="43" s="1"/>
  <c r="CB512" i="43"/>
  <c r="CC512" i="43" s="1"/>
  <c r="BX512" i="43"/>
  <c r="BY512" i="43" s="1"/>
  <c r="CB507" i="43"/>
  <c r="CC507" i="43" s="1"/>
  <c r="BX507" i="43"/>
  <c r="BY507" i="43" s="1"/>
  <c r="BZ507" i="43"/>
  <c r="CA507" i="43" s="1"/>
  <c r="CB522" i="43"/>
  <c r="CC522" i="43" s="1"/>
  <c r="BX522" i="43"/>
  <c r="BY522" i="43" s="1"/>
  <c r="BZ522" i="43"/>
  <c r="CA522" i="43" s="1"/>
  <c r="BS527" i="43"/>
  <c r="BS528" i="43" s="1"/>
  <c r="BQ527" i="43"/>
  <c r="BQ528" i="43" s="1"/>
  <c r="BV527" i="43"/>
  <c r="BV528" i="43" s="1"/>
  <c r="BR527" i="43"/>
  <c r="BR528" i="43" s="1"/>
  <c r="BT527" i="43"/>
  <c r="BT528" i="43" s="1"/>
  <c r="BU527" i="43"/>
  <c r="BU528" i="43" s="1"/>
  <c r="BG527" i="43"/>
  <c r="BG528" i="43" s="1"/>
  <c r="CF425" i="43"/>
  <c r="CF423" i="43"/>
  <c r="CF422" i="43"/>
  <c r="BK527" i="43"/>
  <c r="BK528" i="43" s="1"/>
  <c r="BL527" i="43"/>
  <c r="BL528" i="43" s="1"/>
  <c r="BO527" i="43"/>
  <c r="BO528" i="43" s="1"/>
  <c r="BJ527" i="43"/>
  <c r="BJ528" i="43" s="1"/>
  <c r="BM527" i="43"/>
  <c r="BM528" i="43" s="1"/>
  <c r="BP527" i="43"/>
  <c r="BP528" i="43" s="1"/>
  <c r="BN527" i="43"/>
  <c r="BN528" i="43" s="1"/>
  <c r="BH527" i="43"/>
  <c r="BH528" i="43" s="1"/>
  <c r="BI527" i="43"/>
  <c r="BI528" i="43" s="1"/>
  <c r="Q613" i="34"/>
  <c r="U613" i="34"/>
  <c r="S321" i="34"/>
  <c r="O321" i="34"/>
  <c r="M613" i="34"/>
  <c r="R321" i="34"/>
  <c r="N321" i="34"/>
  <c r="M321" i="34"/>
  <c r="Q321" i="34"/>
  <c r="U321" i="34"/>
  <c r="L321" i="34"/>
  <c r="P321" i="34"/>
  <c r="T321" i="34"/>
  <c r="N613" i="34"/>
  <c r="R613" i="34"/>
  <c r="O613" i="34"/>
  <c r="S613" i="34"/>
  <c r="L613" i="34"/>
  <c r="P613" i="34"/>
  <c r="T613" i="34"/>
  <c r="CA532" i="45" l="1"/>
  <c r="CC532" i="45"/>
  <c r="CD532" i="45" s="1"/>
  <c r="BY517" i="43"/>
  <c r="CD517" i="43"/>
  <c r="CE517" i="43" s="1"/>
  <c r="CB532" i="45"/>
  <c r="CG532" i="45"/>
  <c r="CH532" i="45" s="1"/>
  <c r="CI532" i="45" s="1"/>
  <c r="BZ527" i="43"/>
  <c r="CA527" i="43" s="1"/>
  <c r="CB527" i="43"/>
  <c r="CC527" i="43" s="1"/>
  <c r="BX527" i="43"/>
  <c r="BY527" i="43" s="1"/>
  <c r="CD507" i="43"/>
  <c r="CE507" i="43" s="1"/>
  <c r="CD522" i="43"/>
  <c r="CE522" i="43" s="1"/>
  <c r="CD502" i="43"/>
  <c r="CE502" i="43" s="1"/>
  <c r="CD512" i="43"/>
  <c r="CE512" i="43" s="1"/>
  <c r="BZ14" i="43"/>
  <c r="CB14" i="43"/>
  <c r="CC14" i="43" s="1"/>
  <c r="CB15" i="43"/>
  <c r="CD15" i="43" s="1"/>
  <c r="BZ16" i="43"/>
  <c r="CB16" i="43"/>
  <c r="CC16" i="43" s="1"/>
  <c r="CC22" i="43"/>
  <c r="V368" i="40"/>
  <c r="V369" i="40"/>
  <c r="V370" i="40"/>
  <c r="V371" i="40"/>
  <c r="V372" i="40"/>
  <c r="I286" i="22"/>
  <c r="I290" i="22"/>
  <c r="I289" i="22"/>
  <c r="I288" i="22"/>
  <c r="I287" i="22"/>
  <c r="CA16" i="43" l="1"/>
  <c r="CD16" i="43"/>
  <c r="CE16" i="43" s="1"/>
  <c r="CA14" i="43"/>
  <c r="CD14" i="43"/>
  <c r="CE14" i="43" s="1"/>
  <c r="CC15" i="43"/>
  <c r="CE15" i="43"/>
  <c r="CE22" i="43"/>
  <c r="CD527" i="43"/>
  <c r="CE527" i="43" s="1"/>
  <c r="CE10" i="43"/>
  <c r="V367" i="40"/>
  <c r="I285" i="22"/>
  <c r="K612" i="34" l="1"/>
  <c r="K611" i="34"/>
  <c r="K610" i="34"/>
  <c r="K609" i="34"/>
  <c r="K608" i="34"/>
  <c r="K607" i="34" l="1"/>
  <c r="CF517" i="43" l="1"/>
  <c r="CF507" i="43"/>
  <c r="CF522" i="43"/>
  <c r="CF502" i="43"/>
  <c r="CF512" i="43"/>
  <c r="CF527" i="43" l="1"/>
  <c r="BZ304" i="43"/>
  <c r="CB304" i="43"/>
  <c r="CC304" i="43" s="1"/>
  <c r="CA304" i="43" l="1"/>
  <c r="CD304" i="43"/>
  <c r="CE304" i="43" s="1"/>
  <c r="M426" i="43"/>
  <c r="BG449" i="43" s="1"/>
  <c r="BN449" i="43" l="1"/>
  <c r="BM449" i="43"/>
  <c r="BW451" i="43"/>
  <c r="BW450" i="43"/>
  <c r="BW449" i="43"/>
  <c r="BJ449" i="43"/>
  <c r="BQ451" i="43"/>
  <c r="BK450" i="43"/>
  <c r="BM451" i="43"/>
  <c r="BR451" i="43"/>
  <c r="BM450" i="43"/>
  <c r="BS451" i="43"/>
  <c r="BR450" i="43"/>
  <c r="BS450" i="43"/>
  <c r="BH450" i="43"/>
  <c r="BT450" i="43"/>
  <c r="BK451" i="43"/>
  <c r="BO451" i="43"/>
  <c r="BQ450" i="43"/>
  <c r="BG450" i="43"/>
  <c r="BI450" i="43"/>
  <c r="BJ450" i="43"/>
  <c r="BV450" i="43"/>
  <c r="BJ451" i="43"/>
  <c r="BL450" i="43"/>
  <c r="BH451" i="43"/>
  <c r="BO449" i="43"/>
  <c r="BT449" i="43"/>
  <c r="BV449" i="43"/>
  <c r="BP450" i="43"/>
  <c r="BP451" i="43"/>
  <c r="BL451" i="43"/>
  <c r="BI451" i="43"/>
  <c r="BP449" i="43"/>
  <c r="BH449" i="43"/>
  <c r="BS449" i="43"/>
  <c r="BK449" i="43"/>
  <c r="BU450" i="43"/>
  <c r="BU451" i="43"/>
  <c r="BV451" i="43"/>
  <c r="BG451" i="43"/>
  <c r="BO450" i="43"/>
  <c r="BN450" i="43"/>
  <c r="BL449" i="43"/>
  <c r="BU449" i="43"/>
  <c r="BR449" i="43"/>
  <c r="BQ449" i="43"/>
  <c r="BI449" i="43"/>
  <c r="BN451" i="43"/>
  <c r="BT451" i="43"/>
  <c r="BW452" i="43" l="1"/>
  <c r="BW453" i="43" s="1"/>
  <c r="BQ452" i="43"/>
  <c r="BQ453" i="43" s="1"/>
  <c r="BR452" i="43"/>
  <c r="BR453" i="43" s="1"/>
  <c r="BL452" i="43"/>
  <c r="BL453" i="43" s="1"/>
  <c r="BM452" i="43"/>
  <c r="BM453" i="43" s="1"/>
  <c r="BK452" i="43"/>
  <c r="BK453" i="43" s="1"/>
  <c r="BJ452" i="43"/>
  <c r="BJ453" i="43" s="1"/>
  <c r="BN452" i="43"/>
  <c r="BN453" i="43" s="1"/>
  <c r="BH452" i="43"/>
  <c r="BH453" i="43" s="1"/>
  <c r="BO452" i="43"/>
  <c r="BO453" i="43" s="1"/>
  <c r="BS452" i="43"/>
  <c r="BS453" i="43" s="1"/>
  <c r="BG452" i="43"/>
  <c r="BG453" i="43" s="1"/>
  <c r="BI452" i="43"/>
  <c r="BI453" i="43" s="1"/>
  <c r="BT452" i="43"/>
  <c r="BT453" i="43" s="1"/>
  <c r="BU452" i="43"/>
  <c r="BU453" i="43" s="1"/>
  <c r="BV452" i="43"/>
  <c r="BV453" i="43" s="1"/>
  <c r="BP452" i="43"/>
  <c r="BP453" i="43" s="1"/>
  <c r="CB452" i="43" l="1"/>
  <c r="CC452" i="43" s="1"/>
  <c r="BX452" i="43"/>
  <c r="BZ452" i="43"/>
  <c r="CA452" i="43" s="1"/>
  <c r="O426" i="43"/>
  <c r="P426" i="43"/>
  <c r="Q426" i="43"/>
  <c r="U426" i="43"/>
  <c r="R426" i="43"/>
  <c r="V426" i="43"/>
  <c r="N426" i="43"/>
  <c r="BR474" i="43" l="1"/>
  <c r="BU476" i="43"/>
  <c r="BW476" i="43"/>
  <c r="BW475" i="43"/>
  <c r="BW474" i="43"/>
  <c r="BP466" i="43"/>
  <c r="BW465" i="43"/>
  <c r="BW464" i="43"/>
  <c r="BW466" i="43"/>
  <c r="BM490" i="43"/>
  <c r="BW491" i="43"/>
  <c r="BW490" i="43"/>
  <c r="BW489" i="43"/>
  <c r="BH469" i="43"/>
  <c r="BW471" i="43"/>
  <c r="BW470" i="43"/>
  <c r="BW469" i="43"/>
  <c r="BM454" i="43"/>
  <c r="BW456" i="43"/>
  <c r="BW455" i="43"/>
  <c r="BW454" i="43"/>
  <c r="BM479" i="43"/>
  <c r="BW480" i="43"/>
  <c r="BW479" i="43"/>
  <c r="BW481" i="43"/>
  <c r="BQ494" i="43"/>
  <c r="BW494" i="43"/>
  <c r="BW486" i="43"/>
  <c r="BW485" i="43"/>
  <c r="BW496" i="43"/>
  <c r="BW484" i="43"/>
  <c r="BW495" i="43"/>
  <c r="BS459" i="43"/>
  <c r="BW459" i="43"/>
  <c r="BW461" i="43"/>
  <c r="BW460" i="43"/>
  <c r="BP474" i="43"/>
  <c r="BJ464" i="43"/>
  <c r="BH464" i="43"/>
  <c r="BG465" i="43"/>
  <c r="BS464" i="43"/>
  <c r="BN464" i="43"/>
  <c r="BU464" i="43"/>
  <c r="BQ464" i="43"/>
  <c r="BL474" i="43"/>
  <c r="BO464" i="43"/>
  <c r="BR464" i="43"/>
  <c r="BH466" i="43"/>
  <c r="CD452" i="43"/>
  <c r="CE452" i="43" s="1"/>
  <c r="CF452" i="43" s="1"/>
  <c r="BJ489" i="43"/>
  <c r="BG491" i="43"/>
  <c r="BG489" i="43"/>
  <c r="BP489" i="43"/>
  <c r="BS491" i="43"/>
  <c r="BU491" i="43"/>
  <c r="BI464" i="43"/>
  <c r="BH489" i="43"/>
  <c r="BL464" i="43"/>
  <c r="BP464" i="43"/>
  <c r="BI489" i="43"/>
  <c r="BR490" i="43"/>
  <c r="BT466" i="43"/>
  <c r="BY452" i="43"/>
  <c r="BO489" i="43"/>
  <c r="BT489" i="43"/>
  <c r="BU490" i="43"/>
  <c r="BS489" i="43"/>
  <c r="BK489" i="43"/>
  <c r="BN474" i="43"/>
  <c r="BL489" i="43"/>
  <c r="BN489" i="43"/>
  <c r="BK464" i="43"/>
  <c r="BR489" i="43"/>
  <c r="BV489" i="43"/>
  <c r="BQ489" i="43"/>
  <c r="BV479" i="43"/>
  <c r="BI479" i="43"/>
  <c r="BQ469" i="43"/>
  <c r="BS494" i="43"/>
  <c r="BG454" i="43"/>
  <c r="BN484" i="43"/>
  <c r="BK484" i="43"/>
  <c r="BT494" i="43"/>
  <c r="BR486" i="43"/>
  <c r="BL495" i="43"/>
  <c r="BP485" i="43"/>
  <c r="BH486" i="43"/>
  <c r="BI496" i="43"/>
  <c r="BR495" i="43"/>
  <c r="BO486" i="43"/>
  <c r="BV485" i="43"/>
  <c r="BS496" i="43"/>
  <c r="BU486" i="43"/>
  <c r="BG495" i="43"/>
  <c r="BK486" i="43"/>
  <c r="BS485" i="43"/>
  <c r="BK496" i="43"/>
  <c r="BI485" i="43"/>
  <c r="BN486" i="43"/>
  <c r="BH496" i="43"/>
  <c r="BU496" i="43"/>
  <c r="BS486" i="43"/>
  <c r="BI486" i="43"/>
  <c r="BR496" i="43"/>
  <c r="BM495" i="43"/>
  <c r="BO496" i="43"/>
  <c r="BS495" i="43"/>
  <c r="BH495" i="43"/>
  <c r="BV496" i="43"/>
  <c r="BV486" i="43"/>
  <c r="BN495" i="43"/>
  <c r="BH484" i="43"/>
  <c r="BT484" i="43"/>
  <c r="BR494" i="43"/>
  <c r="BI494" i="43"/>
  <c r="BS484" i="43"/>
  <c r="BN494" i="43"/>
  <c r="BM494" i="43"/>
  <c r="BU485" i="43"/>
  <c r="BT486" i="43"/>
  <c r="BK485" i="43"/>
  <c r="BP496" i="43"/>
  <c r="BG486" i="43"/>
  <c r="BP495" i="43"/>
  <c r="BT485" i="43"/>
  <c r="BM486" i="43"/>
  <c r="BO495" i="43"/>
  <c r="BR485" i="43"/>
  <c r="BH485" i="43"/>
  <c r="BG496" i="43"/>
  <c r="BJ494" i="43"/>
  <c r="BN485" i="43"/>
  <c r="BM496" i="43"/>
  <c r="BQ485" i="43"/>
  <c r="BT496" i="43"/>
  <c r="BJ486" i="43"/>
  <c r="BV495" i="43"/>
  <c r="BM485" i="43"/>
  <c r="BO485" i="43"/>
  <c r="BT495" i="43"/>
  <c r="BU495" i="43"/>
  <c r="BP486" i="43"/>
  <c r="BL496" i="43"/>
  <c r="BL484" i="43"/>
  <c r="BU494" i="43"/>
  <c r="BH494" i="43"/>
  <c r="BO494" i="43"/>
  <c r="BQ484" i="43"/>
  <c r="BR484" i="43"/>
  <c r="BJ484" i="43"/>
  <c r="BP494" i="43"/>
  <c r="BK494" i="43"/>
  <c r="BG484" i="43"/>
  <c r="BL485" i="43"/>
  <c r="BQ486" i="43"/>
  <c r="BJ495" i="43"/>
  <c r="BN496" i="43"/>
  <c r="BJ496" i="43"/>
  <c r="BI495" i="43"/>
  <c r="BK495" i="43"/>
  <c r="BJ485" i="43"/>
  <c r="BQ496" i="43"/>
  <c r="BQ495" i="43"/>
  <c r="BL486" i="43"/>
  <c r="BG485" i="43"/>
  <c r="BI471" i="43"/>
  <c r="BL470" i="43"/>
  <c r="BQ471" i="43"/>
  <c r="BP470" i="43"/>
  <c r="BJ470" i="43"/>
  <c r="BO470" i="43"/>
  <c r="BG471" i="43"/>
  <c r="BK471" i="43"/>
  <c r="BM470" i="43"/>
  <c r="BR471" i="43"/>
  <c r="BT471" i="43"/>
  <c r="BP471" i="43"/>
  <c r="BO471" i="43"/>
  <c r="BJ471" i="43"/>
  <c r="BG470" i="43"/>
  <c r="BN471" i="43"/>
  <c r="BL471" i="43"/>
  <c r="BQ470" i="43"/>
  <c r="BM471" i="43"/>
  <c r="BR470" i="43"/>
  <c r="BI469" i="43"/>
  <c r="BL469" i="43"/>
  <c r="BT469" i="43"/>
  <c r="BU471" i="43"/>
  <c r="BI470" i="43"/>
  <c r="BV470" i="43"/>
  <c r="BS470" i="43"/>
  <c r="BG469" i="43"/>
  <c r="BN469" i="43"/>
  <c r="BT470" i="43"/>
  <c r="BH470" i="43"/>
  <c r="BV471" i="43"/>
  <c r="BK470" i="43"/>
  <c r="BO469" i="43"/>
  <c r="BR469" i="43"/>
  <c r="BU469" i="43"/>
  <c r="BV469" i="43"/>
  <c r="BS471" i="43"/>
  <c r="BH471" i="43"/>
  <c r="BU470" i="43"/>
  <c r="BN470" i="43"/>
  <c r="BP460" i="43"/>
  <c r="BK461" i="43"/>
  <c r="BJ461" i="43"/>
  <c r="BU460" i="43"/>
  <c r="BO461" i="43"/>
  <c r="BI461" i="43"/>
  <c r="BG460" i="43"/>
  <c r="BT460" i="43"/>
  <c r="BP461" i="43"/>
  <c r="BQ460" i="43"/>
  <c r="BN460" i="43"/>
  <c r="BS461" i="43"/>
  <c r="BK460" i="43"/>
  <c r="BL461" i="43"/>
  <c r="BM461" i="43"/>
  <c r="BH461" i="43"/>
  <c r="BQ461" i="43"/>
  <c r="BI460" i="43"/>
  <c r="BL460" i="43"/>
  <c r="BR461" i="43"/>
  <c r="BH460" i="43"/>
  <c r="BJ460" i="43"/>
  <c r="BT461" i="43"/>
  <c r="BV460" i="43"/>
  <c r="BR460" i="43"/>
  <c r="BV461" i="43"/>
  <c r="BK459" i="43"/>
  <c r="BS460" i="43"/>
  <c r="BG461" i="43"/>
  <c r="BJ459" i="43"/>
  <c r="BN461" i="43"/>
  <c r="BU461" i="43"/>
  <c r="BM459" i="43"/>
  <c r="BT459" i="43"/>
  <c r="BP459" i="43"/>
  <c r="BL459" i="43"/>
  <c r="BI459" i="43"/>
  <c r="BM460" i="43"/>
  <c r="BO460" i="43"/>
  <c r="BR480" i="43"/>
  <c r="BK480" i="43"/>
  <c r="BO480" i="43"/>
  <c r="BL480" i="43"/>
  <c r="BN481" i="43"/>
  <c r="BM481" i="43"/>
  <c r="BJ481" i="43"/>
  <c r="BQ480" i="43"/>
  <c r="BG481" i="43"/>
  <c r="BV480" i="43"/>
  <c r="BT480" i="43"/>
  <c r="BO481" i="43"/>
  <c r="BP481" i="43"/>
  <c r="BP480" i="43"/>
  <c r="BU480" i="43"/>
  <c r="BL481" i="43"/>
  <c r="BJ480" i="43"/>
  <c r="BH481" i="43"/>
  <c r="BV481" i="43"/>
  <c r="BS481" i="43"/>
  <c r="BJ479" i="43"/>
  <c r="BT481" i="43"/>
  <c r="BM480" i="43"/>
  <c r="BI480" i="43"/>
  <c r="BQ481" i="43"/>
  <c r="BN479" i="43"/>
  <c r="BN480" i="43"/>
  <c r="BG480" i="43"/>
  <c r="BS480" i="43"/>
  <c r="BH480" i="43"/>
  <c r="BL479" i="43"/>
  <c r="BH479" i="43"/>
  <c r="BG479" i="43"/>
  <c r="BR481" i="43"/>
  <c r="BI481" i="43"/>
  <c r="BK481" i="43"/>
  <c r="BU481" i="43"/>
  <c r="BM469" i="43"/>
  <c r="BN459" i="43"/>
  <c r="BG494" i="43"/>
  <c r="BO459" i="43"/>
  <c r="BR479" i="43"/>
  <c r="BV494" i="43"/>
  <c r="BL454" i="43"/>
  <c r="BK454" i="43"/>
  <c r="BI484" i="43"/>
  <c r="BJ469" i="43"/>
  <c r="BT479" i="43"/>
  <c r="BP469" i="43"/>
  <c r="BK469" i="43"/>
  <c r="BU479" i="43"/>
  <c r="BT454" i="43"/>
  <c r="BV459" i="43"/>
  <c r="BU484" i="43"/>
  <c r="BO479" i="43"/>
  <c r="BS479" i="43"/>
  <c r="BU459" i="43"/>
  <c r="BV484" i="43"/>
  <c r="BL494" i="43"/>
  <c r="BR459" i="43"/>
  <c r="BQ459" i="43"/>
  <c r="BG459" i="43"/>
  <c r="BM456" i="43"/>
  <c r="BS456" i="43"/>
  <c r="BQ455" i="43"/>
  <c r="BL455" i="43"/>
  <c r="BQ456" i="43"/>
  <c r="BH455" i="43"/>
  <c r="BH456" i="43"/>
  <c r="BT456" i="43"/>
  <c r="BP456" i="43"/>
  <c r="BO455" i="43"/>
  <c r="BL456" i="43"/>
  <c r="BR455" i="43"/>
  <c r="BM455" i="43"/>
  <c r="BU455" i="43"/>
  <c r="BS454" i="43"/>
  <c r="BP454" i="43"/>
  <c r="BN455" i="43"/>
  <c r="BG455" i="43"/>
  <c r="BI455" i="43"/>
  <c r="BK456" i="43"/>
  <c r="BR456" i="43"/>
  <c r="BU456" i="43"/>
  <c r="BN454" i="43"/>
  <c r="BQ454" i="43"/>
  <c r="BJ454" i="43"/>
  <c r="BI456" i="43"/>
  <c r="BV455" i="43"/>
  <c r="BJ456" i="43"/>
  <c r="BJ455" i="43"/>
  <c r="BS455" i="43"/>
  <c r="BV456" i="43"/>
  <c r="BH454" i="43"/>
  <c r="BR454" i="43"/>
  <c r="BU454" i="43"/>
  <c r="BI454" i="43"/>
  <c r="BV454" i="43"/>
  <c r="BO456" i="43"/>
  <c r="BT455" i="43"/>
  <c r="BK455" i="43"/>
  <c r="BN456" i="43"/>
  <c r="BP455" i="43"/>
  <c r="BG456" i="43"/>
  <c r="BM476" i="43"/>
  <c r="BR476" i="43"/>
  <c r="BV476" i="43"/>
  <c r="BO475" i="43"/>
  <c r="BS475" i="43"/>
  <c r="BJ475" i="43"/>
  <c r="BN476" i="43"/>
  <c r="BN475" i="43"/>
  <c r="BI475" i="43"/>
  <c r="BQ476" i="43"/>
  <c r="BR475" i="43"/>
  <c r="BG475" i="43"/>
  <c r="BI476" i="43"/>
  <c r="BT476" i="43"/>
  <c r="BU475" i="43"/>
  <c r="BK476" i="43"/>
  <c r="BQ475" i="43"/>
  <c r="BK475" i="43"/>
  <c r="BH476" i="43"/>
  <c r="BU474" i="43"/>
  <c r="BT474" i="43"/>
  <c r="BK474" i="43"/>
  <c r="BH474" i="43"/>
  <c r="BP475" i="43"/>
  <c r="BS476" i="43"/>
  <c r="BL475" i="43"/>
  <c r="BO476" i="43"/>
  <c r="BM475" i="43"/>
  <c r="BH475" i="43"/>
  <c r="BI474" i="43"/>
  <c r="BO474" i="43"/>
  <c r="BS474" i="43"/>
  <c r="BV474" i="43"/>
  <c r="BQ474" i="43"/>
  <c r="BG474" i="43"/>
  <c r="BP476" i="43"/>
  <c r="BG476" i="43"/>
  <c r="BV475" i="43"/>
  <c r="BT475" i="43"/>
  <c r="BL476" i="43"/>
  <c r="BJ476" i="43"/>
  <c r="BJ474" i="43"/>
  <c r="BP479" i="43"/>
  <c r="BP484" i="43"/>
  <c r="BS469" i="43"/>
  <c r="BM484" i="43"/>
  <c r="BK479" i="43"/>
  <c r="BO454" i="43"/>
  <c r="BM474" i="43"/>
  <c r="BH459" i="43"/>
  <c r="BO484" i="43"/>
  <c r="BQ479" i="43"/>
  <c r="BN490" i="43"/>
  <c r="BI491" i="43"/>
  <c r="BR491" i="43"/>
  <c r="BS490" i="43"/>
  <c r="BI490" i="43"/>
  <c r="BH491" i="43"/>
  <c r="BL490" i="43"/>
  <c r="BK491" i="43"/>
  <c r="BG490" i="43"/>
  <c r="BM465" i="43"/>
  <c r="BQ465" i="43"/>
  <c r="BG466" i="43"/>
  <c r="BR465" i="43"/>
  <c r="BV465" i="43"/>
  <c r="BT465" i="43"/>
  <c r="BJ466" i="43"/>
  <c r="BL465" i="43"/>
  <c r="BU465" i="43"/>
  <c r="BU466" i="43"/>
  <c r="BR466" i="43"/>
  <c r="BK465" i="43"/>
  <c r="BV466" i="43"/>
  <c r="BL466" i="43"/>
  <c r="BS465" i="43"/>
  <c r="BK466" i="43"/>
  <c r="BM489" i="43"/>
  <c r="BG464" i="43"/>
  <c r="BM464" i="43"/>
  <c r="BU489" i="43"/>
  <c r="BT464" i="43"/>
  <c r="BV464" i="43"/>
  <c r="BN491" i="43"/>
  <c r="BJ491" i="43"/>
  <c r="BP491" i="43"/>
  <c r="BK490" i="43"/>
  <c r="BH490" i="43"/>
  <c r="BP490" i="43"/>
  <c r="BN466" i="43"/>
  <c r="BQ466" i="43"/>
  <c r="BJ465" i="43"/>
  <c r="BM466" i="43"/>
  <c r="BM491" i="43"/>
  <c r="BV490" i="43"/>
  <c r="BL491" i="43"/>
  <c r="BJ490" i="43"/>
  <c r="BT491" i="43"/>
  <c r="BQ490" i="43"/>
  <c r="BN465" i="43"/>
  <c r="BI465" i="43"/>
  <c r="BO465" i="43"/>
  <c r="BI466" i="43"/>
  <c r="BV491" i="43"/>
  <c r="BO491" i="43"/>
  <c r="BQ491" i="43"/>
  <c r="BT490" i="43"/>
  <c r="BO490" i="43"/>
  <c r="BS466" i="43"/>
  <c r="BO466" i="43"/>
  <c r="BP465" i="43"/>
  <c r="BH465" i="43"/>
  <c r="BM457" i="43" l="1"/>
  <c r="BM458" i="43" s="1"/>
  <c r="BW477" i="43"/>
  <c r="BW478" i="43" s="1"/>
  <c r="BW467" i="43"/>
  <c r="BW468" i="43" s="1"/>
  <c r="BW457" i="43"/>
  <c r="BW458" i="43" s="1"/>
  <c r="BW472" i="43"/>
  <c r="BW473" i="43" s="1"/>
  <c r="BW492" i="43"/>
  <c r="BW493" i="43" s="1"/>
  <c r="BS462" i="43"/>
  <c r="BS463" i="43" s="1"/>
  <c r="BW487" i="43"/>
  <c r="BW488" i="43" s="1"/>
  <c r="BW497" i="43"/>
  <c r="BW498" i="43" s="1"/>
  <c r="BW482" i="43"/>
  <c r="BW483" i="43" s="1"/>
  <c r="BW462" i="43"/>
  <c r="BW463" i="43" s="1"/>
  <c r="BP487" i="43"/>
  <c r="BP488" i="43" s="1"/>
  <c r="BJ467" i="43"/>
  <c r="BJ468" i="43" s="1"/>
  <c r="BR492" i="43"/>
  <c r="BR493" i="43" s="1"/>
  <c r="BU457" i="43"/>
  <c r="BU458" i="43" s="1"/>
  <c r="BG492" i="43"/>
  <c r="BG493" i="43" s="1"/>
  <c r="BU462" i="43"/>
  <c r="BU463" i="43" s="1"/>
  <c r="BH467" i="43"/>
  <c r="BH468" i="43" s="1"/>
  <c r="BS492" i="43"/>
  <c r="BS493" i="43" s="1"/>
  <c r="BS472" i="43"/>
  <c r="BS473" i="43" s="1"/>
  <c r="BU497" i="43"/>
  <c r="BU498" i="43" s="1"/>
  <c r="BO492" i="43"/>
  <c r="BO493" i="43" s="1"/>
  <c r="BN467" i="43"/>
  <c r="BN468" i="43" s="1"/>
  <c r="BH492" i="43"/>
  <c r="BH493" i="43" s="1"/>
  <c r="BQ482" i="43"/>
  <c r="BQ483" i="43" s="1"/>
  <c r="BO457" i="43"/>
  <c r="BO458" i="43" s="1"/>
  <c r="BS477" i="43"/>
  <c r="BS478" i="43" s="1"/>
  <c r="BU477" i="43"/>
  <c r="BU478" i="43" s="1"/>
  <c r="BN477" i="43"/>
  <c r="BN478" i="43" s="1"/>
  <c r="BI457" i="43"/>
  <c r="BI458" i="43" s="1"/>
  <c r="BN457" i="43"/>
  <c r="BN458" i="43" s="1"/>
  <c r="BS457" i="43"/>
  <c r="BS458" i="43" s="1"/>
  <c r="BQ462" i="43"/>
  <c r="BQ463" i="43" s="1"/>
  <c r="BV462" i="43"/>
  <c r="BV463" i="43" s="1"/>
  <c r="BP472" i="43"/>
  <c r="BP473" i="43" s="1"/>
  <c r="BO462" i="43"/>
  <c r="BO463" i="43" s="1"/>
  <c r="BG482" i="43"/>
  <c r="BG483" i="43" s="1"/>
  <c r="BV472" i="43"/>
  <c r="BV473" i="43" s="1"/>
  <c r="BV477" i="43"/>
  <c r="BV478" i="43" s="1"/>
  <c r="BG462" i="43"/>
  <c r="BG463" i="43" s="1"/>
  <c r="BU487" i="43"/>
  <c r="BU488" i="43" s="1"/>
  <c r="BV497" i="43"/>
  <c r="BV498" i="43" s="1"/>
  <c r="BN462" i="43"/>
  <c r="BN463" i="43" s="1"/>
  <c r="BL482" i="43"/>
  <c r="BL483" i="43" s="1"/>
  <c r="BJ462" i="43"/>
  <c r="BJ463" i="43" s="1"/>
  <c r="BP477" i="43"/>
  <c r="BP478" i="43" s="1"/>
  <c r="BJ492" i="43"/>
  <c r="BJ493" i="43" s="1"/>
  <c r="BU492" i="43"/>
  <c r="BU493" i="43" s="1"/>
  <c r="BM472" i="43"/>
  <c r="BM473" i="43" s="1"/>
  <c r="BK467" i="43"/>
  <c r="BK468" i="43" s="1"/>
  <c r="BV487" i="43"/>
  <c r="BV488" i="43" s="1"/>
  <c r="BK472" i="43"/>
  <c r="BK473" i="43" s="1"/>
  <c r="BR482" i="43"/>
  <c r="BR483" i="43" s="1"/>
  <c r="BO472" i="43"/>
  <c r="BO473" i="43" s="1"/>
  <c r="BH462" i="43"/>
  <c r="BH463" i="43" s="1"/>
  <c r="BM487" i="43"/>
  <c r="BM488" i="43" s="1"/>
  <c r="BQ477" i="43"/>
  <c r="BQ478" i="43" s="1"/>
  <c r="BI477" i="43"/>
  <c r="BI478" i="43" s="1"/>
  <c r="BL477" i="43"/>
  <c r="BL478" i="43" s="1"/>
  <c r="BR457" i="43"/>
  <c r="BR458" i="43" s="1"/>
  <c r="BL497" i="43"/>
  <c r="BL498" i="43" s="1"/>
  <c r="BJ472" i="43"/>
  <c r="BJ473" i="43" s="1"/>
  <c r="BM482" i="43"/>
  <c r="BM483" i="43" s="1"/>
  <c r="BT462" i="43"/>
  <c r="BT463" i="43" s="1"/>
  <c r="BR472" i="43"/>
  <c r="BR473" i="43" s="1"/>
  <c r="BH472" i="43"/>
  <c r="BH473" i="43" s="1"/>
  <c r="BT472" i="43"/>
  <c r="BT473" i="43" s="1"/>
  <c r="BQ487" i="43"/>
  <c r="BQ488" i="43" s="1"/>
  <c r="BS487" i="43"/>
  <c r="BS488" i="43" s="1"/>
  <c r="BH487" i="43"/>
  <c r="BH488" i="43" s="1"/>
  <c r="BI487" i="43"/>
  <c r="BI488" i="43" s="1"/>
  <c r="BL472" i="43"/>
  <c r="BL473" i="43" s="1"/>
  <c r="BQ497" i="43"/>
  <c r="BQ498" i="43" s="1"/>
  <c r="BO497" i="43"/>
  <c r="BO498" i="43" s="1"/>
  <c r="BP467" i="43"/>
  <c r="BP468" i="43" s="1"/>
  <c r="BT492" i="43"/>
  <c r="BT493" i="43" s="1"/>
  <c r="BQ492" i="43"/>
  <c r="BQ493" i="43" s="1"/>
  <c r="BV492" i="43"/>
  <c r="BV493" i="43" s="1"/>
  <c r="BK492" i="43"/>
  <c r="BK493" i="43" s="1"/>
  <c r="BV467" i="43"/>
  <c r="BV468" i="43" s="1"/>
  <c r="BG467" i="43"/>
  <c r="BG468" i="43" s="1"/>
  <c r="BQ467" i="43"/>
  <c r="BQ468" i="43" s="1"/>
  <c r="BL492" i="43"/>
  <c r="BL493" i="43" s="1"/>
  <c r="BO487" i="43"/>
  <c r="BO488" i="43" s="1"/>
  <c r="BK482" i="43"/>
  <c r="BK483" i="43" s="1"/>
  <c r="BP482" i="43"/>
  <c r="BP483" i="43" s="1"/>
  <c r="BR477" i="43"/>
  <c r="BR478" i="43" s="1"/>
  <c r="BR462" i="43"/>
  <c r="BR463" i="43" s="1"/>
  <c r="BS482" i="43"/>
  <c r="BS483" i="43" s="1"/>
  <c r="BG497" i="43"/>
  <c r="BG498" i="43" s="1"/>
  <c r="BP462" i="43"/>
  <c r="BP463" i="43" s="1"/>
  <c r="BO467" i="43"/>
  <c r="BO468" i="43" s="1"/>
  <c r="BT467" i="43"/>
  <c r="BT468" i="43" s="1"/>
  <c r="BM492" i="43"/>
  <c r="BM493" i="43" s="1"/>
  <c r="BU467" i="43"/>
  <c r="BU468" i="43" s="1"/>
  <c r="BG477" i="43"/>
  <c r="BG478" i="43" s="1"/>
  <c r="BO477" i="43"/>
  <c r="BO478" i="43" s="1"/>
  <c r="BH477" i="43"/>
  <c r="BH478" i="43" s="1"/>
  <c r="BT457" i="43"/>
  <c r="BT458" i="43" s="1"/>
  <c r="BT482" i="43"/>
  <c r="BT483" i="43" s="1"/>
  <c r="BN482" i="43"/>
  <c r="BN483" i="43" s="1"/>
  <c r="BI462" i="43"/>
  <c r="BI463" i="43" s="1"/>
  <c r="BM462" i="43"/>
  <c r="BM463" i="43" s="1"/>
  <c r="BP497" i="43"/>
  <c r="BP498" i="43" s="1"/>
  <c r="BJ497" i="43"/>
  <c r="BJ498" i="43" s="1"/>
  <c r="BI497" i="43"/>
  <c r="BI498" i="43" s="1"/>
  <c r="BG457" i="43"/>
  <c r="BG458" i="43" s="1"/>
  <c r="BV482" i="43"/>
  <c r="BV483" i="43" s="1"/>
  <c r="BK497" i="43"/>
  <c r="BK498" i="43" s="1"/>
  <c r="BL487" i="43"/>
  <c r="BL488" i="43" s="1"/>
  <c r="BN487" i="43"/>
  <c r="BN488" i="43" s="1"/>
  <c r="BI482" i="43"/>
  <c r="BI483" i="43" s="1"/>
  <c r="BM467" i="43"/>
  <c r="BM468" i="43" s="1"/>
  <c r="BS467" i="43"/>
  <c r="BS468" i="43" s="1"/>
  <c r="BM477" i="43"/>
  <c r="BM478" i="43" s="1"/>
  <c r="BT477" i="43"/>
  <c r="BT478" i="43" s="1"/>
  <c r="BV457" i="43"/>
  <c r="BV458" i="43" s="1"/>
  <c r="BH457" i="43"/>
  <c r="BH458" i="43" s="1"/>
  <c r="BQ457" i="43"/>
  <c r="BQ458" i="43" s="1"/>
  <c r="BP457" i="43"/>
  <c r="BP458" i="43" s="1"/>
  <c r="BL457" i="43"/>
  <c r="BL458" i="43" s="1"/>
  <c r="BH482" i="43"/>
  <c r="BH483" i="43" s="1"/>
  <c r="BK462" i="43"/>
  <c r="BK463" i="43" s="1"/>
  <c r="BU472" i="43"/>
  <c r="BU473" i="43" s="1"/>
  <c r="BG472" i="43"/>
  <c r="BG473" i="43" s="1"/>
  <c r="BG487" i="43"/>
  <c r="BG488" i="43" s="1"/>
  <c r="BR487" i="43"/>
  <c r="BR488" i="43" s="1"/>
  <c r="BN497" i="43"/>
  <c r="BN498" i="43" s="1"/>
  <c r="BT487" i="43"/>
  <c r="BT488" i="43" s="1"/>
  <c r="BK487" i="43"/>
  <c r="BK488" i="43" s="1"/>
  <c r="BQ472" i="43"/>
  <c r="BQ473" i="43" s="1"/>
  <c r="BI467" i="43"/>
  <c r="BI468" i="43" s="1"/>
  <c r="BP492" i="43"/>
  <c r="BP493" i="43" s="1"/>
  <c r="BL467" i="43"/>
  <c r="BL468" i="43" s="1"/>
  <c r="BR467" i="43"/>
  <c r="BR468" i="43" s="1"/>
  <c r="BI492" i="43"/>
  <c r="BI493" i="43" s="1"/>
  <c r="BN492" i="43"/>
  <c r="BN493" i="43" s="1"/>
  <c r="BJ477" i="43"/>
  <c r="BJ478" i="43" s="1"/>
  <c r="BK477" i="43"/>
  <c r="BK478" i="43" s="1"/>
  <c r="BJ457" i="43"/>
  <c r="BJ458" i="43" s="1"/>
  <c r="BO482" i="43"/>
  <c r="BO483" i="43" s="1"/>
  <c r="BU482" i="43"/>
  <c r="BU483" i="43" s="1"/>
  <c r="BK457" i="43"/>
  <c r="BK458" i="43" s="1"/>
  <c r="BJ482" i="43"/>
  <c r="BJ483" i="43" s="1"/>
  <c r="BL462" i="43"/>
  <c r="BL463" i="43" s="1"/>
  <c r="BN472" i="43"/>
  <c r="BN473" i="43" s="1"/>
  <c r="BI472" i="43"/>
  <c r="BI473" i="43" s="1"/>
  <c r="BJ487" i="43"/>
  <c r="BJ488" i="43" s="1"/>
  <c r="BH497" i="43"/>
  <c r="BH498" i="43" s="1"/>
  <c r="BM497" i="43"/>
  <c r="BM498" i="43" s="1"/>
  <c r="BR497" i="43"/>
  <c r="BR498" i="43" s="1"/>
  <c r="BT497" i="43"/>
  <c r="BT498" i="43" s="1"/>
  <c r="BS497" i="43"/>
  <c r="BS498" i="43" s="1"/>
  <c r="BX472" i="43" l="1"/>
  <c r="BY472" i="43" s="1"/>
  <c r="BX462" i="43"/>
  <c r="BY462" i="43" s="1"/>
  <c r="BX482" i="43"/>
  <c r="BY482" i="43" s="1"/>
  <c r="BZ492" i="43"/>
  <c r="CA492" i="43" s="1"/>
  <c r="BX467" i="43"/>
  <c r="BY467" i="43" s="1"/>
  <c r="CB497" i="43"/>
  <c r="CC497" i="43" s="1"/>
  <c r="BZ457" i="43"/>
  <c r="CA457" i="43" s="1"/>
  <c r="BX457" i="43"/>
  <c r="CB457" i="43"/>
  <c r="CC457" i="43" s="1"/>
  <c r="CB482" i="43"/>
  <c r="CC482" i="43" s="1"/>
  <c r="CB462" i="43"/>
  <c r="CC462" i="43" s="1"/>
  <c r="CB467" i="43"/>
  <c r="CC467" i="43" s="1"/>
  <c r="BX492" i="43"/>
  <c r="BZ472" i="43"/>
  <c r="CA472" i="43" s="1"/>
  <c r="BX487" i="43"/>
  <c r="CB487" i="43"/>
  <c r="CC487" i="43" s="1"/>
  <c r="BZ487" i="43"/>
  <c r="CA487" i="43" s="1"/>
  <c r="BZ477" i="43"/>
  <c r="CA477" i="43" s="1"/>
  <c r="BX477" i="43"/>
  <c r="CB477" i="43"/>
  <c r="CC477" i="43" s="1"/>
  <c r="BZ482" i="43"/>
  <c r="CA482" i="43" s="1"/>
  <c r="BX497" i="43"/>
  <c r="CB492" i="43"/>
  <c r="CC492" i="43" s="1"/>
  <c r="CB472" i="43"/>
  <c r="CC472" i="43" s="1"/>
  <c r="BZ497" i="43"/>
  <c r="CA497" i="43" s="1"/>
  <c r="BZ462" i="43"/>
  <c r="CA462" i="43" s="1"/>
  <c r="BZ467" i="43"/>
  <c r="CA467" i="43" s="1"/>
  <c r="BY477" i="43" l="1"/>
  <c r="CD477" i="43"/>
  <c r="CE477" i="43" s="1"/>
  <c r="CF477" i="43" s="1"/>
  <c r="BY487" i="43"/>
  <c r="CD487" i="43"/>
  <c r="CE487" i="43" s="1"/>
  <c r="CF487" i="43" s="1"/>
  <c r="CD472" i="43"/>
  <c r="CE472" i="43" s="1"/>
  <c r="CF472" i="43" s="1"/>
  <c r="CD482" i="43"/>
  <c r="CE482" i="43" s="1"/>
  <c r="CF482" i="43" s="1"/>
  <c r="BY457" i="43"/>
  <c r="CD457" i="43"/>
  <c r="CE457" i="43" s="1"/>
  <c r="CF457" i="43" s="1"/>
  <c r="BY492" i="43"/>
  <c r="CD492" i="43"/>
  <c r="CE492" i="43" s="1"/>
  <c r="CF492" i="43" s="1"/>
  <c r="CD462" i="43"/>
  <c r="CE462" i="43" s="1"/>
  <c r="CF462" i="43" s="1"/>
  <c r="BY497" i="43"/>
  <c r="CD497" i="43"/>
  <c r="CE497" i="43" s="1"/>
  <c r="CF497" i="43" s="1"/>
  <c r="CD467" i="43"/>
  <c r="CE467" i="43" s="1"/>
  <c r="CF467" i="43" s="1"/>
  <c r="L426" i="43"/>
  <c r="X433" i="43"/>
  <c r="AH433" i="43"/>
  <c r="AN433" i="43"/>
  <c r="AK433" i="43"/>
  <c r="BD433" i="43"/>
  <c r="AE433" i="43"/>
  <c r="AI433" i="43"/>
  <c r="BB433" i="43"/>
  <c r="AB433" i="43"/>
  <c r="AG433" i="43"/>
  <c r="BC433" i="43"/>
  <c r="AA433" i="43"/>
  <c r="AT433" i="43"/>
  <c r="AM433" i="43"/>
  <c r="AQ433" i="43"/>
  <c r="AS433" i="43"/>
  <c r="BF433" i="43"/>
  <c r="BE433" i="43"/>
  <c r="AO433" i="43"/>
  <c r="AF433" i="43"/>
  <c r="AC433" i="43"/>
  <c r="AZ433" i="43"/>
  <c r="AL433" i="43"/>
  <c r="BA433" i="43"/>
  <c r="AP433" i="43"/>
  <c r="AR433" i="43"/>
  <c r="AJ433" i="43"/>
  <c r="AU433" i="43"/>
  <c r="AD433" i="43"/>
  <c r="AR440" i="45"/>
  <c r="AR444" i="45"/>
  <c r="AR445" i="45"/>
  <c r="AR443" i="45"/>
  <c r="AR451" i="45"/>
  <c r="AR441" i="45"/>
  <c r="AR442" i="45"/>
  <c r="AR439" i="45"/>
  <c r="AR438" i="45"/>
  <c r="AR446" i="45"/>
  <c r="AF440" i="45"/>
  <c r="AF446" i="45"/>
  <c r="AF442" i="45"/>
  <c r="AF447" i="45"/>
  <c r="AF452" i="45"/>
  <c r="AF443" i="45"/>
  <c r="AF441" i="45"/>
  <c r="AF445" i="45"/>
  <c r="AF444" i="45"/>
  <c r="AN444" i="45"/>
  <c r="AN447" i="45"/>
  <c r="AN443" i="45"/>
  <c r="AN440" i="45"/>
  <c r="AN452" i="45"/>
  <c r="AN442" i="45"/>
  <c r="AN445" i="45"/>
  <c r="AN446" i="45"/>
  <c r="AN441" i="45"/>
  <c r="BE441" i="45"/>
  <c r="BE440" i="45"/>
  <c r="BE444" i="45"/>
  <c r="BE445" i="45"/>
  <c r="BE452" i="45"/>
  <c r="BE443" i="45"/>
  <c r="BE447" i="45"/>
  <c r="BE442" i="45"/>
  <c r="BE446" i="45"/>
  <c r="AW441" i="45"/>
  <c r="AW440" i="45"/>
  <c r="AW442" i="45"/>
  <c r="AW452" i="45"/>
  <c r="AW443" i="45"/>
  <c r="AW446" i="45"/>
  <c r="AW447" i="45"/>
  <c r="AW445" i="45"/>
  <c r="AW444" i="45"/>
  <c r="BT481" i="45"/>
  <c r="BT485" i="45"/>
  <c r="BT490" i="45"/>
  <c r="BT461" i="45"/>
  <c r="BT475" i="45"/>
  <c r="BT491" i="45"/>
  <c r="BT470" i="45"/>
  <c r="BT480" i="45"/>
  <c r="BT471" i="45"/>
  <c r="BT476" i="45"/>
  <c r="BT455" i="45"/>
  <c r="BT460" i="45"/>
  <c r="BT486" i="45"/>
  <c r="BT466" i="45"/>
  <c r="BT456" i="45"/>
  <c r="BT465" i="45"/>
  <c r="BA442" i="45"/>
  <c r="BA446" i="45"/>
  <c r="BA441" i="45"/>
  <c r="BA445" i="45"/>
  <c r="BA447" i="45"/>
  <c r="BA452" i="45"/>
  <c r="BA440" i="45"/>
  <c r="BA443" i="45"/>
  <c r="BA444" i="45"/>
  <c r="AB444" i="45"/>
  <c r="AB442" i="45"/>
  <c r="AB443" i="45"/>
  <c r="AB440" i="45"/>
  <c r="AB447" i="45"/>
  <c r="AB446" i="45"/>
  <c r="AB441" i="45"/>
  <c r="AB452" i="45"/>
  <c r="AB445" i="45"/>
  <c r="AS444" i="45"/>
  <c r="AS452" i="45"/>
  <c r="AS447" i="45"/>
  <c r="AS441" i="45"/>
  <c r="AS446" i="45"/>
  <c r="AS445" i="45"/>
  <c r="AS440" i="45"/>
  <c r="AS442" i="45"/>
  <c r="AS443" i="45"/>
  <c r="BK500" i="45"/>
  <c r="BZ500" i="45"/>
  <c r="BU501" i="45"/>
  <c r="BP500" i="45"/>
  <c r="BN501" i="45"/>
  <c r="BV500" i="45"/>
  <c r="BN500" i="45"/>
  <c r="BS501" i="45"/>
  <c r="BZ501" i="45"/>
  <c r="BK501" i="45"/>
  <c r="BQ500" i="45"/>
  <c r="BW501" i="45"/>
  <c r="BM500" i="45"/>
  <c r="BO501" i="45"/>
  <c r="BV501" i="45"/>
  <c r="BX500" i="45"/>
  <c r="BU500" i="45"/>
  <c r="BW500" i="45"/>
  <c r="BR500" i="45"/>
  <c r="BS500" i="45"/>
  <c r="BO500" i="45"/>
  <c r="BY501" i="45"/>
  <c r="BL500" i="45"/>
  <c r="BT501" i="45"/>
  <c r="BR501" i="45"/>
  <c r="BY500" i="45"/>
  <c r="BL501" i="45"/>
  <c r="BQ501" i="45"/>
  <c r="BM501" i="45"/>
  <c r="BX501" i="45"/>
  <c r="BT500" i="45"/>
  <c r="BP501" i="45"/>
  <c r="BD446" i="45"/>
  <c r="BD441" i="45"/>
  <c r="BD445" i="45"/>
  <c r="BD447" i="45"/>
  <c r="BD452" i="45"/>
  <c r="BD442" i="45"/>
  <c r="BD444" i="45"/>
  <c r="BD440" i="45"/>
  <c r="BD443" i="45"/>
  <c r="AV452" i="45"/>
  <c r="AV443" i="45"/>
  <c r="AV441" i="45"/>
  <c r="AV442" i="45"/>
  <c r="AV447" i="45"/>
  <c r="AV440" i="45"/>
  <c r="AV444" i="45"/>
  <c r="AV445" i="45"/>
  <c r="AV446" i="45"/>
  <c r="AE443" i="45"/>
  <c r="AE445" i="45"/>
  <c r="AE441" i="45"/>
  <c r="AE444" i="45"/>
  <c r="AE447" i="45"/>
  <c r="AE440" i="45"/>
  <c r="AE442" i="45"/>
  <c r="AE446" i="45"/>
  <c r="AE452" i="45"/>
  <c r="AH452" i="45"/>
  <c r="AH446" i="45"/>
  <c r="AH447" i="45"/>
  <c r="AH441" i="45"/>
  <c r="AH442" i="45"/>
  <c r="AH440" i="45"/>
  <c r="AH443" i="45"/>
  <c r="AH445" i="45"/>
  <c r="AH444" i="45"/>
  <c r="W442" i="45"/>
  <c r="W452" i="45"/>
  <c r="W440" i="45"/>
  <c r="W443" i="45"/>
  <c r="W445" i="45"/>
  <c r="W446" i="45"/>
  <c r="W444" i="45"/>
  <c r="W447" i="45"/>
  <c r="W441" i="45"/>
  <c r="BI443" i="45"/>
  <c r="BI446" i="45"/>
  <c r="BI442" i="45"/>
  <c r="BI441" i="45"/>
  <c r="BI452" i="45"/>
  <c r="BI447" i="45"/>
  <c r="BI440" i="45"/>
  <c r="BI445" i="45"/>
  <c r="BI444" i="45"/>
  <c r="AJ440" i="45"/>
  <c r="AJ452" i="45"/>
  <c r="AJ442" i="45"/>
  <c r="AJ445" i="45"/>
  <c r="AJ441" i="45"/>
  <c r="AJ446" i="45"/>
  <c r="AJ443" i="45"/>
  <c r="AJ444" i="45"/>
  <c r="AJ447" i="45"/>
  <c r="X446" i="45"/>
  <c r="X452" i="45"/>
  <c r="X444" i="45"/>
  <c r="X440" i="45"/>
  <c r="X442" i="45"/>
  <c r="X441" i="45"/>
  <c r="X443" i="45"/>
  <c r="X445" i="45"/>
  <c r="X447" i="45"/>
  <c r="BH443" i="45"/>
  <c r="BH452" i="45"/>
  <c r="BH441" i="45"/>
  <c r="BH446" i="45"/>
  <c r="BH440" i="45"/>
  <c r="BH442" i="45"/>
  <c r="BH444" i="45"/>
  <c r="BH445" i="45"/>
  <c r="BH447" i="45"/>
  <c r="AZ444" i="45"/>
  <c r="AZ442" i="45"/>
  <c r="AZ443" i="45"/>
  <c r="AZ446" i="45"/>
  <c r="AZ441" i="45"/>
  <c r="AZ447" i="45"/>
  <c r="AZ445" i="45"/>
  <c r="AZ452" i="45"/>
  <c r="AZ440" i="45"/>
  <c r="BG442" i="45"/>
  <c r="BG452" i="45"/>
  <c r="BG447" i="45"/>
  <c r="BG441" i="45"/>
  <c r="BG440" i="45"/>
  <c r="BG444" i="45"/>
  <c r="BG443" i="45"/>
  <c r="BG446" i="45"/>
  <c r="BG445" i="45"/>
  <c r="BB452" i="45"/>
  <c r="BB444" i="45"/>
  <c r="BB442" i="45"/>
  <c r="BB446" i="45"/>
  <c r="BB445" i="45"/>
  <c r="BB443" i="45"/>
  <c r="BB447" i="45"/>
  <c r="BB441" i="45"/>
  <c r="BB440" i="45"/>
  <c r="AP452" i="45"/>
  <c r="AP443" i="45"/>
  <c r="AP445" i="45"/>
  <c r="AP441" i="45"/>
  <c r="AP442" i="45"/>
  <c r="AP446" i="45"/>
  <c r="AP440" i="45"/>
  <c r="AP444" i="45"/>
  <c r="AP447" i="45"/>
  <c r="AK443" i="45"/>
  <c r="AK442" i="45"/>
  <c r="AK447" i="45"/>
  <c r="AK446" i="45"/>
  <c r="AK445" i="45"/>
  <c r="AK444" i="45"/>
  <c r="AK452" i="45"/>
  <c r="AK440" i="45"/>
  <c r="AK441" i="45"/>
  <c r="AM445" i="45"/>
  <c r="AM441" i="45"/>
  <c r="AM444" i="45"/>
  <c r="AM443" i="45"/>
  <c r="AM446" i="45"/>
  <c r="AM442" i="45"/>
  <c r="AM452" i="45"/>
  <c r="AM440" i="45"/>
  <c r="AM447" i="45"/>
  <c r="Y441" i="45"/>
  <c r="Y444" i="45"/>
  <c r="Y447" i="45"/>
  <c r="Y443" i="45"/>
  <c r="Y452" i="45"/>
  <c r="Y446" i="45"/>
  <c r="Y445" i="45"/>
  <c r="Y442" i="45"/>
  <c r="Y440" i="45"/>
  <c r="AX446" i="45"/>
  <c r="AX443" i="45"/>
  <c r="AX441" i="45"/>
  <c r="AX444" i="45"/>
  <c r="AX445" i="45"/>
  <c r="AX442" i="45"/>
  <c r="AX452" i="45"/>
  <c r="AX447" i="45"/>
  <c r="AX440" i="45"/>
  <c r="BC442" i="45"/>
  <c r="BC440" i="45"/>
  <c r="BC444" i="45"/>
  <c r="BC441" i="45"/>
  <c r="BC445" i="45"/>
  <c r="BC446" i="45"/>
  <c r="BC447" i="45"/>
  <c r="BC443" i="45"/>
  <c r="BC452" i="45"/>
  <c r="AT444" i="45"/>
  <c r="AT445" i="45"/>
  <c r="AT442" i="45"/>
  <c r="AT446" i="45"/>
  <c r="AT441" i="45"/>
  <c r="AT443" i="45"/>
  <c r="AT440" i="45"/>
  <c r="AT447" i="45"/>
  <c r="AT452" i="45"/>
  <c r="BF452" i="45"/>
  <c r="BF442" i="45"/>
  <c r="BF446" i="45"/>
  <c r="BF443" i="45"/>
  <c r="BF440" i="45"/>
  <c r="BF444" i="45"/>
  <c r="BF447" i="45"/>
  <c r="BF445" i="45"/>
  <c r="BF441" i="45"/>
  <c r="AC443" i="45"/>
  <c r="AC440" i="45"/>
  <c r="AC447" i="45"/>
  <c r="AC441" i="45"/>
  <c r="AC452" i="45"/>
  <c r="AC446" i="45"/>
  <c r="AC442" i="45"/>
  <c r="AC445" i="45"/>
  <c r="AC444" i="45"/>
  <c r="AD441" i="45"/>
  <c r="AD445" i="45"/>
  <c r="AD444" i="45"/>
  <c r="AD446" i="45"/>
  <c r="AD442" i="45"/>
  <c r="AD443" i="45"/>
  <c r="AD447" i="45"/>
  <c r="AD440" i="45"/>
  <c r="AD452" i="45"/>
  <c r="BJ447" i="45"/>
  <c r="BJ440" i="45"/>
  <c r="BJ446" i="45"/>
  <c r="BJ444" i="45"/>
  <c r="BJ442" i="45"/>
  <c r="BJ443" i="45"/>
  <c r="BJ452" i="45"/>
  <c r="BJ441" i="45"/>
  <c r="BJ445" i="45"/>
  <c r="AI445" i="45"/>
  <c r="AI442" i="45"/>
  <c r="AI443" i="45"/>
  <c r="AI444" i="45"/>
  <c r="AI440" i="45"/>
  <c r="AI446" i="45"/>
  <c r="AI441" i="45"/>
  <c r="AI452" i="45"/>
  <c r="AI447" i="45"/>
  <c r="Z445" i="45"/>
  <c r="Z443" i="45"/>
  <c r="Z442" i="45"/>
  <c r="Z441" i="45"/>
  <c r="Z452" i="45"/>
  <c r="Z446" i="45"/>
  <c r="Z447" i="45"/>
  <c r="Z440" i="45"/>
  <c r="Z444" i="45"/>
  <c r="AU442" i="45"/>
  <c r="AU440" i="45"/>
  <c r="AU444" i="45"/>
  <c r="AU443" i="45"/>
  <c r="AU446" i="45"/>
  <c r="AU441" i="45"/>
  <c r="AU452" i="45"/>
  <c r="AU445" i="45"/>
  <c r="AU447" i="45"/>
  <c r="AQ444" i="45"/>
  <c r="AQ445" i="45"/>
  <c r="AQ442" i="45"/>
  <c r="AQ441" i="45"/>
  <c r="AQ452" i="45"/>
  <c r="AQ440" i="45"/>
  <c r="AQ446" i="45"/>
  <c r="AQ447" i="45"/>
  <c r="AQ443" i="45"/>
  <c r="AG445" i="45"/>
  <c r="AG440" i="45"/>
  <c r="AG452" i="45"/>
  <c r="AG442" i="45"/>
  <c r="AG444" i="45"/>
  <c r="AG443" i="45"/>
  <c r="AG446" i="45"/>
  <c r="AG447" i="45"/>
  <c r="AG441" i="45"/>
  <c r="AL440" i="45"/>
  <c r="AL443" i="45"/>
  <c r="AL446" i="45"/>
  <c r="AL447" i="45"/>
  <c r="AL444" i="45"/>
  <c r="AL441" i="45"/>
  <c r="AL452" i="45"/>
  <c r="AL442" i="45"/>
  <c r="AL445" i="45"/>
  <c r="AA445" i="45"/>
  <c r="AA446" i="45"/>
  <c r="AA443" i="45"/>
  <c r="AA452" i="45"/>
  <c r="AA442" i="45"/>
  <c r="AA440" i="45"/>
  <c r="AA441" i="45"/>
  <c r="AA447" i="45"/>
  <c r="AA444" i="45"/>
  <c r="AY445" i="45"/>
  <c r="AY447" i="45"/>
  <c r="AY443" i="45"/>
  <c r="AY446" i="45"/>
  <c r="AY444" i="45"/>
  <c r="AY452" i="45"/>
  <c r="AY442" i="45"/>
  <c r="AY440" i="45"/>
  <c r="AY441" i="45"/>
  <c r="AO442" i="45"/>
  <c r="AO443" i="45"/>
  <c r="AO447" i="45"/>
  <c r="AO445" i="45"/>
  <c r="AO444" i="45"/>
  <c r="AO440" i="45"/>
  <c r="AO441" i="45"/>
  <c r="AO446" i="45"/>
  <c r="AO452" i="45"/>
  <c r="CI462" i="45"/>
  <c r="CB462" i="45"/>
  <c r="CB487" i="45"/>
  <c r="AX439" i="45"/>
  <c r="AX438" i="45"/>
  <c r="AE439" i="45"/>
  <c r="AE438" i="45"/>
  <c r="AS439" i="45"/>
  <c r="AS438" i="45"/>
  <c r="AH439" i="45"/>
  <c r="AH438" i="45"/>
  <c r="AG439" i="45"/>
  <c r="AG438" i="45"/>
  <c r="BC439" i="45"/>
  <c r="BC438" i="45"/>
  <c r="AP439" i="45"/>
  <c r="AP438" i="45"/>
  <c r="BV503" i="45"/>
  <c r="BB439" i="45"/>
  <c r="BB438" i="45"/>
  <c r="CD462" i="45"/>
  <c r="CD457" i="45"/>
  <c r="AW439" i="45"/>
  <c r="AW438" i="45"/>
  <c r="BA439" i="45"/>
  <c r="BA438" i="45"/>
  <c r="BT503" i="45"/>
  <c r="CB457" i="45"/>
  <c r="CB502" i="45"/>
  <c r="CB477" i="45"/>
  <c r="CD477" i="45"/>
  <c r="AZ439" i="45"/>
  <c r="AZ438" i="45"/>
  <c r="AN439" i="45"/>
  <c r="AN438" i="45"/>
  <c r="AD439" i="45"/>
  <c r="AD438" i="45"/>
  <c r="CE482" i="45"/>
  <c r="CF482" i="45"/>
  <c r="AJ439" i="45"/>
  <c r="AJ438" i="45"/>
  <c r="BN503" i="45"/>
  <c r="Z433" i="43"/>
  <c r="CI492" i="45"/>
  <c r="AM439" i="45"/>
  <c r="AM438" i="45"/>
  <c r="BD439" i="45"/>
  <c r="BD438" i="45"/>
  <c r="BS503" i="45"/>
  <c r="CB304" i="45"/>
  <c r="BW503" i="45"/>
  <c r="CC462" i="45"/>
  <c r="BH439" i="45"/>
  <c r="BH438" i="45"/>
  <c r="CC482" i="45"/>
  <c r="CD482" i="45"/>
  <c r="AL439" i="45"/>
  <c r="AL438" i="45"/>
  <c r="CE304" i="45"/>
  <c r="CF304" i="45"/>
  <c r="AV439" i="45"/>
  <c r="AV438" i="45"/>
  <c r="CC487" i="45"/>
  <c r="CD487" i="45"/>
  <c r="BN499" i="45"/>
  <c r="BN502" i="45"/>
  <c r="AR431" i="43"/>
  <c r="AR426" i="43"/>
  <c r="AU431" i="43"/>
  <c r="AU426" i="43"/>
  <c r="X439" i="45"/>
  <c r="X438" i="45"/>
  <c r="BJ439" i="45"/>
  <c r="BJ438" i="45"/>
  <c r="CI472" i="45"/>
  <c r="BP499" i="45"/>
  <c r="BP502" i="45"/>
  <c r="BP503" i="45"/>
  <c r="CF467" i="45"/>
  <c r="W439" i="45"/>
  <c r="W438" i="45"/>
  <c r="CC304" i="45"/>
  <c r="CD304" i="45"/>
  <c r="CI482" i="45"/>
  <c r="AC439" i="45"/>
  <c r="AC438" i="45"/>
  <c r="CB472" i="45"/>
  <c r="AO439" i="45"/>
  <c r="AO438" i="45"/>
  <c r="BO499" i="45"/>
  <c r="BO502" i="45"/>
  <c r="BO503" i="45"/>
  <c r="BG439" i="45"/>
  <c r="BG438" i="45"/>
  <c r="CI487" i="45"/>
  <c r="CE467" i="45"/>
  <c r="Y439" i="45"/>
  <c r="Y438" i="45"/>
  <c r="AJ426" i="43"/>
  <c r="AJ431" i="43"/>
  <c r="AF431" i="43"/>
  <c r="AF426" i="43"/>
  <c r="CA502" i="45"/>
  <c r="CG502" i="45"/>
  <c r="CH502" i="45"/>
  <c r="CI502" i="45"/>
  <c r="CG477" i="45"/>
  <c r="CH477" i="45"/>
  <c r="CI477" i="45"/>
  <c r="BQ503" i="45"/>
  <c r="BZ499" i="45"/>
  <c r="BZ502" i="45"/>
  <c r="BZ503" i="45"/>
  <c r="BE426" i="43"/>
  <c r="BE431" i="43"/>
  <c r="CC457" i="45"/>
  <c r="BL503" i="45"/>
  <c r="CE472" i="45"/>
  <c r="CF472" i="45"/>
  <c r="AK439" i="45"/>
  <c r="AK438" i="45"/>
  <c r="BF439" i="45"/>
  <c r="BF438" i="45"/>
  <c r="Z439" i="45"/>
  <c r="Z438" i="45"/>
  <c r="BA426" i="43"/>
  <c r="BA431" i="43"/>
  <c r="CB492" i="45"/>
  <c r="CA462" i="45"/>
  <c r="CG462" i="45"/>
  <c r="CH462" i="45"/>
  <c r="CE462" i="45"/>
  <c r="CF462" i="45"/>
  <c r="AT426" i="43"/>
  <c r="AT431" i="43"/>
  <c r="CC472" i="45"/>
  <c r="CD472" i="45"/>
  <c r="CA472" i="45"/>
  <c r="CG472" i="45"/>
  <c r="CH472" i="45"/>
  <c r="AM426" i="43"/>
  <c r="AM431" i="43"/>
  <c r="BT473" i="45"/>
  <c r="AU439" i="45"/>
  <c r="AU438" i="45"/>
  <c r="AS436" i="45"/>
  <c r="AS431" i="45"/>
  <c r="CA492" i="45"/>
  <c r="CG492" i="45"/>
  <c r="CH492" i="45"/>
  <c r="BY503" i="45"/>
  <c r="BW499" i="45"/>
  <c r="BW502" i="45"/>
  <c r="CE492" i="45"/>
  <c r="CF492" i="45"/>
  <c r="BQ499" i="45"/>
  <c r="BQ502" i="45"/>
  <c r="AC426" i="43"/>
  <c r="AC431" i="43"/>
  <c r="BT499" i="45"/>
  <c r="BT502" i="45"/>
  <c r="CA477" i="45"/>
  <c r="CC477" i="45"/>
  <c r="AF439" i="45"/>
  <c r="AF438" i="45"/>
  <c r="BV499" i="45"/>
  <c r="BV502" i="45"/>
  <c r="CA304" i="45"/>
  <c r="CG304" i="45"/>
  <c r="CH304" i="45"/>
  <c r="Y431" i="43"/>
  <c r="Y426" i="43"/>
  <c r="Y439" i="43"/>
  <c r="Y433" i="43"/>
  <c r="AT436" i="45"/>
  <c r="AT431" i="45"/>
  <c r="AT439" i="45"/>
  <c r="AT438" i="45"/>
  <c r="BU499" i="45"/>
  <c r="BU502" i="45"/>
  <c r="BU503" i="45"/>
  <c r="AB431" i="43"/>
  <c r="AB426" i="43"/>
  <c r="CI467" i="45"/>
  <c r="Z439" i="43"/>
  <c r="CE502" i="45"/>
  <c r="CF502" i="45"/>
  <c r="CB467" i="45"/>
  <c r="BR499" i="45"/>
  <c r="BR502" i="45"/>
  <c r="BR503" i="45"/>
  <c r="BE439" i="45"/>
  <c r="BE438" i="45"/>
  <c r="AP426" i="43"/>
  <c r="AP431" i="43"/>
  <c r="BS499" i="45"/>
  <c r="BS502" i="45"/>
  <c r="CB482" i="45"/>
  <c r="CC492" i="45"/>
  <c r="CD492" i="45"/>
  <c r="BC431" i="43"/>
  <c r="BC426" i="43"/>
  <c r="CC467" i="45"/>
  <c r="CD467" i="45"/>
  <c r="CE457" i="45"/>
  <c r="CF457" i="45"/>
  <c r="BM503" i="45"/>
  <c r="AQ439" i="45"/>
  <c r="AQ438" i="45"/>
  <c r="AU436" i="45"/>
  <c r="AU431" i="45"/>
  <c r="Z431" i="43"/>
  <c r="Z426" i="43"/>
  <c r="BI439" i="45"/>
  <c r="BI438" i="45"/>
  <c r="CC502" i="45"/>
  <c r="CD502" i="45"/>
  <c r="AD426" i="43"/>
  <c r="AD431" i="43"/>
  <c r="CA467" i="45"/>
  <c r="CG467" i="45"/>
  <c r="CH467" i="45"/>
  <c r="BT474" i="45"/>
  <c r="BT477" i="45"/>
  <c r="BT478" i="45"/>
  <c r="CE477" i="45"/>
  <c r="CF477" i="45"/>
  <c r="AO426" i="43"/>
  <c r="AO431" i="43"/>
  <c r="AI431" i="43"/>
  <c r="AI426" i="43"/>
  <c r="CE487" i="45"/>
  <c r="CF487" i="45"/>
  <c r="BT459" i="45"/>
  <c r="BT462" i="45"/>
  <c r="BT463" i="45"/>
  <c r="CA482" i="45"/>
  <c r="CG482" i="45"/>
  <c r="CH482" i="45"/>
  <c r="BT489" i="45"/>
  <c r="BT492" i="45"/>
  <c r="BT493" i="45"/>
  <c r="X431" i="43"/>
  <c r="X426" i="43"/>
  <c r="AI439" i="45"/>
  <c r="AI438" i="45"/>
  <c r="BB431" i="43"/>
  <c r="BB426" i="43"/>
  <c r="AB439" i="45"/>
  <c r="AB438" i="45"/>
  <c r="AY439" i="45"/>
  <c r="AY438" i="45"/>
  <c r="BX499" i="45"/>
  <c r="BX502" i="45"/>
  <c r="BX503" i="45"/>
  <c r="AV436" i="45"/>
  <c r="AV431" i="45"/>
  <c r="AS426" i="43"/>
  <c r="AS431" i="43"/>
  <c r="AK431" i="43"/>
  <c r="AK426" i="43"/>
  <c r="BM499" i="45"/>
  <c r="BM502" i="45"/>
  <c r="BT488" i="45"/>
  <c r="CA487" i="45"/>
  <c r="CG487" i="45"/>
  <c r="CH487" i="45"/>
  <c r="BT454" i="45"/>
  <c r="BT457" i="45"/>
  <c r="BT458" i="45"/>
  <c r="CA457" i="45"/>
  <c r="CG457" i="45"/>
  <c r="CH457" i="45"/>
  <c r="CI457" i="45"/>
  <c r="BL499" i="45"/>
  <c r="BL502" i="45"/>
  <c r="BT469" i="45"/>
  <c r="BT472" i="45"/>
  <c r="AL431" i="43"/>
  <c r="AL426" i="43"/>
  <c r="BK499" i="45"/>
  <c r="BK502" i="45"/>
  <c r="BK503" i="45"/>
  <c r="AQ431" i="43"/>
  <c r="AQ426" i="43"/>
  <c r="BT464" i="45"/>
  <c r="BT467" i="45"/>
  <c r="BT468" i="45"/>
  <c r="AH431" i="43"/>
  <c r="AH426" i="43"/>
  <c r="V436" i="45"/>
  <c r="V431" i="45"/>
  <c r="BY499" i="45"/>
  <c r="BY502" i="45"/>
  <c r="AE426" i="43"/>
  <c r="AE431" i="43"/>
  <c r="BD431" i="43"/>
  <c r="BD426" i="43"/>
  <c r="AN426" i="43"/>
  <c r="AN431" i="43"/>
  <c r="BT484" i="45"/>
  <c r="BT487" i="45"/>
  <c r="AA439" i="45"/>
  <c r="AA438" i="45"/>
  <c r="AZ431" i="43"/>
  <c r="AZ426" i="43"/>
  <c r="AG431" i="43"/>
  <c r="AG426" i="43"/>
  <c r="BT304" i="45"/>
  <c r="BT479" i="45"/>
  <c r="BT482" i="45"/>
  <c r="BT483" i="45"/>
  <c r="BF426" i="43"/>
  <c r="BF431" i="43"/>
  <c r="AA426" i="43"/>
  <c r="AA431" i="43"/>
</calcChain>
</file>

<file path=xl/comments1.xml><?xml version="1.0" encoding="utf-8"?>
<comments xmlns="http://schemas.openxmlformats.org/spreadsheetml/2006/main">
  <authors>
    <author>A</author>
  </authors>
  <commentList>
    <comment ref="A147" authorId="0" shapeId="0">
      <text>
        <r>
          <rPr>
            <b/>
            <sz val="9"/>
            <color indexed="81"/>
            <rFont val="Tahoma"/>
            <family val="2"/>
          </rPr>
          <t>A:</t>
        </r>
        <r>
          <rPr>
            <sz val="9"/>
            <color indexed="81"/>
            <rFont val="Tahoma"/>
            <family val="2"/>
          </rPr>
          <t xml:space="preserve">
- Quan tâm đến số lượng và đếm như hay hỏi về số lượng, đếm vẹt, biết sử dụng ngón tay để biểu thị số lượng
- Đếm trên các đối tượng giống nhau và đếm đến 5</t>
        </r>
      </text>
    </comment>
    <comment ref="E147" authorId="0" shapeId="0">
      <text>
        <r>
          <rPr>
            <b/>
            <sz val="9"/>
            <color indexed="81"/>
            <rFont val="Tahoma"/>
            <family val="2"/>
          </rPr>
          <t>A:</t>
        </r>
        <r>
          <rPr>
            <sz val="9"/>
            <color indexed="81"/>
            <rFont val="Tahoma"/>
            <family val="2"/>
          </rPr>
          <t xml:space="preserve">
- Quan tâm đến số lượng và đếm như hay hỏi về số lượng, đếm vẹt, biết sử dụng ngón tay để biểu thị số lượng
- Đếm trên các đối tượng giống nhau và đếm đến 5</t>
        </r>
      </text>
    </comment>
  </commentList>
</comments>
</file>

<file path=xl/comments2.xml><?xml version="1.0" encoding="utf-8"?>
<comments xmlns="http://schemas.openxmlformats.org/spreadsheetml/2006/main">
  <authors>
    <author>Thao</author>
  </authors>
  <commentList>
    <comment ref="A3" authorId="0" shapeId="0">
      <text>
        <r>
          <rPr>
            <b/>
            <sz val="8"/>
            <color indexed="81"/>
            <rFont val="Tahoma"/>
            <charset val="1"/>
          </rPr>
          <t>Đánh số thứ tự theo bản nguồn ban đầu</t>
        </r>
      </text>
    </comment>
    <comment ref="E10" authorId="0" shapeId="0">
      <text>
        <r>
          <rPr>
            <b/>
            <sz val="8"/>
            <color indexed="81"/>
            <rFont val="Tahoma"/>
            <charset val="1"/>
          </rPr>
          <t>Lưu ý: Không nên nhập cả 3 dòng này vì khi lọc máy sẽ chỉ lọc ra 1 dòng đầu tiên và bị mất 2 dòng sau.</t>
        </r>
      </text>
    </comment>
    <comment ref="B210" authorId="0" shapeId="0">
      <text>
        <r>
          <rPr>
            <b/>
            <sz val="8"/>
            <color indexed="81"/>
            <rFont val="Tahoma"/>
            <family val="2"/>
          </rPr>
          <t>Chỉ sử dụng chức năng nhập các ô mục tiêu thành 1 khi các ô dòng nội dung chỉ liên quan đến cùng 1 đối tượng. Điều này sẽ giúp cho việc lọc và căt bỏ những dòng không liên quan đến cột mình chọn chính xác.</t>
        </r>
      </text>
    </comment>
    <comment ref="B606" authorId="0" shapeId="0">
      <text>
        <r>
          <rPr>
            <b/>
            <sz val="8"/>
            <color indexed="81"/>
            <rFont val="Tahoma"/>
            <charset val="1"/>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comments3.xml><?xml version="1.0" encoding="utf-8"?>
<comments xmlns="http://schemas.openxmlformats.org/spreadsheetml/2006/main">
  <authors>
    <author>Thao</author>
  </authors>
  <commentList>
    <comment ref="A3" authorId="0" shapeId="0">
      <text>
        <r>
          <rPr>
            <b/>
            <sz val="8"/>
            <color indexed="81"/>
            <rFont val="Tahoma"/>
            <charset val="1"/>
          </rPr>
          <t>Đánh số thứ tự riêng theo khối 5 tuổi</t>
        </r>
      </text>
    </comment>
    <comment ref="B3" authorId="0" shapeId="0">
      <text>
        <r>
          <rPr>
            <b/>
            <sz val="8"/>
            <color indexed="81"/>
            <rFont val="Tahoma"/>
            <charset val="1"/>
          </rPr>
          <t>Đánh số thứ tự theo bản nguồn ban đầu (Toàn khối MG)</t>
        </r>
      </text>
    </comment>
    <comment ref="C284" authorId="0" shapeId="0">
      <text>
        <r>
          <rPr>
            <b/>
            <sz val="8"/>
            <color indexed="81"/>
            <rFont val="Tahoma"/>
            <charset val="1"/>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comments4.xml><?xml version="1.0" encoding="utf-8"?>
<comments xmlns="http://schemas.openxmlformats.org/spreadsheetml/2006/main">
  <authors>
    <author>Thao</author>
  </authors>
  <commentList>
    <comment ref="A3" authorId="0" shapeId="0">
      <text>
        <r>
          <rPr>
            <b/>
            <sz val="8"/>
            <color indexed="81"/>
            <rFont val="Tahoma"/>
            <charset val="1"/>
          </rPr>
          <t>Đánh số thứ tự riêng theo khối 5 tuổi</t>
        </r>
      </text>
    </comment>
    <comment ref="B3" authorId="0" shapeId="0">
      <text>
        <r>
          <rPr>
            <b/>
            <sz val="8"/>
            <color indexed="81"/>
            <rFont val="Tahoma"/>
            <charset val="1"/>
          </rPr>
          <t>Đánh số thứ tự theo bản nguồn ban đầu (Toàn khối MG)</t>
        </r>
      </text>
    </comment>
    <comment ref="M4" authorId="0" shapeId="0">
      <text>
        <r>
          <rPr>
            <sz val="10"/>
            <color indexed="81"/>
            <rFont val="Times New Roman"/>
            <family val="1"/>
          </rPr>
          <t>Tên chủ đề (viết tắt)</t>
        </r>
      </text>
    </comment>
    <comment ref="M5" authorId="0" shapeId="0">
      <text>
        <r>
          <rPr>
            <sz val="10"/>
            <color indexed="81"/>
            <rFont val="Times New Roman"/>
            <family val="1"/>
          </rPr>
          <t>Số tuần thực hiện chủ đề</t>
        </r>
      </text>
    </comment>
    <comment ref="M6" authorId="0" shapeId="0">
      <text>
        <r>
          <rPr>
            <sz val="10"/>
            <color indexed="81"/>
            <rFont val="Times New Roman"/>
            <family val="1"/>
          </rPr>
          <t>Thời gian cụ thể thực hiện chủ đề (từ ngày tháng nào đến ngày tháng nào</t>
        </r>
      </text>
    </comment>
    <comment ref="C366" authorId="0" shapeId="0">
      <text>
        <r>
          <rPr>
            <b/>
            <sz val="8"/>
            <color indexed="81"/>
            <rFont val="Tahoma"/>
            <charset val="1"/>
          </rPr>
          <t>Lưu ý: Dòng này để hỗ trợ khi giáo viên thêm dòng sẽ không mất định dạng công thức. Do vậy không nên xóa dòng trống này. Muốn thêm dòng, chỉ cần kích chuột phải vào dòng này và chọn "insert", tiếp đến chọn "entire row".</t>
        </r>
      </text>
    </comment>
  </commentList>
</comments>
</file>

<file path=xl/comments5.xml><?xml version="1.0" encoding="utf-8"?>
<comments xmlns="http://schemas.openxmlformats.org/spreadsheetml/2006/main">
  <authors>
    <author>Thao</author>
  </authors>
  <commentList>
    <comment ref="A3" authorId="0" shapeId="0">
      <text>
        <r>
          <rPr>
            <b/>
            <sz val="8"/>
            <color indexed="81"/>
            <rFont val="Tahoma"/>
            <charset val="1"/>
          </rPr>
          <t>Đánh số thứ tự riêng theo khối 5 tuổi</t>
        </r>
      </text>
    </comment>
    <comment ref="B3" authorId="0" shapeId="0">
      <text>
        <r>
          <rPr>
            <b/>
            <sz val="8"/>
            <color indexed="81"/>
            <rFont val="Tahoma"/>
            <charset val="1"/>
          </rPr>
          <t>Đánh số thứ tự theo bản nguồn ban đầu (Toàn khối MG)</t>
        </r>
      </text>
    </comment>
    <comment ref="M4" authorId="0" shapeId="0">
      <text>
        <r>
          <rPr>
            <sz val="10"/>
            <color indexed="81"/>
            <rFont val="Times New Roman"/>
            <family val="1"/>
          </rPr>
          <t>Tên chủ đề (viết tắt)</t>
        </r>
      </text>
    </comment>
    <comment ref="M5" authorId="0" shapeId="0">
      <text>
        <r>
          <rPr>
            <sz val="10"/>
            <color indexed="81"/>
            <rFont val="Times New Roman"/>
            <family val="1"/>
          </rPr>
          <t>Số tuần thực hiện chủ đề</t>
        </r>
      </text>
    </comment>
    <comment ref="M6" authorId="0" shapeId="0">
      <text>
        <r>
          <rPr>
            <sz val="10"/>
            <color indexed="81"/>
            <rFont val="Times New Roman"/>
            <family val="1"/>
          </rPr>
          <t>Thời gian cụ thể thực hiện chủ đề (từ ngày tháng nào đến ngày tháng nào</t>
        </r>
      </text>
    </comment>
  </commentList>
</comments>
</file>

<file path=xl/comments6.xml><?xml version="1.0" encoding="utf-8"?>
<comments xmlns="http://schemas.openxmlformats.org/spreadsheetml/2006/main">
  <authors>
    <author>Thao</author>
  </authors>
  <commentList>
    <comment ref="A3" authorId="0" shapeId="0">
      <text>
        <r>
          <rPr>
            <b/>
            <sz val="8"/>
            <color indexed="81"/>
            <rFont val="Tahoma"/>
            <charset val="1"/>
          </rPr>
          <t>Đánh số thứ tự riêng theo khối 5 tuổi</t>
        </r>
      </text>
    </comment>
    <comment ref="B3" authorId="0" shapeId="0">
      <text>
        <r>
          <rPr>
            <b/>
            <sz val="8"/>
            <color indexed="81"/>
            <rFont val="Tahoma"/>
            <charset val="1"/>
          </rPr>
          <t>Đánh số thứ tự theo bản nguồn ban đầu (Toàn khối MG)</t>
        </r>
      </text>
    </comment>
    <comment ref="M4" authorId="0" shapeId="0">
      <text>
        <r>
          <rPr>
            <sz val="10"/>
            <color indexed="81"/>
            <rFont val="Times New Roman"/>
            <family val="1"/>
          </rPr>
          <t>Tên chủ đề (viết tắt)</t>
        </r>
      </text>
    </comment>
    <comment ref="M5" authorId="0" shapeId="0">
      <text>
        <r>
          <rPr>
            <sz val="10"/>
            <color indexed="81"/>
            <rFont val="Times New Roman"/>
            <family val="1"/>
          </rPr>
          <t>Số tuần thực hiện chủ đề</t>
        </r>
      </text>
    </comment>
    <comment ref="M6" authorId="0" shapeId="0">
      <text>
        <r>
          <rPr>
            <sz val="10"/>
            <color indexed="81"/>
            <rFont val="Times New Roman"/>
            <family val="1"/>
          </rPr>
          <t>Thời gian cụ thể thực hiện chủ đề (từ ngày tháng nào đến ngày tháng nào</t>
        </r>
      </text>
    </comment>
    <comment ref="W6" authorId="0" shapeId="0">
      <text>
        <r>
          <rPr>
            <sz val="12"/>
            <color indexed="81"/>
            <rFont val="Times New Roman"/>
            <family val="1"/>
          </rPr>
          <t>Phần cụ thể nhánh trong các chủ đề nên để cho từng lớp chủ động, không nên ấn định chung cho toàn khối</t>
        </r>
      </text>
    </comment>
  </commentList>
</comments>
</file>

<file path=xl/sharedStrings.xml><?xml version="1.0" encoding="utf-8"?>
<sst xmlns="http://schemas.openxmlformats.org/spreadsheetml/2006/main" count="33150" uniqueCount="2151">
  <si>
    <t>Nội dung</t>
  </si>
  <si>
    <t>KHỐI 3 TUỔI</t>
  </si>
  <si>
    <t>KHỐI 4 TUỔI</t>
  </si>
  <si>
    <t>KHỐI 5 TUỔI</t>
  </si>
  <si>
    <t>Thực hiện đúng, đủ, nhịp nhàng các động tác trong bài tập thể dục theo hiệu lệnh</t>
  </si>
  <si>
    <t>Giữ được thăng bằng cơ thể khi thực hiện vận động đi trong đường hẹp 3m x 0,2m</t>
  </si>
  <si>
    <t>Giữ được thăng bằng cơ thể khi thực hiện vận động đi kiễng gót liên tục 3m</t>
  </si>
  <si>
    <t>Giữ được thăng bằng cơ thể khi thực hiện vận động đi bước lùi liên tiếp khoảng 3m</t>
  </si>
  <si>
    <t>Giữ được thăng bằng cơ thể, không làm rơi vật đang đội trên đầu khi đi trên ghế thể dục</t>
  </si>
  <si>
    <t>Kiểm soát được vận động chạy thay đổi tốc độ theo đúng hiệu lệnh</t>
  </si>
  <si>
    <t>Kiểm soát được vận động chạy thay đổi hướng vận động ít nhất 3 lần theo đúng hiệu lệnh</t>
  </si>
  <si>
    <t>Tung bắt bóng với cô 3 lần liền không rơi bóng với khoảng cách 2,5 m</t>
  </si>
  <si>
    <t>Ném được trúng đích đứng (xa 1,5m, cao 1,2m)</t>
  </si>
  <si>
    <t>Chạy được 15m liên tục theo hướng thẳng</t>
  </si>
  <si>
    <t>Chạy được 15m liên tục theo hướng thẳng trong 10 giây</t>
  </si>
  <si>
    <t>Ném được trúng đích ngang ở khoảng cách xa 2m</t>
  </si>
  <si>
    <t>Thực hiện được vận động xoay tròn cổ tay</t>
  </si>
  <si>
    <t>Thực hiện được vận động gập, đan ngón tay vào nhau</t>
  </si>
  <si>
    <t>Thực hiện được vận động cuộn - xoay tròn cổ tay</t>
  </si>
  <si>
    <t>Vẽ được hình tròn theo mẫu</t>
  </si>
  <si>
    <t>Xếp chồng được 8-10 khối không đổ</t>
  </si>
  <si>
    <t>Biết tết sợi đôi</t>
  </si>
  <si>
    <t>Biết vẽ hình và sao chép các chữ cái, chữ số</t>
  </si>
  <si>
    <t>KQMĐ</t>
  </si>
  <si>
    <t>TLHD</t>
  </si>
  <si>
    <t>NDCT</t>
  </si>
  <si>
    <t>ĐP</t>
  </si>
  <si>
    <t>Thực hiện đúng kỹ thuật và thuần thục các động tác trong bài tập thể dục theo hiệu lệnh, nhịp bản nhạc/bài hát. Bắt đầu và kết thúc động tác đúng nhịp.</t>
  </si>
  <si>
    <t>Giữ được thăng bằng cơ thể khi thực hiện vận động đứng một chân và giữ thẳng người trong 10 giây</t>
  </si>
  <si>
    <t>Đi trong đường hẹp 3m x 0,2m</t>
  </si>
  <si>
    <t>Đi kiễng gót liên tục 3m</t>
  </si>
  <si>
    <t>Đi thay đổi tốc độ theo hiệu lệnh</t>
  </si>
  <si>
    <t>Chạy thay đổi tốc độ theo hiệu lệnh</t>
  </si>
  <si>
    <t>Chạy thay đổi hướng theo 3-4 điểm zic zắc</t>
  </si>
  <si>
    <t xml:space="preserve">Kiểm soát được vận động đi liên tục trong đường có 3-4 điểm zíc zắc không chệch ra ngoài </t>
  </si>
  <si>
    <t>Đi thay đổi hướng theo 3-4 điểm zic zắc</t>
  </si>
  <si>
    <t>Tung bóng với cô ở khoảng cách xa 2,5m</t>
  </si>
  <si>
    <t xml:space="preserve"> Đập bắt bóng (đường kính bóng 18cm)</t>
  </si>
  <si>
    <t>Chạy 15m liên tục theo hướng thẳng</t>
  </si>
  <si>
    <t>Ném trúng đích ngang ở khoảng cách xa 1,5m bằng 1 tay</t>
  </si>
  <si>
    <t>Ném được trúng đích ngang ở khoảng cách xa 1,5m bằng 1 tay</t>
  </si>
  <si>
    <t xml:space="preserve">Bò chui qua cổng (cao 40cm, rộng 40cm) </t>
  </si>
  <si>
    <t>Bò theo đường zíc zắc (rộng 50cm, có 3-4 điểm zic zắc, mỗi điểm cách nhau 2,5m) không chệch ra ngoài</t>
  </si>
  <si>
    <t>Bò theo đường zíc zắc (rộng 50cm, có 3-4 điểm zic zắc, mỗi điểm cách nhau 2,5m)</t>
  </si>
  <si>
    <t>Giữ được thăng bằng khi bước lên, xuống bục cao 30cm</t>
  </si>
  <si>
    <t>Bò chui qua cổng (cao 40cm, rộng 40cm) không chạm cổng</t>
  </si>
  <si>
    <t>Bước lên, xuống bục cao 30cm</t>
  </si>
  <si>
    <t>Kiểm soát được vận động đi thay đổi tốc độ theo đúng hiệu lệnh khoảng 3-4 lần</t>
  </si>
  <si>
    <t>Đi trong đường hẹp 3m x 0,2m, đầu đội túi cát</t>
  </si>
  <si>
    <t xml:space="preserve">Kiểm soát được vận động chạy liên tục trong đường rộng 50cm, có 3-4 điểm zíc zắc không chệch ra ngoài </t>
  </si>
  <si>
    <t>Giữ được thăng bằng cơ thể khi thực hiện vận động bật tiến về phía trước</t>
  </si>
  <si>
    <t>Bật tiến về phía trước</t>
  </si>
  <si>
    <t>Giữ được thăng bằng cơ thể khi thực hiện vận động bật xa 25 cm</t>
  </si>
  <si>
    <t>Bật xa 25 cm</t>
  </si>
  <si>
    <t>Tự đập và bắt bóng nẩy được 3 lần liên tiếp (đường kính bóng 18cm)</t>
  </si>
  <si>
    <t xml:space="preserve">Bò/trườn theo hướng thẳng trong đường hẹp (3m x 0,4m) không chệch ra ngoài </t>
  </si>
  <si>
    <t>Bò/trườn theo hướng thẳng trong đường hẹp (3m x 0,4m)</t>
  </si>
  <si>
    <t>Ném xa bằng 1 tay về phía trước theo khả năng</t>
  </si>
  <si>
    <t>Ném xa bằng 2 tay về phía trước theo khả năng</t>
  </si>
  <si>
    <t xml:space="preserve">Ném xa bằng 1 tay </t>
  </si>
  <si>
    <t xml:space="preserve">Ném xa bằng 2 tay </t>
  </si>
  <si>
    <t>Chuyền bắt bóng 2 bên theo hàng ngang</t>
  </si>
  <si>
    <t>Biết phối hợp chuyền bắt bóng 2 bên theo hàng ngang nhịp nhàng</t>
  </si>
  <si>
    <t>Biết phối hợp chuyền bắt bóng 2 bên theo hàng dọc nhịp nhàng</t>
  </si>
  <si>
    <t>Chuyền bắt bóng 2 bên theo hàng dọc</t>
  </si>
  <si>
    <t>Bật nhảy tại chỗ 3-5 lần liên tiếp đúng kỹ thuật</t>
  </si>
  <si>
    <t>Bật nhảy tại chỗ</t>
  </si>
  <si>
    <t>Đi bằng gót chân</t>
  </si>
  <si>
    <t>Đi khụy gối</t>
  </si>
  <si>
    <t>Đi bước lùi</t>
  </si>
  <si>
    <t>Đi bằng gót chân liên tục 1,5m đúng kỹ thuật</t>
  </si>
  <si>
    <t>Đi khụy gối liên tục 2m đúng kỹ thuật</t>
  </si>
  <si>
    <t>Giữ được thăng bằng cơ thể khi thực hiện vận động đi trong đường hẹp 3m x 0,2m, đầu đội túi cát</t>
  </si>
  <si>
    <t>Giữ được thăng bằng cơ thể khi thực hiện vận động bước đi liên tục trên ghế thể dục</t>
  </si>
  <si>
    <t>Giữ được thăng bằng cơ thể khi thực hiện vận động đi bước dồn trước trên ghế thể dục</t>
  </si>
  <si>
    <t>Giữ được thăng bằng cơ thể khi thực hiện vận động đi bước dồn ngang trên ghế thể dục</t>
  </si>
  <si>
    <t>Đi bước dồn trước trên ghế thể dục</t>
  </si>
  <si>
    <t>Đi bước dồn ngang trên ghế thể dục</t>
  </si>
  <si>
    <t>Đi bước thường trên ghế thể dục</t>
  </si>
  <si>
    <t>Giữ được thăng bằng cơ thể khi thực hiện vận động đi trên vạch kẻ thẳng trên sàn</t>
  </si>
  <si>
    <t>Đi trên vạch kẻ thẳng trên sàn</t>
  </si>
  <si>
    <t>Kiểm soát được vận động đi thay đổi tốc độ theo hiệu lệnh 4-5 lần</t>
  </si>
  <si>
    <t>Đi thay đổi hướng theo vật chuẩn (4-5 điểm zic zắc)</t>
  </si>
  <si>
    <t>Kiểm soát được vận động đi thay đổi hướng theo vật chuẩn (4-5 vật chuẩn đặt zic zắc)</t>
  </si>
  <si>
    <t>Kiểm soát được vận động chạy thay đổi tốc độ theo hiệu lệnh 2-3 lần</t>
  </si>
  <si>
    <t>Chạy thay đổi tốc độ theo hiệu lệnh (2-3 lần)</t>
  </si>
  <si>
    <t>Chạy thay đổi hướng theo vật chuẩn (3-4 điểm zic zắc)</t>
  </si>
  <si>
    <t>Chạy 15m liên tục theo hướng thẳng trong 10 giây</t>
  </si>
  <si>
    <t xml:space="preserve"> Chạy chậm 60-80m</t>
  </si>
  <si>
    <t>Nghe hiểu và làm theo yêu cầu đơn giản</t>
  </si>
  <si>
    <t>Nghe hiểu và làm theo được 2, 3 yêu cầu liên tiếp</t>
  </si>
  <si>
    <t>Có khả năng nghe hiểu và làm theo được 2, 3 yêu cầu liên tiếp</t>
  </si>
  <si>
    <t>Có khả năng nghe hiểu và làm theo yêu cầu đơn giản</t>
  </si>
  <si>
    <t>Có khả năng nghe hiểu nội dung truyện kể, truyện đọc phù hợp với độ tuổi</t>
  </si>
  <si>
    <t>Nghe hiểu nội dung truyện kể, truyện đọc phù hợp với độ tuổi</t>
  </si>
  <si>
    <t>Có khả năng nghe các bài hát, bài thơ, ca dao, đồng dao, tục ngữ, câu đố, hò, vè phù hợp với độ tuổi</t>
  </si>
  <si>
    <t>Nghe các bài hát, bài thơ, ca dao, đồng dao, tục ngữ, câu đố, hò, vè phù hợp với độ tuổi</t>
  </si>
  <si>
    <t>Phát âm các tiếng của Tiếng Việt</t>
  </si>
  <si>
    <t>Phát âm các tiếng có chứa các câm khó</t>
  </si>
  <si>
    <t>Trả lời và đặt các câu hỏi: "Ai?"; "Cái gì?"; "Ở đâu?"; "Khi nào?"</t>
  </si>
  <si>
    <t>Trả lời và đặt các câu hỏi: "Ai?"; "Cái gì?"; "Ở đâu?"; "Khi nào?"; "Để làm gì?"</t>
  </si>
  <si>
    <t>Sử dụng các từ biểu thị sự lễ phép</t>
  </si>
  <si>
    <t>Biết sử dụng các từ: "Cảm ơn", "Xin lỗi"; "Xin phép"; "Thưa"; "Dạ"; "Vâng"… phù hợp với tình huống</t>
  </si>
  <si>
    <t>Biết sử dụng các từ như: "Mời cô"; "Mời bạn"; "Cảm ơn"; "Xin lỗi"… trong giao tiếp</t>
  </si>
  <si>
    <t>Biết sử dụng các từ: "Vâng ạ"; "Dạ"; "Thưa"… trong giao tiếp</t>
  </si>
  <si>
    <t>BC</t>
  </si>
  <si>
    <t>Kể lại sự việc có nhiều tình tiết</t>
  </si>
  <si>
    <t>Đóng kịch</t>
  </si>
  <si>
    <t>Đóng được vai của nhân vật trong truyện</t>
  </si>
  <si>
    <t>Kể lại được những sự việc đơn giản đã diễn ra của bản thân như: thăm ông bà, đi chơi, xem phim</t>
  </si>
  <si>
    <t>Thích tiếp xúc với chữ, sách truyện</t>
  </si>
  <si>
    <t>Nhận dạng một số chữ cái</t>
  </si>
  <si>
    <t>Tập tô, tập đồ các nét chữ</t>
  </si>
  <si>
    <t>Sao chép một số kí hiệu, chữ cái, tên của mình</t>
  </si>
  <si>
    <t>Xem và nghe đọc các loại sách khác nhau</t>
  </si>
  <si>
    <t>Thích vẽ, "viết" nguệch ngoạc</t>
  </si>
  <si>
    <t>Biết cách "đọc sách" từ trái sang phải, từ trên xuống dưới, từ đầu sách đến cuối sách</t>
  </si>
  <si>
    <t>Làm quen với cách đọc và viết tiếng Việt:
+ Hướng đọc, viết: từ trái sang phải, từ dòng trên xuống dòng dưới
+ Hướng viết của các nét chữ; đọc ngắt nghỉ sau các dấu</t>
  </si>
  <si>
    <t>Phân biệt phần mở đầu, kết thúc của sách. "Đọc" truyện qua các tranh vẽ. Giữ gìn và bảo vệ sách</t>
  </si>
  <si>
    <t>Biết phân biệt phần mở đầu, kết thúc của sách. "Đọc" truyện qua các tranh vẽ. Có ý thức giữ gìn và bảo vệ sách</t>
  </si>
  <si>
    <t>Biết phân biệt phần mở đầu, kết thúc của sách. "Đọc" truyện qua các tranh vẽ. Biết giữ gìn và bảo vệ sách</t>
  </si>
  <si>
    <t>Chú ý nghe, thích được hát theo, vỗ tay, nhún nhảy, lắc lư theo bài hát, bản nhạc; thích nghe đọc thơ, đồng dao, ca dao, tục ngữ; thích nghe kể câu chuyện</t>
  </si>
  <si>
    <t>Vui sướng, chỉ, sờ, ngắm nhìn và nói lên cảm nhận của mình trước vẻ đẹp nổi bật (về màu sắc, hình dáng…) của tác phẩm tạo hình</t>
  </si>
  <si>
    <t>Nghe các bài hát, bản nhạc (nhạc thiếu nhi, dân ca)</t>
  </si>
  <si>
    <t>Nghe và nhận ra các loại nhạc khác nhau (nhạc thiếu nhi, dân ca)</t>
  </si>
  <si>
    <t>Thích nghe các bài hát, bản nhạc (nhạc thiếu nhi, dân ca) theo chủ đề, phù hợp với độ tuổi</t>
  </si>
  <si>
    <t>Nghe và nhận biết các thể loại âm nhạc khác nhau (nhạc thiếu nhi, dân ca, nhạc cổ điển)</t>
  </si>
  <si>
    <t>Nghe và nhận ra sắc thái (vui, buồn, tình cảm tha thiết) của các bài hát, bản nhạc</t>
  </si>
  <si>
    <t>Hát đúng giai điệu, lời ca và thể hiện sắc thái, tình cảm của bài hát</t>
  </si>
  <si>
    <t>Biết hát đúng giai điệu, lời ca, hát diễn cảm phù hợp với sắc thái, tình cảm của bài hát qua giọng hát, nét mặt, điệu bộ, cử chỉ…</t>
  </si>
  <si>
    <t>Hát đúng giai điệu, lời ca bài hát</t>
  </si>
  <si>
    <t>Có khả năng hát đúng giai điệu, lời ca, hát rõ lời và thể hiện sắc thái của bài hát qua giọng hát, nét mặt, điệu bộ…</t>
  </si>
  <si>
    <t>Biết hát tự nhiên, hát được theo giai điệu bài hát quen thuộc</t>
  </si>
  <si>
    <t>Có khả năng vận động nhịp nhàng theo nhịp điệu các bài hát, bản nhạc với các hình thức (vỗ tay theo nhịp, tiết tấu, múa)</t>
  </si>
  <si>
    <t>Có khả năng vận động nhịp nhàng phù hợp với sắc thái, nhịp điệu bài hát, bản nhạc với các hình thức (vỗ tay theo các loại tiết tấu, múa)</t>
  </si>
  <si>
    <t>Vận động đơn giản theo nhịp điệu của các bài hát, bản nhạc</t>
  </si>
  <si>
    <t>Vận động nhịp nhàng theo giai điệu, nhịp điệu của các bài hát, bản nhạc phù hợp với chủ đề, độ tuổi</t>
  </si>
  <si>
    <t>Vận động nhịp nhàng theo giai điệu, nhịp điệu và thể hiện sắc thái phù hợp với các bài hát, bản nhạc</t>
  </si>
  <si>
    <t>Có khả năng vận động theo nhịp điệu bài hát, bản nhạc (vỗ tay theo phách, nhịp, vận động minh họa)</t>
  </si>
  <si>
    <t>Sử dụng các dụng cụ gõ đệm theo phách, nhịp</t>
  </si>
  <si>
    <t>Sử dụng các dụng cụ gõ đệm theo phách, nhịp, tiết tấu</t>
  </si>
  <si>
    <t>Lựa chọn, phối hợp các nguyên vật liệu tạo hình, vật liệu trong thiên nhiên, phế liệu để tạo ra các sản phẩm</t>
  </si>
  <si>
    <t>Phối hợp các nguyên vật liệu tạo hình, vật liệu trong thiên nhiên để tạo ra các sản phẩm</t>
  </si>
  <si>
    <t>Sử dụng các nguyên vật liệu tạo hình để tạo ra các sản phẩm</t>
  </si>
  <si>
    <t>Biết sử dụng các nguyên vật liệu tạo hình để tạo ra sản phẩm theo sự gợi ý</t>
  </si>
  <si>
    <t>Biết phối hợp các nguyên vật liệu tạo hình để tạo ra sản phẩm</t>
  </si>
  <si>
    <t>Biết phối hợp và lựa chọn các nguyên vật liệu tạo hình, vật liệu thiên nhiên để tạo ra sản phẩm</t>
  </si>
  <si>
    <t>Làm lõm, dỗ bẹt, bẻ loe, vuốt nhọn, uốn cong đất nặn để nặn thành sản phẩm có nhiều chi tiết</t>
  </si>
  <si>
    <t>Phối hợp các kĩ năng nặn để tạo thành sản phẩm có bố cục cân đối</t>
  </si>
  <si>
    <t>Biết vẽ các nét thẳng, xiên, ngang để tạo thành bức tranh đơn giản</t>
  </si>
  <si>
    <t>Biết lăn dọc, xoay tròn, ấn dẹt đất nặn để tạo thành các sản phẩm có 1 khối hoặc 2 khối</t>
  </si>
  <si>
    <t>Biết xé theo dải, xé vụn và dán thành sản phẩm đơn giản</t>
  </si>
  <si>
    <t>Biết xếp chồng, xếp cạnh, xếp cách tạo thành các sản phẩm có cấu trúc đơn giản</t>
  </si>
  <si>
    <t>Biết vẽ phối hợp các nét thẳng, xiên ngang, cong tròn tạo thành bức tranh có màu sắc và bố cục</t>
  </si>
  <si>
    <t>Biết xé, cắt theo đường thẳng, đường cong… và dán thành sản phẩm có màu sắc, bố cục</t>
  </si>
  <si>
    <t>Biết phối hợp các kĩ năng vẽ để tạo thành bức tranh có màu sắc hài hòa, bố cục cân đối</t>
  </si>
  <si>
    <t>Biết phối hợp các kĩ năng cắt, xé dán để tạo thành bức tranh có màu sắc hài hoa, bố cục cân đối</t>
  </si>
  <si>
    <t>Nhận xét sản phẩm tạo hình</t>
  </si>
  <si>
    <t>Nhận xét sản phẩm tạo hình về màu sắc, hình dáng / đường nét</t>
  </si>
  <si>
    <t>Nhận xét sản phẩm tạo hình về màu sắc, hình dáng / đường nét và bố cục</t>
  </si>
  <si>
    <t>Biết phối hợp các kĩ năng xếp hình để tạo thành các sản phẩm có kiểu dáng, màu sắc hài hòa, bố cục cân đối</t>
  </si>
  <si>
    <t>Biết phối hợp các kĩ năng xếp hình để tạo thành các sản phẩm có kiểu dáng, màu sắc khác nhau</t>
  </si>
  <si>
    <t>Có khả năng vận động theo ý thích các bài hát, bản nhạc quen thuộc</t>
  </si>
  <si>
    <t>Có khả năng tự nghĩ ra các hình thức để tạo ra âm thanh, vận động, hát theo các bản nhạc, bài hát yêu thích</t>
  </si>
  <si>
    <t>Vận động theo ý thích khi hát / nghe các bài hát, bản nhạc quen thuộc</t>
  </si>
  <si>
    <t>Lựa chọn, thể hiện các hình thức vận động theo nhạc</t>
  </si>
  <si>
    <t>Lựa chọn dụng cụ âm nhạc để gõ đệm theo nhịp điệu bài hát</t>
  </si>
  <si>
    <t>Tự nghĩ ra các hình thức để tạo ra âm thanh, vận động theo các bài hát, bản nhạc yêu thích</t>
  </si>
  <si>
    <t>Tự tạo ra tiết tấu khi nghe nhạc, nghe hát bằng cách gõ đệm bằng dụng cụ gõ</t>
  </si>
  <si>
    <t>Đặt lời theo giai điệu một bài hát, bản nhạc quen thuộc (một câu hoặc một đoạn)</t>
  </si>
  <si>
    <t>Biết lựa chọn dụng cụ để gõ đệm theo nhịp điệu, tiết tấu bài hát</t>
  </si>
  <si>
    <t>Biết gõ đệm bằng dụng cụ theo tiết tấu tự chọn</t>
  </si>
  <si>
    <t>Tạo ra các sản phẩm đơn giản theo ý thích</t>
  </si>
  <si>
    <t>Nói lên ý tưởng tạo hình của mình</t>
  </si>
  <si>
    <t>Biết đặt tên cho sản phẩm tạo hình</t>
  </si>
  <si>
    <t>Đặt tên cho sản phẩm của mình</t>
  </si>
  <si>
    <t xml:space="preserve">Nói được tên, tuổi, giới tính của bản thân </t>
  </si>
  <si>
    <t>Nói được tên, tuổi, giới tính của bản thân, tên bố, mẹ.</t>
  </si>
  <si>
    <t>Nói được họ tên, tuổi, giới tính của bản thân, tên bố, mẹ, địa chỉ nhà hoặc điện thoại</t>
  </si>
  <si>
    <t>Nói được điều bé thích, không thích</t>
  </si>
  <si>
    <t>Những điều bé thích, không thích</t>
  </si>
  <si>
    <t>Nói được điều bé thích, không thích, những việc gì bé có thể làm được</t>
  </si>
  <si>
    <t>Sở thích, khả năng của bản thân</t>
  </si>
  <si>
    <t>Nói được điều bé thích, không thích, những việc bé làm được và việc gì bé không làm dược</t>
  </si>
  <si>
    <t>Nói được mình có điểm gì giống và khác bạn ( dáng vẻ bên ngoài, giới tính, sở thích và khả năng)</t>
  </si>
  <si>
    <t>Điểm giống và khác nhau của mình với người khác</t>
  </si>
  <si>
    <t>Biết mình là con/cháu/anh/chị/em trong gia đình</t>
  </si>
  <si>
    <t xml:space="preserve">Vị trí và trách nhiệm của bản thân trong gia đình và lớp học </t>
  </si>
  <si>
    <t>Biết vâng lời, giúp đỡ bố mẹ, cô giáo những việc vừa sức</t>
  </si>
  <si>
    <t>Thực hiện công việc được giao ( trực nhật, xếp dọn đồ chơi )</t>
  </si>
  <si>
    <t>Biết ứng xử phù hợp với giới tính của bản thân</t>
  </si>
  <si>
    <t>Úng xử phù hợp với giới tính của bản thân</t>
  </si>
  <si>
    <t>Có khả năng đề xuất trò chơi và hoạt động thể hiện sở thích của bản thân</t>
  </si>
  <si>
    <t xml:space="preserve">Tự lựa chọn trò chơi, phân vai chơi, lựa chọn vật liệu chơi, thực hiện vai trò trong nhóm chơi. </t>
  </si>
  <si>
    <t>Chủ động và độc lập trong một số hoạt động</t>
  </si>
  <si>
    <t>Nhận biết được một số trạng thái cảm xúc: vui, buồn, sợ hãi, tức giận, ngạc nhiên, xấu hổ qua tranh; qua nét mặt, cử chỉ, giọng nói của người khác</t>
  </si>
  <si>
    <t>Biết biểu lộ cảm xúc ui, buồn, sợ hãi, tức giận</t>
  </si>
  <si>
    <t>Biểu lộ trạng thái cảm xúc qua nét mặt, cử chỉ, giọng nói; trò chơi; hát, vận động</t>
  </si>
  <si>
    <t>Biết biểu lộ một số cảm xúc: vui, buồn, sợ hãi, tức giận, ngạc nhiên</t>
  </si>
  <si>
    <t>Bày tỏ tình cảm phù hợp với trạng thái cảm xúc của người khác trong các tình huống giao tiếp khác nhau.</t>
  </si>
  <si>
    <t>Mối quan hệ giữa hành vi của trẻ và cảm xúc của người khác</t>
  </si>
  <si>
    <t>Biết kiềm chế cảm xúc tiêu cực khi được an ủi, giải thích</t>
  </si>
  <si>
    <t>Biết thay đổi hành vi và thể hiện cảm xúc phù hợp với hoàn cảnh</t>
  </si>
  <si>
    <t>Nhận ra hình ảnh Bác Hồ. Thích nghe kể chuyện, nghe hát, đọc thơ, xem tranh ảnh về Bác Hồ</t>
  </si>
  <si>
    <t>Kính yêu Bác Hồ</t>
  </si>
  <si>
    <t>Nhận ra hình ảnh Bác Hồ, lăng Bác Hồ. Biết thể hiện tình cảm đối với Bác Hồ qua hát, đọc thơ, cùng cô kể chuyện về Bác hồ.</t>
  </si>
  <si>
    <t>Nhận ra hình ảnh Bác Hồ và một số địa điểm gắn với hoạt động của Bác Hồ ( chỗ ở, nơi làm việc ). Biết thể hiện tình cảm đối với Bác Hồ qua hát, đọc thơ, cùng cô kể chuyện về Bác Hồ</t>
  </si>
  <si>
    <t>Quan tâm đến cảnh đẹp, lễ hội của quê hương, đất nước</t>
  </si>
  <si>
    <t>Biết một vài cảnh đẹp, di tích lịch sử, lễ hội và một vài nét văn hóa truyền thống ( trang phục, món ăn ) của quê hương đất nước</t>
  </si>
  <si>
    <t>Quan tâm đến di tích lịch sử, cảnh đẹp, lễ hội của quê hương đất nước</t>
  </si>
  <si>
    <t>Thực hiện được một số quy định ở lớp và gia đình: Sau khi chơi ếp cất đồ chơi, không tranh giành đồ chơi, vâng lời bố mẹ</t>
  </si>
  <si>
    <t>Biết chào hỏi và nói cảm ơn, xin lỗi khi được nhắc nhở</t>
  </si>
  <si>
    <t>Biết nói cảm ơn, xin lỗi, chào hỏi lễ phép</t>
  </si>
  <si>
    <t>Biết chú ý lắng nghe khi cô, bạn nói</t>
  </si>
  <si>
    <t>Chú ý lắng nghe khi cô, bạn nói</t>
  </si>
  <si>
    <t>Cùng chơi với các bạn trong các trò chơi theo nhóm nhỏ</t>
  </si>
  <si>
    <t>Chờ đến lượt</t>
  </si>
  <si>
    <t>Biết chờ đến lượt khi được nhắc nhở</t>
  </si>
  <si>
    <t>Chờ đến lượt, hợp tác</t>
  </si>
  <si>
    <t>Tôn trọng, hợp tác, chấp nhận.</t>
  </si>
  <si>
    <t>Biết yêu mến bố, mẹ, anh, chị, em ruột</t>
  </si>
  <si>
    <t>Yêu mến bố, mẹ, anh, chị, em ruột</t>
  </si>
  <si>
    <t>Yêu mến, quan tâm đến người thân tong gia đình</t>
  </si>
  <si>
    <t>Biết quan tâm, giúp đỡ bạn khi cần thiết</t>
  </si>
  <si>
    <t>Quan tâm, giúp đỡ bạn</t>
  </si>
  <si>
    <t>Có khả năng nhận biết hành vi " đúng" - " sai", " tốt" - " xấu"</t>
  </si>
  <si>
    <t>Nhận biết hành vi " đúng" - " sai", " tốt" - " xấu"</t>
  </si>
  <si>
    <t>Biết phân biệt hành vi  " đúng" - " sai", " tốt" - " xấu"</t>
  </si>
  <si>
    <t xml:space="preserve">Phân biệt hành vi" đúng" - " sai", " tốt" - " xấu" </t>
  </si>
  <si>
    <t>Thích quan sát cảnh vật thiên nhiên và chăm sóc cây</t>
  </si>
  <si>
    <t>Bảo vệ và chăm sóc con vật, cây cối gần gũi</t>
  </si>
  <si>
    <t>Thích chăm sóc cây, con vật thân thuộc</t>
  </si>
  <si>
    <t>Bảo vệ, chăm sóc con vật và cây cối thân thuộc</t>
  </si>
  <si>
    <t xml:space="preserve">Bảo vệ, chăm sóc con vật và cây cối </t>
  </si>
  <si>
    <t>Biết bỏ rác đúng nơi quy định khi được nhắc nhở</t>
  </si>
  <si>
    <t>Giữ gìn vệ sinh môi trường</t>
  </si>
  <si>
    <t>Bỏ rác đúng nơi quy định</t>
  </si>
  <si>
    <t>Biết tiết kiệm điện, nước khi được sự hướng dẫn của giáo viên</t>
  </si>
  <si>
    <t>Tiết kiệm điện, nước</t>
  </si>
  <si>
    <t>Biết tiết kiệm điện, nước khi được nhắc nhở: Không để tràn nước khi rửa tay, tắt quạt, tắt điện khi ra khỏi phòng</t>
  </si>
  <si>
    <t>Có ý thức tiết kiệm điện, nước trong sinh hoạt: Tắt điện, tắt quạt khi ra khỏi phòng, khóa vòi nước sau khi dùng, không để thừa thức ăn</t>
  </si>
  <si>
    <t>Đếm trên đối tượng trong phạm vi 5 và đếm theo khả năng</t>
  </si>
  <si>
    <t>Đếm trên đối tượng trong phạm vi 10 và đếm theo khả năng</t>
  </si>
  <si>
    <t>1 và nhiều</t>
  </si>
  <si>
    <t>Chữ số, số lượng và số thứ tự trong phạm vi 5</t>
  </si>
  <si>
    <t>Các chữ số, số lượng và số thứ tự trong phạm vi 10</t>
  </si>
  <si>
    <t>Có khả năng so sánh số lượng hai nhóm đối tượng trong phạm vi 5 bằng các cách khác nhau và nói được các từ: bằng nhau, nhiều hơn, ít hơn</t>
  </si>
  <si>
    <t>Có khả năng so sánh số lượng của hai nhóm đối tượng trong phạm vi 10 bằng các cách khác nhau và nói được các từ: bằng nhau, nhiều hơn, ít hơn</t>
  </si>
  <si>
    <t>Có khả năng so sánh số lượng của ba nhóm đối tượng trong phạm vi 10 bằng các cách khác nhau và nói được kết quả: bằng nhau, nhiều nhất, ít hơn, ít nhất</t>
  </si>
  <si>
    <t>Biết đếm trong phạm vi 10 và đếm theo khả năng</t>
  </si>
  <si>
    <t>Biết gộp và đếm hai nhóm đối tượng cùng loại có tổng trong phạm vi 5</t>
  </si>
  <si>
    <t>Tách một nhóm đối tượng có số lượng trong phạm vi 5 thành hai nhóm</t>
  </si>
  <si>
    <t>Biết gộp hai nhóm đối tượng có số lượng trong phạm vi 5, đếm và nói kết quả</t>
  </si>
  <si>
    <t>Tách một nhóm đối tượng thành các nhóm nhỏ hơn</t>
  </si>
  <si>
    <t>Gộp các nhóm đối tượng bằng các cách khau và đếm</t>
  </si>
  <si>
    <t>So sánh số lượng hai nhóm đối tượng trong phạm vi 5 bằng các cách khác nhau</t>
  </si>
  <si>
    <t>So sánh số lượng của hai nhóm đối tượng trong phạm vi 10 bằng các cách khác nhau</t>
  </si>
  <si>
    <t xml:space="preserve">So sánh số lượng của ba nhóm đối tượng trong phạm vi 10 bằng các cách khác nhau </t>
  </si>
  <si>
    <t>Nhận biết các con số từ 5 - 10 và sử dụng các số đó để chỉ số lượng, số thứ tự</t>
  </si>
  <si>
    <t>Nhận biết ý nghĩa các con số được sử dụng trong cuộc sống hằng ngày (số nhà, biển số xe…)</t>
  </si>
  <si>
    <t>Có khả năng nhận biết ý nghĩa các con số được sử dụng trong cuộc sống hằng ngày</t>
  </si>
  <si>
    <t>Có khả năng xếp tương ứng 1 - 1, ghép đôi</t>
  </si>
  <si>
    <t xml:space="preserve"> Xếp tương ứng 1 - 1, ghép đôi</t>
  </si>
  <si>
    <t xml:space="preserve"> Biết xếp tương ứng 1 - 1, ghép đôi</t>
  </si>
  <si>
    <t>Biết ghép thành cặp những đối tượng có mối liên quan</t>
  </si>
  <si>
    <t>Ghép thành cặp những đối tượng có mối liên quan</t>
  </si>
  <si>
    <t>Sử dụng được dụng cụ để đo độ dài, dung tích của 2 đối tượng, nói kết quả đo và so sánh</t>
  </si>
  <si>
    <t>So sánh 2 đối tượng về kích thước</t>
  </si>
  <si>
    <t>Đo độ dài một vật bằng một đơn vị đo</t>
  </si>
  <si>
    <t>Đo dung tích bằng một đơn vị đo</t>
  </si>
  <si>
    <t>Đo độ dài một vật bằng các đơn vị đo khác nhau</t>
  </si>
  <si>
    <t>Đo độ dài các vật, so sánh và diễn đạt kết quả đo</t>
  </si>
  <si>
    <t>Đo dung tích các vật, so sánh và diễn đạt kết quả đo</t>
  </si>
  <si>
    <t>Sử dụng các vật liệu khác nhau để tạo ra các hình đơn giản</t>
  </si>
  <si>
    <t>Nhận biết, gọi tên khối cầu, khối vuông, khối chữ nhật, khối trụ và nhận dạng các khối hình đó trong thực tế</t>
  </si>
  <si>
    <t>So sánh sự khác nhau và giống nhau của các hình: hình vuông, hình tam giác, hình tròn, hình chữ nhật</t>
  </si>
  <si>
    <t>Nhận biết, gọi tên các hình: hình vuông, hình tam giác, hình tròn, hình chữ nhật và nhận dạng các hình đó trong thực tế</t>
  </si>
  <si>
    <t>Chắp ghép các hình hình học để tạo thành các hình mới theo ý thích và theo yêu cầu</t>
  </si>
  <si>
    <t>Sử dụng các hình hình học để chắp ghép</t>
  </si>
  <si>
    <t>Tạo ra một số hình học bằng các cách khác nhau</t>
  </si>
  <si>
    <t>Biết tạo ra một số hình học bằng các cách khác nhau</t>
  </si>
  <si>
    <t>Có khả năng chắp ghép các hình hình học để tạo thành các hình mới theo ý thích và theo yêu cầu</t>
  </si>
  <si>
    <t>Có khả năng sử dụng các hình hình học để chắp ghép</t>
  </si>
  <si>
    <t>Biết sử dụng các vật liệu khác nhau để tạo ra các hình đơn giản</t>
  </si>
  <si>
    <t>Nhận biết được phía trên - phía dưới - phía trước - phái sau, tay phải - tay trái của bản thân</t>
  </si>
  <si>
    <t>Nhận biết  phía trên - phía dưới - phía trước - phái sau, tay phải - tay trái của bản thân</t>
  </si>
  <si>
    <t>Xác định vị trí đồ vật so với bản thân trẻ và so với bạn khác (phía trước- phía sau, phía trên - phía dưới, phía phải - phía trái)</t>
  </si>
  <si>
    <t>Xác định được vị trí đồ vật so với bản thân trẻ và so với bạn khác (phía trước- phía sau, phía trên - phía dưới, phía phải - phía trái)</t>
  </si>
  <si>
    <t>Xác định được vị trí của đồ vật (phía trước- phía sau, phía trên - phía dưới, phía phải - phía trái) so với bản thân trẻ, với bạn khác, với một vật nào đó làm chuẩn</t>
  </si>
  <si>
    <t>Xác định vị trí của đồ vật (phía trước- phía sau, phía trên - phía dưới, phía phải - phía trái) so với bản thân trẻ, với bạn khác, với một vật nào đó làm chuẩn</t>
  </si>
  <si>
    <t>Nhận biết được các buổi: sáng, trưa, chiều, tối</t>
  </si>
  <si>
    <t>Nhận biết  các buổi: sáng, trưa, chiều, tối</t>
  </si>
  <si>
    <t>Nhận biết hôm qua, hôm nay, ngày mai</t>
  </si>
  <si>
    <t>Gọi được tên các ngày trong tuần theo thứ tự</t>
  </si>
  <si>
    <t>1. Các bộ phận cơ thể con người</t>
  </si>
  <si>
    <t>Biết phối hợp các giác quan để xem xét sự vật, hiện tượng như kết hợp nhìn, sờ, ngửi, nếm…để tìm hiểu đặc điểm của đối tượng.</t>
  </si>
  <si>
    <t>Biết phối hợp các giác quan để quan sát, xem xét và thảo luận về sự vật, hiện tượng như sử dụng các giác quan khác nhau để xem xét lá, hoa, quả…. và thảo luận về đặc điểm của đối tượng</t>
  </si>
  <si>
    <t>2. Đồ vật:
* Đồ dùng, đồ chơi</t>
  </si>
  <si>
    <t>Đặc điểm nổi bật, công dụng, cách sử dụng đồ dùng, đồ chơi</t>
  </si>
  <si>
    <t>Nhận biết đặc điểm, công dụng, cách sử dụng đồ dùng, đồ chơi</t>
  </si>
  <si>
    <t>Đặc điểm, công dụng, cách sử dụng đồ dùng, đồ chơi</t>
  </si>
  <si>
    <t>Biết so sánh sự khác nhau và giống nhau của 2-3 đồ dùng, đồ chơi</t>
  </si>
  <si>
    <t>So sánh sự khác nhau và giống nhau của 2-3 đồ dùng, đồ chơi.</t>
  </si>
  <si>
    <t>Biết so sánh sự khác nhau và giống nhau của  đồ dùng, đồ chơi và sự đa dạng của chúng</t>
  </si>
  <si>
    <t>Biết phân loại đồ dùng, đồ chơi theo 1-2 dấu hiệu</t>
  </si>
  <si>
    <t>Phân loại đồ dùng, đồ chơi theo 1-2 dấu hiệu</t>
  </si>
  <si>
    <t>* Phương tiện giao thông</t>
  </si>
  <si>
    <t>Biết tên, đặc điểm, công dụng của một số PTGT quen thuộc</t>
  </si>
  <si>
    <t>Tên, đặc điểm, công dụng của một số PTGT quen thuộc</t>
  </si>
  <si>
    <t>Biết đặc điểm, công dụng của một số PTGT và phân loại theo 1-2 dấu hiệu</t>
  </si>
  <si>
    <t>Đặc điểm, công dụng của một số PTGT và phân loại theo 1-2 dấu hiệu</t>
  </si>
  <si>
    <t>Biết đặc điểm, công dụng của một số PTGT và phân loại theo 2 - 3 dấu hiệu</t>
  </si>
  <si>
    <t>Đặc điểm, công dụng của một số PTGT và phân loại theo 2 - 3 dấu hiệu</t>
  </si>
  <si>
    <t>3. Động vật và thực vật</t>
  </si>
  <si>
    <t>Biết đặc điểm nổi bật và ích lợi của con vật, cây, hoa, quả quen thuộc</t>
  </si>
  <si>
    <t>Đặc điểm nổi bật và ích lợi của con vật, cây, hoa, quả quen thuộc</t>
  </si>
  <si>
    <t>Biết đặc điểm bên ngoài của con vật, cây, hoa, quả gần gũi, ích lợi và tác hại đối với con người</t>
  </si>
  <si>
    <t>Đặc điểm bên ngoài của con vật, cây, hoa, quả gần gũi, ích lợi và tác hại đối với con người</t>
  </si>
  <si>
    <t>Đặc điểm , ích lợi , tác hại, quá trình phát triển và điều kiện sống của một số loại con vật, cây, hoa ,quả</t>
  </si>
  <si>
    <t xml:space="preserve"> Biết so sánh, phân loại  cây, hoa, quả, con vật theo 1-2 dấu hiệu</t>
  </si>
  <si>
    <t xml:space="preserve"> So sánh, phân loại  cây, hoa, quả, con vật theo 1-2 dấu hiệu</t>
  </si>
  <si>
    <t xml:space="preserve"> Biết so sánh, phân loại  cây, hoa, quả, con vật theo 2 - 3 dấu hiệu</t>
  </si>
  <si>
    <t>Biết được mối liên hệ đơn giản giữa con vật, cây quen thuộc với môi trường sống. Cách chăm sóc bảo vệ chúng</t>
  </si>
  <si>
    <t>4. Một số hiện tượng tự nhiên
* Thời tiết, mùa:</t>
  </si>
  <si>
    <t>Biết một số hiện tượng nắng mưa, nóng, lạnh và ảnh hưởng của nó đến sức khỏe, sinh hoạt của trẻ</t>
  </si>
  <si>
    <t xml:space="preserve"> Hiện tượng nắng mưa, nóng, lạnh và ảnh hưởng của nó đến sức khỏe, sinh hoạt của trẻ</t>
  </si>
  <si>
    <t>Biết một số hiện tượng thời tiết theo mùa và ảnh hưởng của nó đến sinh hoạt của con nguời</t>
  </si>
  <si>
    <t>Thời tiết theo mùa và ảnh hưởng của nó đến sinh hoạt của con nguời</t>
  </si>
  <si>
    <t>Sự thay đổi trong sinh hoạt của con người, con vật và cây theo mùa</t>
  </si>
  <si>
    <t>* Ngày và đêm, mặt trời, mặt trăng</t>
  </si>
  <si>
    <t>Biết một số dấu hiệu nổi bật của ngày và đêm</t>
  </si>
  <si>
    <t>Một số dấu hiệu nổi bật của ngày và đêm</t>
  </si>
  <si>
    <t>Nhận ra sự khác nhau giữa ngày và đêm</t>
  </si>
  <si>
    <t>Sự khác nhau giữa ngày và đêm</t>
  </si>
  <si>
    <t>Nhận ra sự khác nhau giữa ngày và đêm, mặt trời, mặt trăng</t>
  </si>
  <si>
    <t>Sự khác nhau giữa ngày và đêm, mặt trời, mặt trăng</t>
  </si>
  <si>
    <t>*Nước</t>
  </si>
  <si>
    <t>Biết một số nguồn nước trong sinh hoạt hàng ngày. Ích lợi của nước với đời sống con người, con vật, cây</t>
  </si>
  <si>
    <t>Một số nguồn nước trong sinh hoạt hàng ngày</t>
  </si>
  <si>
    <t>Biết các nguồn nước trong môi trường sống. Ích lợi của nước với đời sống con người con vật và cây. Một số đặc điểm, tính chất của nước và hiểu được nguyên nhân gây ô nhiễm nguồn nước và cách bảo vệ nguồn nước</t>
  </si>
  <si>
    <t>Các nguồn nước trong môi trường sống</t>
  </si>
  <si>
    <t>Ích lợi của nước với đời sống con người, con vật, cây</t>
  </si>
  <si>
    <t>Ích lợi của nước với đời sống con người, con vật và cây</t>
  </si>
  <si>
    <t>Một số đặc điểm, tính chất của nước</t>
  </si>
  <si>
    <t>Nguyên nhân gây ô nhiễm nguồn nước và cách bảo vệ nguồn nước</t>
  </si>
  <si>
    <t>* Không khí, ánh sáng</t>
  </si>
  <si>
    <t>Có một số hiểu biết về nguồn ánh sáng trong sinh hoạt hàng ngày</t>
  </si>
  <si>
    <t>Một số nguồn ánh sáng trong sinh hoạt hàng ngày</t>
  </si>
  <si>
    <t>* Đất, đá, cát, sỏi</t>
  </si>
  <si>
    <t>Biết một vài đặc điểm, tính chất của đất,đá, cát, sỏi</t>
  </si>
  <si>
    <t>B. Làm quen với một số khái niệm sơ đẳng về toán</t>
  </si>
  <si>
    <t>C. Khám phá xã hội</t>
  </si>
  <si>
    <t>1. Nhận biết bản thân, gia đình, trường lớp mầm non và cộng đồng</t>
  </si>
  <si>
    <t>Tên, tuổi, giới tính của bản thân</t>
  </si>
  <si>
    <t>Tên của bố, mẹ các thành viên trong gia đình. Địa chỉ gia đình</t>
  </si>
  <si>
    <t>Họ tên, công việc của bố mẹ, những người thân trong gia đình và công việc của họ. Một số nhu cầu của gia đình. Địa chỉ gia đình</t>
  </si>
  <si>
    <t>2. Nhận biết một số nghề phổ biến và nghề truyền thống ở địa phương</t>
  </si>
  <si>
    <t>3. Nhận biết một số lễ hội và danh lam, thắng cảnh</t>
  </si>
  <si>
    <t>I. LĨNH VỰC GIÁO DỤC PHÁT TRIỂN THỂ CHẤT</t>
  </si>
  <si>
    <t>Đứng một chân, giữ thẳng người trong 10 giây</t>
  </si>
  <si>
    <t>Giữ được thăng bằng cơ thể khi thực hiện vận động đi bằng mép ngoài bàn chân</t>
  </si>
  <si>
    <t>Đi bằng mép ngoài bàn chân</t>
  </si>
  <si>
    <t>Giữ được thăng bằng cơ thể khi thực hiện vận động đi trên dây dài 3-4m đặt trên sàn</t>
  </si>
  <si>
    <t>Đi trên dây</t>
  </si>
  <si>
    <t>Giữ được thăng bằng cơ thể khi thực hiện vận động đi lên, xuống trên ván dốc dài 2,5m, rộng 0,3m, một đầu kê cao 0,3m</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</si>
  <si>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</si>
  <si>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</si>
  <si>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</si>
  <si>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</si>
  <si>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 xml:space="preserve">Kiểm soát được vận động, phản xạ nhanh khi đi thay đổi hướng vận động ít nhất 3 lần theo đúng hiệu lệnh </t>
  </si>
  <si>
    <t>Đi thay đổi hướng theo hiệu lệnh</t>
  </si>
  <si>
    <t>Mạnh mẽ, khéo léo, phối hợp nhịp nhàng khi đi theo đội hình, đội ngũ và đi đều bước</t>
  </si>
  <si>
    <t>Đi theo đội hình, đội ngũ, đi đều bước</t>
  </si>
  <si>
    <t>Kiểm soát được vận động chạy thay đổi tốc độ ít nhất 3 lần theo đúng hiệu lệnh</t>
  </si>
  <si>
    <t>Chạy thay đổi hướng vận động tốc độ theo đúng hiệu lệnh</t>
  </si>
  <si>
    <t>Kiểm soát được vận động chạy thay đổi hướng theo vật chuẩn (3-4 vật chuẩn đặt zic zắc để đổi hướng)</t>
  </si>
  <si>
    <t>Chạy thay đổi hướng vận động theo đúng hiệu lệnh</t>
  </si>
  <si>
    <t>Chạy được 18m liên tục theo hướng thẳng trong 5-7 giây</t>
  </si>
  <si>
    <t>Chạy 18m liên tục theo hướng thẳng trong 5-7 giây</t>
  </si>
  <si>
    <t>Bền bỉ, dẻo dai, duy trì được vận động chạy chậm 60-80m</t>
  </si>
  <si>
    <t>Bền bỉ, dẻo dai, duy trì được vận động chạy chậm 100 - 120m</t>
  </si>
  <si>
    <t>Chạy chậm 100 - 120m</t>
  </si>
  <si>
    <t>Bền bỉ, dẻo dai, duy trì tốc độ chạy liên tục 150m không hạn chế thời gian</t>
  </si>
  <si>
    <t>Chạy liên tục 150m không hạn chế thời gian</t>
  </si>
  <si>
    <t>Nhanh nhẹn, dẻo dai, khéo léo khi phối hợp thực hiện vận động chạy và vượt qua 2-3 chướng ngại vật</t>
  </si>
  <si>
    <t>Chạy và vượt qua 2-3 chướng ngại vật</t>
  </si>
  <si>
    <t>Thể hiện sự dẻo dai, khả năng phối hợp khéo léo khi thực hiện vận động bò bằng bàn tay và bàn chân giữa 2 đường kẻ rộng 40cm, dài 3-4m không chệch ra ngoài</t>
  </si>
  <si>
    <t>Bò bằng bàn tay và bàn chân giữa 2 đường kẻ rộng 40cm, dài 3-4m</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</si>
  <si>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</si>
  <si>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</si>
  <si>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 xml:space="preserve">Thể hiện sự dẻo dai, khả năng phối hợp khéo léo khi thực hiện vận động bò trong đường zic zăc (có 5 điểm zic zắc, mỗi điểm cách nhau 2m) không chệch ra ngoài </t>
  </si>
  <si>
    <t>Bò trong đường zic zăc qua 5 điểm, mỗi điểm cách nhau 2m</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</si>
  <si>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</si>
  <si>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</si>
  <si>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Bò chui qua ống dài 1,2 x 0,6m liên tục, không chạm</t>
  </si>
  <si>
    <t>Bò chui qua ống dài1,2 x 0,6m</t>
  </si>
  <si>
    <t>Mạnh dạn, nhanh nhẹn, khéo léo khi bò chui qua ống dài 1,5 x 0,6m liên tục, không chạm</t>
  </si>
  <si>
    <t>Bò chui qua ống dài 1,5 x 0,6m</t>
  </si>
  <si>
    <t>Trườn thẳng hướng đích, liên tục 2m và theo khả năng</t>
  </si>
  <si>
    <t>Trườn theo hướng thẳng</t>
  </si>
  <si>
    <t>Biết phối hợp tay chân nhịp nhàng, khéo léo trườn kết hợp trèo qua ghế dài 1,5m x 30cm đúng kỹ thuật</t>
  </si>
  <si>
    <t>Trườn kết hợp trèo qua ghế dài 1,5m x 30cm</t>
  </si>
  <si>
    <t>Trèo qua ghế dài 1,5m x 30cm khéo léo, nhanh nhẹn và đúng kỹ thuật</t>
  </si>
  <si>
    <t>Trèo qua ghế dài 1,5m x 30cm</t>
  </si>
  <si>
    <t>Mạnh dạn, tự tin, nhanh nhẹn, khéo léo trèo lên xuống 7 gióng thang liên tục ở độ cao 1,5 m so với mặt đất</t>
  </si>
  <si>
    <t>Trèo lên, xuống 7 gióng thang ở độ cao 1,5m</t>
  </si>
  <si>
    <t>Trèo lên xuống 5 gióng thang khéo léo, nhanh nhẹn và liên tục</t>
  </si>
  <si>
    <t>Trèo lên, xuống 5 gióng thang</t>
  </si>
  <si>
    <t>Tung bóng thẳng lên cao và bắt bóng bằng 2 tay ở độ cao 40-50cm, không làm rơi bóng</t>
  </si>
  <si>
    <t>Tung bóng lên cao và bắt bóng bằng 2 tay</t>
  </si>
  <si>
    <t>Nhanh nhẹn, khéo léo vừa đi vừa đập bắt bóng nẩy từ 4-5 lần liên tiếp</t>
  </si>
  <si>
    <t>Đi, đập và bắt bóng nẩy</t>
  </si>
  <si>
    <t>Tung bắt bóng 3 lần liền với cô/bạn ở khoảng cách 3m không làm rơi bóng</t>
  </si>
  <si>
    <t>Tung bắt bóng với người đối diện</t>
  </si>
  <si>
    <t>Biết ném và bắt bóng bằng hai tay từ khoảng cách xa 4m</t>
  </si>
  <si>
    <t>Ném và bắt bóng bằng hai tay từ khoảng cách xa 4m</t>
  </si>
  <si>
    <t>Tự đập bắt bóng được 4-5 lần liên tiếp (đường kính bóng 18cm)</t>
  </si>
  <si>
    <t>Đập và bắt bóng tại chỗ</t>
  </si>
  <si>
    <t>Ném xa bằng 1 tay</t>
  </si>
  <si>
    <t>Ném xa bằng 2 tay</t>
  </si>
  <si>
    <t>Ném được trúng đích đứng cao 1,5m ở khoảng cách xa 2m, đường kính 40cm bằng 1 tay/ 2 tay</t>
  </si>
  <si>
    <t xml:space="preserve">Ném trúng đích đứng ở khoảng cách xa 2m, cao 1,5m, đường kính 40cm bằng 1 tay/ 2 tay </t>
  </si>
  <si>
    <t>Ném trúng đích đứng (xa 1,5m, cao 1,2m)</t>
  </si>
  <si>
    <t>Ném được trúng đích ngang ở khoảng cách xa 2m, đường kính 40cm bằng 1 tay/ 2 tay</t>
  </si>
  <si>
    <t>Ném trúng đích ngang ở khoảng cách xa 2m, đường kính 40cm bằng 1 tay/ 2 tay</t>
  </si>
  <si>
    <t>Ném trúng đích ngang ở khoảng cách xa 2m</t>
  </si>
  <si>
    <t xml:space="preserve">Tập trung, khéo léo thực hiện vận động chuyền, bắt bóng qua đầu chuyển ra sau lưng hoặc ra phía trước </t>
  </si>
  <si>
    <t>Chuyền, bắt bóng qua đầu chuyển ra sau lưng hoặc ra phía trước</t>
  </si>
  <si>
    <t>Biết phối hợp chuyền bắt bóng qua đầu liên tục, không làm rơi bóng</t>
  </si>
  <si>
    <t>Chuyền, bắt bóng qua đầu</t>
  </si>
  <si>
    <t>Biết phối hợp chuyền bắt bóng qua chân liên tục, không làm rơi bóng</t>
  </si>
  <si>
    <t>Chuyền, bắt bóng qua chân</t>
  </si>
  <si>
    <t>Giữ được thăng bằng cơ thể khi thực hiện vận động bật tiến liên tục về phía trước</t>
  </si>
  <si>
    <t>Bật liên tục về phía trước</t>
  </si>
  <si>
    <t>Mạnh dạn, tự tin, dứt khoát khi thực hiện vận động bật liên tục vào 5-7 vòng</t>
  </si>
  <si>
    <t>Bật liên tục vào vòng</t>
  </si>
  <si>
    <t>Giữ được thăng bằng cơ thể khi thực hiện vận động bật xa 35-40 cm</t>
  </si>
  <si>
    <t>Bật xa 35 - 40cm</t>
  </si>
  <si>
    <t>Giữ được thăng bằng cơ thể khi thực hiện vận động bật xa tối thiểu 50 cm</t>
  </si>
  <si>
    <t>Bật xa tối thiểu 50cm</t>
  </si>
  <si>
    <t>Giữ được thăng bằng khi bật nhảy từ độ cao 30-35cm xuống</t>
  </si>
  <si>
    <t>Bật nhảy từ trên cao xuống (cao 30-35cm)</t>
  </si>
  <si>
    <t>Giữ được thăng bằng khi bật nhảy từ độ cao 40-45cm xuống</t>
  </si>
  <si>
    <t>Bật nhảy từ trên cao xuống (cao 40-45cm)</t>
  </si>
  <si>
    <t>Bật tách chân, khép chân qua 5 ô liên tục, không dẫm vạch</t>
  </si>
  <si>
    <t>Bật tách chân, khép chân qua 5 ô</t>
  </si>
  <si>
    <t>Bật tách chân, khép chân qua 7 ô liên tục, không dẫm vạch</t>
  </si>
  <si>
    <t>Giữ được thăng bằng khi bật qua vật cản cao 10-15cm</t>
  </si>
  <si>
    <t>Bật qua vật cản cao 10-15cm</t>
  </si>
  <si>
    <t>Giữ được thăng bằng khi bật qua vật cản cao 15-20cm</t>
  </si>
  <si>
    <t>Bật qua vật cản cao 15-20cm</t>
  </si>
  <si>
    <t>Giữ được thăng bằng khi nhảy lò cò 3m</t>
  </si>
  <si>
    <t>Nhảy lò cò 3m</t>
  </si>
  <si>
    <t>Bền bỉ, dẻo dai và giữ được thăng bằng khi nhảy lò cò 5m</t>
  </si>
  <si>
    <t>Nhảy lò cò 5m</t>
  </si>
  <si>
    <t>Bền bỉ, dẻo dai và giữ được thăng bằng khi nhảy lò cò được ít nhất 5 bước liên tục, đổi chân theo yêu cầu</t>
  </si>
  <si>
    <t>Nhảy lò cò 5 bước liên tục, đổi chân theo yêu cầu</t>
  </si>
  <si>
    <t>Xoay tròn cổ tay</t>
  </si>
  <si>
    <t>Cuộn - xoay tròn cổ tay</t>
  </si>
  <si>
    <t>Thực hiện được các loại cử động bàn tay, ngón tay và cổ tay</t>
  </si>
  <si>
    <t>Các loại cử động bàn tay, ngón tay và cổ tay</t>
  </si>
  <si>
    <t>Co duỗi các ngón tay, đan các ngón tay vào nhau</t>
  </si>
  <si>
    <t>Thực hiện được vận động vo, xoáy, xoắn, vặn</t>
  </si>
  <si>
    <t>Vo, xoáy, xoắn, vặn</t>
  </si>
  <si>
    <t>Tô màu kín, không chờm ra ngoài đường viền các hình vẽ</t>
  </si>
  <si>
    <t>Tô màu hình vẽ</t>
  </si>
  <si>
    <t>Thực hiện được vận động véo, vuốt, miết, búng ngón tay, chạm các đầu ngón tay với nhau, ấn bàn tay</t>
  </si>
  <si>
    <t>Véo, vuốt, miết, búng ngón tay, chạm các đầu ngón tay với nhau, ấn bàn tay</t>
  </si>
  <si>
    <t>Vẽ hình tròn theo mẫu</t>
  </si>
  <si>
    <t>Tô, vẽ được một số hình đơn giản, gần gũi</t>
  </si>
  <si>
    <t>Tô, vẽ hình</t>
  </si>
  <si>
    <t>Vẽ hình và sao chép các chữ cái, chữ số</t>
  </si>
  <si>
    <t>Bước đầu làm quen với việc sử dụng kéo cắt thẳng được một đoạn 10cm</t>
  </si>
  <si>
    <t>Cắt thẳng một đoạn 10cm</t>
  </si>
  <si>
    <t>Cắt, xé thành thạo theo đường thẳng</t>
  </si>
  <si>
    <t>Cắt, xé đường thẳng dài hơn 10cm</t>
  </si>
  <si>
    <t>Cắt, xé được theo đường viền thẳng và cong của các hình đơn giản</t>
  </si>
  <si>
    <t>Cắt, xé theo đường viền thẳng và cong của các hình đơn giản</t>
  </si>
  <si>
    <t>Xếp chồng các hình khối khác nhau</t>
  </si>
  <si>
    <t>Xếp chồng được 10-12 khối</t>
  </si>
  <si>
    <t>Xếp chồng các hình khối</t>
  </si>
  <si>
    <t>Xếp chồng được 12-15 khối, lắp ráp theo mẫu</t>
  </si>
  <si>
    <t xml:space="preserve">Xây dựng, lắp ráp với 12-15 khối </t>
  </si>
  <si>
    <t>Biết tự cài, cởi cúc to</t>
  </si>
  <si>
    <t>Cài, cởi cúc to</t>
  </si>
  <si>
    <t>Đan tết sợi đôi</t>
  </si>
  <si>
    <t>Ghép và dán được các hình vào đúng vị trí cho trước, không bị nhăn</t>
  </si>
  <si>
    <t>Ghép và dán các hình vào vị trí cho sẵn</t>
  </si>
  <si>
    <t>Bước đầu biết sử dụng bút tô vẽ nguệch ngoạc một số hình đơn giản hoặc theo ý thích</t>
  </si>
  <si>
    <t>Tập sử dụng bút tô vẽ nguệch ngoạc</t>
  </si>
  <si>
    <t>Biết tự cài - cởi cúc, xâu - buộc dây</t>
  </si>
  <si>
    <t>Cài - cởi cúc, xâu - buộc dây</t>
  </si>
  <si>
    <t>Biết tự mặc - cởi quần áo, xâu dây giày, cài quai dép, kéo khóa (phéc mơ tuya)</t>
  </si>
  <si>
    <t>Cài - cởi cúc, kéo khóa phéc mơ tuya, xâu - luồn - buộc dây</t>
  </si>
  <si>
    <t>Xé - dán giấy dài khoảng 10cm</t>
  </si>
  <si>
    <t>Xé - dán giấy</t>
  </si>
  <si>
    <t>Biết gập giấy tạo hình đơn giản theo hướng dẫn</t>
  </si>
  <si>
    <t>Gập giấy</t>
  </si>
  <si>
    <t>Nhận biết tên gọi một số thực phẩm quen thuộc</t>
  </si>
  <si>
    <t>Biết 4 nhóm thực phẩm và phân loại một số thực phẩm theo nhóm</t>
  </si>
  <si>
    <t>Nhận biết tên một số thực phẩm thông thường và các nhóm thực phẩm (trên tháp dinh dưỡng)</t>
  </si>
  <si>
    <t>Nhận biết thực phẩm theo 4 nhóm</t>
  </si>
  <si>
    <t>Phân biệt được màu sắc, kích thước, hình dạng, mùi vị của một số thực phẩm thông thường, sẵn có tại địa phương</t>
  </si>
  <si>
    <t>Nhận biết màu sắc, kích thước, hình dạng, mùi vị của một số thực phẩm quen thuộc</t>
  </si>
  <si>
    <t>Nhận biết, phân loại được các thực phẩm theo nguồn gốc khác nhau (thực phẩm có nguồn gốc động vật/thực vật)</t>
  </si>
  <si>
    <t>Nhận biết, phân loại thực phẩm theo nguồn gốc</t>
  </si>
  <si>
    <t>Tên gọi một số món ăn quen thuộc</t>
  </si>
  <si>
    <t>Kể được tên một số thức ăn cần có trong bữa ăn hàng ngày</t>
  </si>
  <si>
    <t>Tên một số thức ăn trong bữa ăn hàng ngày</t>
  </si>
  <si>
    <t>Biết cơ cấu các bữa ăn trong 1 ngày, các món ăn trong 1 bữa ăn</t>
  </si>
  <si>
    <t>Cơ cấu các bữa ăn trong 1 ngày, thức ăn trong bữa ăn</t>
  </si>
  <si>
    <t>Kể được tên và dạng chế biến của một số món ăn quen thuộc</t>
  </si>
  <si>
    <t>Tên và dạng chế biến của một số món ăn quen thuộc</t>
  </si>
  <si>
    <t>Thao tác cơ bản trong chế biến một số món ăn, thức uống đơn giản</t>
  </si>
  <si>
    <t>Kể được một số món ăn đặc trưng thường dùng trong các ngày lễ, tết</t>
  </si>
  <si>
    <t>Tìm hiểu các món ăn đặc trưng ngày lễ, tết</t>
  </si>
  <si>
    <t>Giá trị dinh dưỡng của một số loại thực phẩm</t>
  </si>
  <si>
    <t>Biết cách phân biệt thực phẩm/ thức ăn sạch, an toàn</t>
  </si>
  <si>
    <t>Phân biệt thực phẩm/ thức ăn sạch, an toàn</t>
  </si>
  <si>
    <t>Biết một số cách bảo quản thực phẩm/ thức ăn đơn giản.</t>
  </si>
  <si>
    <t>Cách bảo quản thực phẩm/ thức ăn đơn giản</t>
  </si>
  <si>
    <t>Biết lựa chọn ăn/không ăn những thức ăn có lợi/có hại cho sức khỏe</t>
  </si>
  <si>
    <t>Thức ăn có lợi/ có hại cho sức khỏe con người</t>
  </si>
  <si>
    <t>Biết một số thói quen ăn uống tốt (ăn chậm, nhai kỹ, không kén chọn thức ăn, không vừa nhai vừa nói,…)</t>
  </si>
  <si>
    <t>Thói quen ăn uống tốt/không tốt</t>
  </si>
  <si>
    <t>Biết một số loại bệnh tật liên quan đến ăn uống (ỉa chảy, sâu răng, suy dinh dưỡng, béo phì,…)</t>
  </si>
  <si>
    <t>Bệnh tật liên quan đến ăn uống</t>
  </si>
  <si>
    <t>Bước đầu làm quen với các thao tác rửa tay bằng xà phòng. Biết rửa tay với sự giúp đỡ của người lớn</t>
  </si>
  <si>
    <t>Tập rửa tay bằng xà phòng</t>
  </si>
  <si>
    <t>Có kỹ năng rửa tay bằng xà phòng đúng quy trình. Biết tự rửa tay bằng xà phòng khi được nhắc nhở</t>
  </si>
  <si>
    <t xml:space="preserve">Tập luyện thao tác rửa tay bằng xà phòng </t>
  </si>
  <si>
    <t>Có kỹ năng rửa tay bằng xà phòng đúng quy trình. Có thói quen tự rửa tay bằng xà phòng trước khi ăn, sau khi đi vệ sinh và khi tay bẩn</t>
  </si>
  <si>
    <t xml:space="preserve">Rèn luyện kỹ năng rửa tay bằng xà phòng </t>
  </si>
  <si>
    <t>Bước đầu làm quen với các thao tác lau mặt. Biết lau mặt với sự giúp đỡ của người lớn</t>
  </si>
  <si>
    <t>Làm quen thao tác lau mặt</t>
  </si>
  <si>
    <t>Có kỹ năng lau mặt đúng thao tác. Biết tự lau mặt khi được nhắc nhở</t>
  </si>
  <si>
    <t>Tập luyện thao tác lau mặt</t>
  </si>
  <si>
    <t>Có kỹ năng lau mặt đúng thao tác. Có thói quen tự lau mặt</t>
  </si>
  <si>
    <t>Rèn luyện kỹ năng lau mặt</t>
  </si>
  <si>
    <t>Biết súc miệng bằng nước muối</t>
  </si>
  <si>
    <t>Tập súc miệng bằng nước muối</t>
  </si>
  <si>
    <t xml:space="preserve">Có kỹ năng đánh răng đúng thao tác. Biết tự đánh răng </t>
  </si>
  <si>
    <t>Tập luyện thao tác đánh răng</t>
  </si>
  <si>
    <t>Có kỹ năng đánh răng đúng thao tác. Có thói quen tự đánh răng hàng ngày</t>
  </si>
  <si>
    <t>Rèn luyện kỹ năng đánh răng</t>
  </si>
  <si>
    <t>Biết tháo tất, cởi quần áo với sự giúp đỡ của người lớn</t>
  </si>
  <si>
    <t>Cởi mặc quần áo đơn giản</t>
  </si>
  <si>
    <t>Biết tự thay quần áo khi bị ướt/bẩn</t>
  </si>
  <si>
    <t>Cởi - mặc quần áo</t>
  </si>
  <si>
    <t>Có ý thức giữ đầu tóc, quần áo gọn gàng, sạch sẽ</t>
  </si>
  <si>
    <t>Ý thức vệ sinh cá nhân</t>
  </si>
  <si>
    <t>Biết thể hiện bằng lời nói về nhu cầu ăn, ngủ, vệ sinh cá nhân</t>
  </si>
  <si>
    <t>Diễn đạt nhu cầu cá nhân</t>
  </si>
  <si>
    <t>Biết tự thay quần áo khi bị ướt/bẩn và để vào nơi quy định</t>
  </si>
  <si>
    <t>Thay quần áo và để vào nơi quy định</t>
  </si>
  <si>
    <t>Nhận diện đúng đồ dùng cá nhân</t>
  </si>
  <si>
    <t>Ký hiệu cá nhân</t>
  </si>
  <si>
    <t xml:space="preserve">Biết sử dụng thiết bị vệ sinh đúng cách </t>
  </si>
  <si>
    <t>Nội quy khu vực vệ sinh</t>
  </si>
  <si>
    <t>Cách sử dụng bát, thìa, cốc</t>
  </si>
  <si>
    <t>Biết tự cầm bát, thìa xúc ăn gọn gàng, không rơi vãi, không đổ thức ăn</t>
  </si>
  <si>
    <t>Cách sử dụng bát, thìa</t>
  </si>
  <si>
    <t>Có kỹ năng sử dụng đồ dùng phục vụ ăn uống thành thạo, khéo léo</t>
  </si>
  <si>
    <t>Cách sử dụng đồ dùng ăn uống</t>
  </si>
  <si>
    <t>Có một số hành vi tốt trong ăn uống khi được nhắc nhở</t>
  </si>
  <si>
    <t>Mời cô, mời bạn khi ăn</t>
  </si>
  <si>
    <t>Biết một số hành vi văn minh, thói quen tốt trong ăn uống. Biết thực hiện khi được yêu cầu.</t>
  </si>
  <si>
    <t>Có một số hành vi văn minh, thói quen tốt trong ăn uống và chủ động thực hiện hàng ngày</t>
  </si>
  <si>
    <t>Ăn từ tốn, không đùa nghịch làm đổ vãi thức ăn, không vừa nhai vừa nói</t>
  </si>
  <si>
    <t>Ăn từ tốn, nhai kỹ, không đùa nghịch trong lúc ăn, không vừa nhai vừa nói, biết nhặt cơm rơi vào đĩa</t>
  </si>
  <si>
    <t>Không kén chọn thức ăn, ăn hết suất</t>
  </si>
  <si>
    <t>Không uống nước lã</t>
  </si>
  <si>
    <t>Không uống nước lã, ăn quà vặt ngoài đường</t>
  </si>
  <si>
    <t>Phân biệt thức ăn có lợi/ có hại cho sức khỏe con người</t>
  </si>
  <si>
    <t>Một số cách bảo quản thực phẩm/ thức ăn đơn giản</t>
  </si>
  <si>
    <t>Một số bệnh liên quan đến ăn uống</t>
  </si>
  <si>
    <t>Giữ vệ sinh thân thể</t>
  </si>
  <si>
    <t>Đi vệ sinh đúng nơi quy định</t>
  </si>
  <si>
    <t>Che miệng khi hắt hơi, ho</t>
  </si>
  <si>
    <t>Biết ích lợi và lựa chọn sử dụng trang phục phù hợp thời tiết</t>
  </si>
  <si>
    <t>Ích lợi và cách sử dụng trang phục phù hợp thời tiết</t>
  </si>
  <si>
    <t>Có khả năng nhận biết một số biểu hiện đặc trưng khi ốm và bước đầu biết cách phòng tránh. Biết nói với người lớn khi bị đau, chảy máu, sốt.</t>
  </si>
  <si>
    <t>Nhận biết một số biểu hiện khi ốm, nguyên nhân và cách phòng tránh</t>
  </si>
  <si>
    <t>Nhận ra và biết tránh một số vật dụng nguy hiểm khi được nhắc nhở</t>
  </si>
  <si>
    <t>Một số đồ vật gây nguy hiểm (ổ cắm điện, vật sắc nhọn, vật gây bỏng,…)</t>
  </si>
  <si>
    <t>Biết nhận ra và không chơi một số đồ vật có thể gây nguy hiểm</t>
  </si>
  <si>
    <t>Những đồ vật gây nguy hiểm (ổ cắm điện, vật sắc nhọn, vật gây bỏng,…)</t>
  </si>
  <si>
    <t>Nhận ra và không chơi một số đồ vật có thể gây nguy hiểm. Nói được mối nguy hiểm khi đến gần</t>
  </si>
  <si>
    <t>Nhận ra và biết tránh nơi nguy hiểm khi được nhắc nhở</t>
  </si>
  <si>
    <t>Một số khu vực nguy hiểm</t>
  </si>
  <si>
    <t>Những khu vực mất vệ sinh, nguy hiểm</t>
  </si>
  <si>
    <t>Không chơi ở những nơi mất vệ sinh, nguy hiểm. Nói được mối nguy hiểm nếu đến gần</t>
  </si>
  <si>
    <t>Biết tránh một số hành động nguy hiểm khi được nhắc nhở</t>
  </si>
  <si>
    <t>Những việc làm có thể gây nguy hiểm cho bản thân (cười đùa khi ăn uống dễ gây sặc, ngậm hột hạt, tự ý uống thuốc/ ăn thức ăn lạ,…)</t>
  </si>
  <si>
    <t>Biết và không làm một số hành động có thể gây nguy hiểm</t>
  </si>
  <si>
    <t>Biết và không làm một số việc có thể gây nguy hiểm</t>
  </si>
  <si>
    <t>Những việc làm có thể gây nguy hiểm cho bản thân và người khác (trêu động vật, hút thuốc lá có hại cho sức khỏe, không lại gần người đang hút thuốc lá,…)</t>
  </si>
  <si>
    <t>Biết gọi người lớn khi gặp một số trường hợp khẩn cấp</t>
  </si>
  <si>
    <t>Một số trường hợp khẩn cấp (cháy, có người rơi xuống nước, ngã chảy máu,..)</t>
  </si>
  <si>
    <t>Nhận biết được một số trường hợp khẩn cấp</t>
  </si>
  <si>
    <t xml:space="preserve"> Biết gọi người giúp đỡ khi bị lạc và cung cấp được một số thông tin để hỗ trợ tìm người thân</t>
  </si>
  <si>
    <t>Tên và số điên thoại của người thân. Địa chỉ gia đình</t>
  </si>
  <si>
    <t>Biết tránh một số trường hợp không an toàn</t>
  </si>
  <si>
    <t>Một số trường hợp không an toàn:
- Người lạ bế ẫm, rủ đi chơi, cho đồ ăn.
- Tự ý đi ra khỏi nhà/trường/lớp một mình khi chưa được người lớn cho phép</t>
  </si>
  <si>
    <t>Địa chỉ, số điện thoại của người thân và các số điện thoại trợ giúp: 111,113,114,115</t>
  </si>
  <si>
    <t>Tự giác thực hiện được một số quy định về an toàn tại trường/lớp</t>
  </si>
  <si>
    <t xml:space="preserve">Quy định an toàn của trường/lớp </t>
  </si>
  <si>
    <t>Tự giác thực hiện được một số quy định về an toàn tại nơi công cộng</t>
  </si>
  <si>
    <t>Quy định đảm bảo an toàn nơi công cộng</t>
  </si>
  <si>
    <t>A. Khám phá khoa học</t>
  </si>
  <si>
    <t>II. LĨNH VỰC GIÁO DỤC PHÁT TRIỂN NHẬN THỨC</t>
  </si>
  <si>
    <t>III. LĨNH VỰC GIÁO DỤC PHÁT TRIỂN NGÔN NGỮ</t>
  </si>
  <si>
    <t>V. LĨNH VỰC GIÁO DỤC PHÁT TRIỂN THẨM MỸ</t>
  </si>
  <si>
    <t>Nhận biết một số biểu hiện khi ốm</t>
  </si>
  <si>
    <t>Nhận biết một số biểu hiện khi ốm và cách phòng tránh đơn giản</t>
  </si>
  <si>
    <t>Có khả năng nhận biết một số biểu hiện đặc trưng khi ốm và bước đầu biết cách phòng tránh. Chủ động nói với người lớn khi bị đau, chảy máu, sốt.</t>
  </si>
  <si>
    <t>Có khả năng nhận biết một số biểu hiện  khi ốm. Biết nói với người lớn khi bị đau, chảy máu</t>
  </si>
  <si>
    <t>Nhận biết trang phục theo thời tiết. Bước đầu tập mặc quần áo</t>
  </si>
  <si>
    <t>Có khả năng nhận biết trang phục theo thời tiết. Bước đầu tập mặc quần áo</t>
  </si>
  <si>
    <t>Biết chọn thực phẩm sạch, tươi ngon có lợi cho sức khỏe</t>
  </si>
  <si>
    <t>Lựa chọn thực phẩm sạch, tươi ngon có lợi cho sức khỏe</t>
  </si>
  <si>
    <t>Làm quen một số cách bảo quản thực phẩm/ thức ăn đơn giản.</t>
  </si>
  <si>
    <t>Biết chọn thực phẩm ngon có lợi cho sức khỏe</t>
  </si>
  <si>
    <t>Chọn thực phẩm ngon có lợi cho sức khỏe</t>
  </si>
  <si>
    <t>Đi thăng bằng trên ghế thể dục (2m x 0,25m x 0,35m) đầu đội túi cát</t>
  </si>
  <si>
    <t>Biết dùng một số bộ phận cơ thể để giữ bóng</t>
  </si>
  <si>
    <t>Giữ bóng bằng 2 chân, 2 cẳng tay kết hợp đi tiến về phía trước 2m</t>
  </si>
  <si>
    <t>Đá bóng ra xa được khoảng 1,5m</t>
  </si>
  <si>
    <t>Đá bóng</t>
  </si>
  <si>
    <t>Đá bóng vào gôn</t>
  </si>
  <si>
    <t>Đá được quả bóng vào đích ở khoảng cách xa 1,5m với đích rộng 0,6m</t>
  </si>
  <si>
    <t>Đá trúng được một quả bóng đang lăn</t>
  </si>
  <si>
    <t>Đá bóng lăn</t>
  </si>
  <si>
    <t>Sử dụng một số thiết bị văn phòng phẩm</t>
  </si>
  <si>
    <t>Biết sử dụng đúng cách một số văn phòng phẩm thông thường: kéo, bút chì, bút lông, hồ dán, băng keo 2 mặt</t>
  </si>
  <si>
    <t>Biết sử dụng đúng cách một số văn phòng phẩm thông thường: băng keo 1 mặt, ghim vòng, gim bấm, dập lỗ,…</t>
  </si>
  <si>
    <t>Biết sử dụng đúng cách một số văn phòng phẩm thông thường: kéo, bút dạ/sáp màu, hồ dán,…</t>
  </si>
  <si>
    <t>Biết tự xúc ăn và sử dụng bát, thìa, cốc đúng cách.</t>
  </si>
  <si>
    <t>Không đùa nghịch làm đổ vãi thức ăn</t>
  </si>
  <si>
    <t>Không khạc nhổ bừa bãi</t>
  </si>
  <si>
    <t>Có một số thói quen tốt trong vệ sinh, phòng bệnh</t>
  </si>
  <si>
    <t>Có một số hành vi tốt trong vệ sinh phòng bệnh</t>
  </si>
  <si>
    <t>Biết chấp nhận và thực hiện được một số hành vi tốt trong vệ sinh phòng bệnh khi được nhắc nhở</t>
  </si>
  <si>
    <t>Những việc làm có thể gây nguy hiểm cho bản thân (cười đùa khi ăn uống dễ gây sặc, ngậm hột hạt, tự ý uống thuốc/ ăn thức ăn lạ, không leo trèo bàn ghế , lan can, không theo người lạ,…)</t>
  </si>
  <si>
    <t>Biết và thực hiện được một số quy tắc an toàn đơn giản</t>
  </si>
  <si>
    <t>Một số quy tắc an toàn đơn giản ( quy tắc đi lên xuống cầu thang, chờ người lớn đưa sang đường,…)</t>
  </si>
  <si>
    <t>Biết và thực hiện được một số quy định an toàn ở nơi công cộng</t>
  </si>
  <si>
    <t>Một số biển báo giao thông</t>
  </si>
  <si>
    <t>x</t>
  </si>
  <si>
    <t>Nhận biết được đặc điểm, công dụng, cách sử dụng đồ dùng, đồ chơi</t>
  </si>
  <si>
    <t>Biết một số đặc điểm nổi bật và cách sử dụng đồ dùng, đồ chơi quen thuộc</t>
  </si>
  <si>
    <t>Mối liên hệ đơn giản giữa đặc điểm cấu tạo với cách sử dụng của đồ chơi/đồ dùng quen thuộc</t>
  </si>
  <si>
    <t>Biết được mối liên hệ đơn giản giữa đặc điểm cấu tạo với cách sử dụng của đồ dùng/ đồ chơi quen thuộc</t>
  </si>
  <si>
    <t>Sự giống, khác nhau và sự đa dạng của đồ dùng/đồ chơi</t>
  </si>
  <si>
    <t>Biết đặc điểm, ích lợi , tác hại, quá trình phát triển và điều kiện sống của một số loại con vật, cây, hoa ,quả</t>
  </si>
  <si>
    <t>So sánh, phân loại  cây, hoa, quả, con vật theo 2-3 dấu hiệu</t>
  </si>
  <si>
    <t>Có khả năng quan sát, phán đoán để nhận biết được mối liên hệ đơn giản giữa con vật, cây với môi trường sống và cách chăm sóc bảo vệ</t>
  </si>
  <si>
    <t>Có khả năng tự quan sát, phán đoán để phát hiện được mối liên hệ đơn giản giữa con vật, cây với môi trường sống và cách chăm sóc bảo vệ</t>
  </si>
  <si>
    <t>Biết thói quen và nhu cầu của một số con vật gần gũi</t>
  </si>
  <si>
    <t>Biết thói quen và nhu cầu của một số con vật</t>
  </si>
  <si>
    <t>Thói quen và nhu cầu của một số con vật</t>
  </si>
  <si>
    <t>Biết thời tiết thay đổi theo mùa và thứ tự các mùa trong năm</t>
  </si>
  <si>
    <t>Thời tiết thay đổi theo mùa và thứ tự các mùa trong năm</t>
  </si>
  <si>
    <t xml:space="preserve">Có một số hiểu biết về các nguồn ánh sáng và sự cần thiết của nó với cuộc sống con người, con vật, cây </t>
  </si>
  <si>
    <t xml:space="preserve">Các nguồn ánh sáng và sự cần thiết của nó với cuộc sống con người, con vật, cây </t>
  </si>
  <si>
    <t>Có một số hiểu biết về không khí và sự cần thiết của nó với cuộc sống con người, con vật, cây</t>
  </si>
  <si>
    <t>Không khí và sự cần thiết của nó với cuộc sống con người, con vật, cây</t>
  </si>
  <si>
    <t>Có một số hiểu biết về các nguồn ánh sáng và cách sử dụng hợp lý</t>
  </si>
  <si>
    <t>Các nguồn ánh sáng và cách sử dụng tiết kiệm, hiệu quả</t>
  </si>
  <si>
    <t>Đặc điểm, tính chất của đất, đá, cát, sỏi</t>
  </si>
  <si>
    <t>Biết đặc điểm, tính chất của một số đất, đá, cát, sỏi</t>
  </si>
  <si>
    <t>Đặc điểm chung, tính chất nổi bật của đất, đá, cát, sỏi</t>
  </si>
  <si>
    <t>Biết sử dụng các giác quan để xem xét, tìm hiểu đối tượng (nhìn, nghe, ngửi, sờ…để nhận ra đặc điểm nổi bật của đối tượng)</t>
  </si>
  <si>
    <t>Các giác quan và chức năng của các giác quan</t>
  </si>
  <si>
    <t>Một số bộ phận cơ thể và chức năng của chúng</t>
  </si>
  <si>
    <t>Biết một số bộ phận của cơ thể và chức năng của chúng</t>
  </si>
  <si>
    <t>Biết một số bộ phận cơ thể con người và cơ thể luôn thay đổi, phát triển</t>
  </si>
  <si>
    <t>Biết so sánh một số bộ phận trên cơ thể của mình, của bạn về độ cao thâp, sự thay đổi của bản thân về chiều cao cân nặng</t>
  </si>
  <si>
    <t>Nhận biết được sự giống và khác nhau giữa mình và bạn về một số bộ phận trên cơ thể, chiều cao, cân nặng</t>
  </si>
  <si>
    <t>Biết phân loại đồ dùng, đồ chơi theo 2-3 dấu hiệu về chất liệu và công dụng</t>
  </si>
  <si>
    <t>Phân loại đồ dùng, đồ chơi theo 2-3 dấu hiệu về chất liệu và công dụng</t>
  </si>
  <si>
    <t>Quan sát, phán đoán mối liên hệ đơn giản giữa con vật, cây với môi trường sống và cách chăm sóc bảo vệ</t>
  </si>
  <si>
    <t>Mối liên hệ đơn giản giữa con vật, cây với môi trường sống và cách chăm sóc bảo vệ</t>
  </si>
  <si>
    <t>Nói được một số đặc điểm nổi bật của các mùa trong năm nơi trẻ sống</t>
  </si>
  <si>
    <t>Đặc điểm nổi bật của các mùa trong năm nơi trẻ sống</t>
  </si>
  <si>
    <t>Dự đoán được một số hiện tượng tự nhiên đơn giản sắp xảy ra</t>
  </si>
  <si>
    <t xml:space="preserve">Dấu hiệu dự báo về sự xuất hiện của một số hiện tượng tự nhiên </t>
  </si>
  <si>
    <t>Biết được ảnh hưởng của thời tiết đến sinh hoạt của con người và sự thay đổi của con vật và cây theo mùa</t>
  </si>
  <si>
    <t>Nhận biết, phân biệt được 1 và nhiều</t>
  </si>
  <si>
    <t>Biết sử dụng các số từ 1 - 5 để chỉ số lượng, số thứ tự</t>
  </si>
  <si>
    <t>Quan tâm đến số lượng và biết đếm trên các đối tượng giống nhau, đếm đến 5 và đếm theo khả năng</t>
  </si>
  <si>
    <t>Quan tâm đến số lượng và biết đếm trên các đối tượng giống nhau, đếm đến 10 và đếm theo khả năng</t>
  </si>
  <si>
    <t>Biết gộp các nhóm đối tượng trong phạm vi 10, đếm và nói kết quả</t>
  </si>
  <si>
    <t>Gộp và đếm hai nhóm đối tượng cùng loại có tổng trong phạm vi 5</t>
  </si>
  <si>
    <t>Gộp hai nhóm đối tượng có số lượng trong phạm vi 5, đếm và nói kết quả</t>
  </si>
  <si>
    <t>Biết tách một nhóm đối tượng có số lượng trong phạm vi 5 thành hai nhóm</t>
  </si>
  <si>
    <t>Biết tách một nhóm đối tượng thành các nhóm nhỏ hơn</t>
  </si>
  <si>
    <t>Biết tách một nhóm đối tượng trong phạm vi 10 thành hai nhóm bằng ít nhất 2 cách và so sánh số lượng của các nhóm</t>
  </si>
  <si>
    <t>Tách một nhóm đối tượng trong phạm vi 10 thành hai nhóm bằng các cách khác nhau và so sánh</t>
  </si>
  <si>
    <t>Nhận biết được mục đích của tiền trong cuộc sống (để mua thức ăn, đồ chơi,…)</t>
  </si>
  <si>
    <t>Đếm trong phạm vi 10, đếm xuôi, đếm ngược theo khả năng</t>
  </si>
  <si>
    <t xml:space="preserve">Nhận ra được quy tắc sắp xếp của 2 đối tượng (AB) và tiếp tục thực hiện sao chép lại </t>
  </si>
  <si>
    <t>Xếp xen kẽ (AB)</t>
  </si>
  <si>
    <t xml:space="preserve">Nhận ra được quy tắc sắp xếp của 3 đối tượng (ABC, AAB, ABB) và tiếp tục thực hiện sao chép lại </t>
  </si>
  <si>
    <t>So sánh, phát hiện quy tắc sắp xếp và sắp xếp theo quy tắc (ABC, AAB, ABB)</t>
  </si>
  <si>
    <t xml:space="preserve">Nhận ra được quy tắc sắp xếp của 4 đối tượng (ABCD, AABB, ABBA) và tiếp tục thực hiện sao chép lại </t>
  </si>
  <si>
    <t>So sánh, phát hiện quy tắc sắp xếp và sắp xếp theo quy tắc  (ABCD, AABB, ABBA)</t>
  </si>
  <si>
    <t>Tạo ra quy tắc sắp xếp theo ý thích</t>
  </si>
  <si>
    <t>Biết tự sáng tạo ra mẫu sắp xếp và tiếp tục sắp xếp</t>
  </si>
  <si>
    <t>Biết so sánh 2 đối tượng về kích thước và nói được các từ: to hơn / nhỏ hơn; dài hơn / ngắn hơn; cao hơn / thấp hơn; bằng nhau</t>
  </si>
  <si>
    <t>Sử dụng được một số dụng cụ để đo, đong và so sánh, nói kết quả (3 đối tượng)</t>
  </si>
  <si>
    <t>Chỉ ra được các điểm giống, khác nhau giữa hai hình (tròn và tam giác, vuông và chữ nhật…)</t>
  </si>
  <si>
    <t>Gọi tên và chỉ ra được các điểm giống, khác nhau giữa hai khối cầu và khối trụ, khối vuông và khối chữ nhật</t>
  </si>
  <si>
    <t>Nhận biết và gọi tên được các hình: hình vuông, hình tam giác, hình tròn, hình chữ nhật và nhận dạng các hình đó trong thực tế</t>
  </si>
  <si>
    <t>Nhận biết và gọi tên được các hình thoi, hình ô van và nhận dạng các hình đó trong thực tế</t>
  </si>
  <si>
    <t>Nhận biết và gọi tên các hình thoi, hình ô van và nhận dạng các hình đó trong thực tế</t>
  </si>
  <si>
    <t>Biết thu thập thông tin và tạo ra biểu đồ, đồ thị đơn giản (VD: biểu đồ về thời tiết, chiều cao cây,…)</t>
  </si>
  <si>
    <t>Tạo biểu đồ, đồ thị đơn giản</t>
  </si>
  <si>
    <t>Phân biệt  được hôm qua, hôm nay, ngày mai qua các sự kiện hàng ngày</t>
  </si>
  <si>
    <t>Nói được ngày trên đốc lịch và giờ trên đồng hồ/điện thoại</t>
  </si>
  <si>
    <t>Nhận biết ngày trên đốc lịch và giờ trên đồng hồ/điện thoại</t>
  </si>
  <si>
    <t>Gọi được tên các tháng trong năm theo thứ tự</t>
  </si>
  <si>
    <t>Gọi tên các ngày trong tuần</t>
  </si>
  <si>
    <t>Gọi được tên các mùa trong năm theo thứ tự</t>
  </si>
  <si>
    <t>Nhận biết các tháng trong năm theo thứ tự</t>
  </si>
  <si>
    <t>Nhận biết các mùa trong năm theo thứ tự</t>
  </si>
  <si>
    <t>Nói được tên, tuổi, giới tính của bản thân khi được hỏi</t>
  </si>
  <si>
    <t>Nói được tên của bố, mẹ, các thành viên trong gia đình và địa chỉ gia đình khi được hỏi</t>
  </si>
  <si>
    <t>Nói được họ tên, công việc của bố mẹ, những người thân trong gia đình và công việc của họ. Một số nhu cầu của gia đình. Địa chỉ gia đình</t>
  </si>
  <si>
    <t>Nói đầy đủ được họ và tên, ngày sinh, giới tính, đặc điểm bên ngoài, sở thích của bản thân và vị trí của trẻ trong gia đình</t>
  </si>
  <si>
    <t>Nói được họ tên, tuổi, giới tính của bản thân, đặc điểm bên ngoài, sở thích của bản thân khi được hỏi, trò chuyện</t>
  </si>
  <si>
    <t xml:space="preserve">Họ tên, tuổi, giới tính, đặc điểm bên ngoài, sở thích của bản thân </t>
  </si>
  <si>
    <t>Nói được tên trường/lớp,  tên và công việc của cô giáo lớp mình khi được hỏi, trò chuyện</t>
  </si>
  <si>
    <t>Tên trường/lớp,  tên và công việc của cô giáo</t>
  </si>
  <si>
    <t>Nói được tên các bạn, đồ dùng đồ chơi của lớp, các hoạt động của trẻ ở trường khi được hỏi, trò chuyện</t>
  </si>
  <si>
    <t>Nói được tên, tuổi, giới tính, công việc hàng ngày của các thành viên trong gia đình; số điện thoại của gia đình, quy mô gia đình, nhu cầu gia đình khi được hỏi, trò chuyện, xem tranh ảnh về gia đình</t>
  </si>
  <si>
    <t>Thông tin về gia đình và các thành viên trong gia đình (tên, tuổi, sở thích, nghề nghiệp, địa chỉ, nhu cầu, số điện thoại…)</t>
  </si>
  <si>
    <t>Tên và địa chỉ của trường, lớp; tên và công việc của cô giáo và các cô bác ở trường</t>
  </si>
  <si>
    <t>Nói được tên và địa chỉ của trường, lớp; tên và công việc của cô giáo và các cô bác ở trường khi được hỏi, trò chuyện.</t>
  </si>
  <si>
    <t>Biết được những đặc điểm nổi bật của trường/lớp mầm non; công việc của các cô bác trong trường khi được hỏi, trò chuyện</t>
  </si>
  <si>
    <t>Đặc điểm nổi bật của trường/lớp mầm non; công việc của các cô bác trong trường</t>
  </si>
  <si>
    <t>Tên các bạn, đồ dùng đồ chơi của lớp, các hoạt động của trẻ ở trường</t>
  </si>
  <si>
    <t>Nói được họ tên và một vài đặc điểm của các bạn, các hoạt động của trẻ ở trường khi được hỏi, trò chuyện</t>
  </si>
  <si>
    <t>Họ tên và một vài đặc điểm của các bạn, các hoạt động của trẻ ở trường</t>
  </si>
  <si>
    <t>Nói được họ tên, đặc điểm, sở thích của các bạn, các hoạt động của trẻ ở trường khi được hỏi, trò chuyện</t>
  </si>
  <si>
    <t>Họ tên, đặc điểm, sở thích của các bạn, các hoạt động của trẻ ở trường</t>
  </si>
  <si>
    <t>Kể tên và nói được sản phẩm, ích lợi của nghề nông, nghề xây dựng,..khi được hỏi, xem tranh</t>
  </si>
  <si>
    <t>Tên gọi, công việc, công cụ, sản phẩm, ích lợi… của một số nghề phổ biến</t>
  </si>
  <si>
    <t xml:space="preserve">Nghề truyền thống của địa phương. Đặc điểm và sự khác nhau của một số nghề. </t>
  </si>
  <si>
    <t xml:space="preserve">Biết được một số nghề truyền thống của địa phương. Nói được đặc điểm và sự khác nhau của một số nghề. </t>
  </si>
  <si>
    <t>Kể được tên, công việc, công cụ, sản phẩm/ ích lợi… của một số nghề phổ biến khi được hỏi, trò chuyện</t>
  </si>
  <si>
    <t>Kể được tên một số lễ hội: Ngày khai giảng, tết trung thu….qua trò chuyện, tranh ảnh</t>
  </si>
  <si>
    <t xml:space="preserve">Tên một số lễ hội </t>
  </si>
  <si>
    <t>Kể được tên và nói được đặc điểm của một số ngày lễ hội</t>
  </si>
  <si>
    <t>Tên và đặc điểm của một số ngày lễ hội</t>
  </si>
  <si>
    <t>Kể được tên và hoạt động nổi bật của một số lễ hội, sự kiện văn hóa tại địa phương</t>
  </si>
  <si>
    <t>Tên và hoạt động nổi bật của một số lễ hội, sự kiện văn hóa địa phương</t>
  </si>
  <si>
    <t>Kể được tên một vài danh lam, thắng cảnh ở địa phương</t>
  </si>
  <si>
    <t>Danh lam, thắng cảnh ở địa phương</t>
  </si>
  <si>
    <t>Kể được tên và nêu một vài đặc điểm của cảnh đẹp, di tích lịch sử ở địa phương</t>
  </si>
  <si>
    <t>Tên và đặc điểm của cảnh đẹp, di tích lịch sử ở địa phương</t>
  </si>
  <si>
    <t>Kể được tên và nêu được một vài nét đặc trưng của danh lam, thắng cảnh, di tích lịch sử của quê hương, đất nước</t>
  </si>
  <si>
    <t>Tên và nét đặc trưng của danh lam, thắng cảnh, di tích lịch sử của quê hương, đất nước</t>
  </si>
  <si>
    <t>Biết được Cờ Tổ quốc</t>
  </si>
  <si>
    <t>Cờ Tổ quốc</t>
  </si>
  <si>
    <t>Lá Cờ của 2-3 quốc gia</t>
  </si>
  <si>
    <t>Biết được Lá Cờ của 2-3 quốc gia</t>
  </si>
  <si>
    <t>Nhận biết, phân biệt được Lá Cờ của 3-5 quốc gia</t>
  </si>
  <si>
    <t>Lá Cờ của 3-5 quốc gia</t>
  </si>
  <si>
    <t>Kể được một số địa điểm công cộng gần gũi nơi trẻ sống</t>
  </si>
  <si>
    <t xml:space="preserve">Một số địa điểm công cộng gần gũi </t>
  </si>
  <si>
    <t>5. Công nghệ</t>
  </si>
  <si>
    <t>Thực hiện được một số thao tác cơ bản với máy tính: tắt, mở, di chuột, kích chuột (kích đơn)</t>
  </si>
  <si>
    <t>Thao tác cơ bản với máy tính: tắt, mở, di chuột, kích chuột đơn</t>
  </si>
  <si>
    <t>Thực hiện được một số thao tác cơ bản với máy tính: tắt, mở, di chuyển chuột, kích chuột (kích đôi)</t>
  </si>
  <si>
    <t>Một số thao tác cơ bản với máy tính: tắt, mở, di chuyển chuột, kích chuột (kích đôi)</t>
  </si>
  <si>
    <t>Thực hiện được một số thao tác cơ bản với máy tính: tắt, mở, di chuyển chuột, kích chuột, mở thư mục</t>
  </si>
  <si>
    <t>Một số thao tác cơ bản với máy tính: tắt, mở, di chuyển chuột, kích chuột , mở thư mục</t>
  </si>
  <si>
    <t>Có khả năng nghe hiểu các từ khái quát, từ trái nghĩa</t>
  </si>
  <si>
    <t>Có khả năng nghe hiểu và thực hiện được các hướng dẫn bằng lời trong các hoạt động cá nhân, tập thể để hoàn thành nhiệm vụ</t>
  </si>
  <si>
    <t>Nghe hiểu và làm theo các hướng dẫn trong hoạt động cá nhân và tập thể (được 3-4 yêu cầu liên tiếp)</t>
  </si>
  <si>
    <t>Nghe hiểu, sử dụng các câu đơn, câu mở rộng trong giao tiếp</t>
  </si>
  <si>
    <t>Có khả năng nghe hiểu, sử dụng các câu đơn, câu mở rộng trong giao tiếp</t>
  </si>
  <si>
    <t>Có khả năng nghe hiểu, sử dụng các câu đơn, câu mở rộng, câu phức trong giao tiếp</t>
  </si>
  <si>
    <t>Nghe hiểu, sử dụng các câu đơn, câu mở rộng, câu phức trong giao tiếp</t>
  </si>
  <si>
    <t>Nghe hiểu các từ khái quát (đồ dùng, đồ chơi,...), từ trái nghĩa (cao - thấp, ngắn - dài)</t>
  </si>
  <si>
    <t>Nhận ra một số sắc thái biểu cảm của lời nói (vui, buồn, sợ hãi)</t>
  </si>
  <si>
    <t>Một số sắc thái biểu cảm của lời nói (vui, buồn, sợ hãi)</t>
  </si>
  <si>
    <t>Nhận ra và thể hiện một số sắc thái biểu cảm của lời nói (vui, buồn, sợ hãi, tức giận)</t>
  </si>
  <si>
    <t>Một số sắc thái biểu cảm của lời nói (vui, buồn, sợ hãi, tức giận)</t>
  </si>
  <si>
    <t xml:space="preserve">Nhận ra được sắc thái biểu cảm của lời nói khi vui, buồn, tức giận, ngạc nhiên, sợ hãi và biết sử dụng phù hợp hoàn cảnh </t>
  </si>
  <si>
    <t>Một số sắc thái biểu cảm của lời nói (vui, buồn, sợ hãi, tức giận, ngạc nhiên) và sử dụng phù hợp</t>
  </si>
  <si>
    <t>Biết lắng nghe và trả lời được câu hỏi của người đối thoại</t>
  </si>
  <si>
    <t>Biết lắng nghe và trao đổi với người đối thoại</t>
  </si>
  <si>
    <t>Lắng nghe và trao đổi với người đối thoại</t>
  </si>
  <si>
    <t>Lắng nghe và trả lời câu hỏi của người đối thoại</t>
  </si>
  <si>
    <t>Có khả năng nghe hiểu được các từ khái quát chỉ người, tên gọi đồ vật, sự vật, hành động, hiện tượng gần gũi, quen thuộc</t>
  </si>
  <si>
    <t>Nghe hiểu được các từ khái quát chỉ người, tên gọi đồ vật, sự vật, hành động, hiện tượng gần gũi, quen thuộc</t>
  </si>
  <si>
    <t>Có khả năng nghe hiểu các từ khái quát chỉ đặc điểm, tính chất, công dụng và các từ biểu cảm</t>
  </si>
  <si>
    <t>Nghe hiểu các từ khái quát chỉ đặc điểm, tính chất, công dụng và các từ biểu cảm</t>
  </si>
  <si>
    <t>Nói rõ các tiếng trong Tiếng Việt</t>
  </si>
  <si>
    <t>Nói rõ các tiếng có chứa các âm khó để người nghe có thể hiểu được</t>
  </si>
  <si>
    <t>Kể rõ ràng, có trình tự về sự việc, hiện tượng nào đó để người nghe có thể hiểu được</t>
  </si>
  <si>
    <t>Phát âm các tiếng có phụ âm đầu, phụ âm cuối gần giống nhau và các thanh điệu</t>
  </si>
  <si>
    <t>Sử dụng được các từ thông dụng chỉ sự vật, hoạt động, đặc điểm</t>
  </si>
  <si>
    <t>Sử dụng được các từ chỉ sự vật, hoạt động, đặc điểm</t>
  </si>
  <si>
    <t>Sử dụng được các từ chỉ sự vật, hoạt động, đặc điểm phù hợp với ngữ cảnh</t>
  </si>
  <si>
    <t>Sử dụng các từ chỉ sự vật, hoạt động, đặc điểm phù hợp với ngữ cảnh</t>
  </si>
  <si>
    <t>Sử dụng các từ chỉ sự vật, hoạt động, đặc điểm</t>
  </si>
  <si>
    <t>Sử dụng các từ thông dụng chỉ sự vật, hoạt động, đặc điểm</t>
  </si>
  <si>
    <t>Biết bày tỏ tình cảm, nhu cầu và hiểu biết của bản thân bằng các câu đơn, câu đơn mở rộng</t>
  </si>
  <si>
    <t>Sử dụng câu đơn, câu ghép để bày tỏ tình cảm, nhu cầu và hiểu biết</t>
  </si>
  <si>
    <t>Biết bày tỏ tình cảm, nhu cầu và hiểu biết của bản thân bằng các câu đơn, câu ghép, câu khẳng định, câu phủ định</t>
  </si>
  <si>
    <t>Bày tỏ tình cảm, nhu cầu và hiểu biết của bản thân bằng các câu đơn, câu ghép, câu khẳng định, câu phủ định</t>
  </si>
  <si>
    <t>Biết bày tỏ tình cảm, nhu cầu và hiểu biết của bản thân một cách rõ ràng, dễ hiểu bằng các câu đơn, câu ghép khác nhau</t>
  </si>
  <si>
    <t>Bày tỏ tình cảm, nhu cầu và hiểu biết của bản thân một cách rõ ràng, dễ hiểu bằng các câu đơn, câu ghép khác nhau</t>
  </si>
  <si>
    <t>Kể lại sự việc đơn giản 1-2 tình tiết</t>
  </si>
  <si>
    <t>Kể lại được sự việc có nhiều tình tiết</t>
  </si>
  <si>
    <t>Biết miêu tả sự việc có nhiều tình tiết theo trình tự với một số thông tin về hành động, tính cách, trạng thái,.. của nhân vật</t>
  </si>
  <si>
    <t>Miêu tả sự việc có nhiều tình tiết theo trình tự với một số thông tin về hành động, tính cách, trạng thái,.. của nhân vật</t>
  </si>
  <si>
    <t>Có khả năng đọc thuộc bài thơ, ca dao, đồng dao phù hợp độ tuổi</t>
  </si>
  <si>
    <t>Đọc thuộc bài thơ, ca dao, đồng dao phù hợp độ tuổi</t>
  </si>
  <si>
    <t>Đọc biểu cảm bài thơ, ca dao, đồng dao phù hợp độ tuổi</t>
  </si>
  <si>
    <t>Có khả năng đọc biểu cảm bài thơ, ca dao, đồng dao phù hợp độ tuổi</t>
  </si>
  <si>
    <t>Kể lại được chuyện đơn giản đã được nghe với sự giúp đỡ của người lớn</t>
  </si>
  <si>
    <t>Kể lại một vài tình tiết của chuyện đã được nghe</t>
  </si>
  <si>
    <t>Biết kể chuyện có mở đầu, kết thúc</t>
  </si>
  <si>
    <t>Kể lại chuyện đã được nghe</t>
  </si>
  <si>
    <t>Kể lại chuyện/ sự việc đã được nghe theo trình tự</t>
  </si>
  <si>
    <t>Kể lại được nội dung chuyện/sự việc đã được nghe theo trình tự nhất định</t>
  </si>
  <si>
    <t>Có khả năng bắt chước giọng nói của nhân vật trong truyện</t>
  </si>
  <si>
    <t>Tập đóng vai theo lời dẫn chuyện của giáo viên</t>
  </si>
  <si>
    <t>Bắt chước  được giọng nói, điệu bộ của nhân vật trong truyện</t>
  </si>
  <si>
    <t>Tập đóng kịch</t>
  </si>
  <si>
    <t>Biết nói đủ nghe, không nói lí nhí</t>
  </si>
  <si>
    <t>Nói đủ nghe, không nói lí nhí</t>
  </si>
  <si>
    <t>Biết điều chỉnh giọng nói phù hợp với hoàn cảnh khi được nhắc nhở</t>
  </si>
  <si>
    <t>Điều chỉnh giọng nói phù hợp với hoàn cảnh khi được nhắc nhở</t>
  </si>
  <si>
    <t>Điều chỉnh giọng nói phù hợp với ngữ cảnh</t>
  </si>
  <si>
    <t>Biết dặt và trả lời các câu hỏi: "Ai?"; "Cái gì?"; "Ở đâu?"; "Khi nào?"</t>
  </si>
  <si>
    <t>Biết đặt và trả lời các câu hỏi: "Ai?"; "Cái gì?"; "Ở đâu?"; "Khi nào?", "Để làm gì?"</t>
  </si>
  <si>
    <t>Biết điều chỉnh giọng nói phù hợp với ngữ cảnh</t>
  </si>
  <si>
    <t>Không nói tục, chửi bậy</t>
  </si>
  <si>
    <t>Biết trả lời các câu hỏi về nguyên nhân, so sánh: "Tại sao?"; "Có gì giống nhau?"; "Có gì khác nhau?"; "Do đâu mà có?"; Biết hỏi lại khi không hiểu người khác nói: "tại sao?", "như thế nào?"</t>
  </si>
  <si>
    <t>Trả lời các câu hỏi về nguyên nhân, so sánh: "Tại sao?"; "Có gì giống nhau?"; "Có gì khác nhau?"; "Do đâu mà có?"; Biết hỏi lại khi không hiểu người khác nói: "tại sao?", "như thế nào?"</t>
  </si>
  <si>
    <t xml:space="preserve">Biết đề nghị người khác đọc sách cho nghe, tự giở sách xem tranh. </t>
  </si>
  <si>
    <t>Tiếp xúc với chữ, sách, truyện</t>
  </si>
  <si>
    <t>Biết tự chọn sách để xem</t>
  </si>
  <si>
    <t>Tự chọn sách để xem</t>
  </si>
  <si>
    <t>Biết tự chọn sách để "đọc" và xem</t>
  </si>
  <si>
    <t>Tự chọn sách để "đọc" và xem</t>
  </si>
  <si>
    <t>Biết nhìn vào tranh minh họa và gọi tên nhân vật trong tranh</t>
  </si>
  <si>
    <t>Biết mô tả hành động của các nhân vật trong tranh</t>
  </si>
  <si>
    <t>Mô tả hành động của các nhân vật trong tranh</t>
  </si>
  <si>
    <t>Biết kể chuyện theo tranh minh họa và kinh nghiệm của bản thân</t>
  </si>
  <si>
    <t>Kể chuyện theo tranh minh họa và kinh nghiệm của bản thân</t>
  </si>
  <si>
    <t xml:space="preserve">Vẽ, tô màu </t>
  </si>
  <si>
    <t>Biết cầm sách đúng chiều và giở từng trang để xem tranh ảnh. "Đọc" sách theo tranh minh họa ("đọc vẹt")</t>
  </si>
  <si>
    <t>Có khả năng nhận biết một số kí hiệu thông thường, gần gũi</t>
  </si>
  <si>
    <t>Có khả năng nhận ra kí hiệu thông thường trong cuộc sống</t>
  </si>
  <si>
    <t>Làm quen với một số kí hiệu thông thường ở gia đình, trường lớp</t>
  </si>
  <si>
    <t>Làm quen với một số kí hiệu thông thường ở gia đình, trường lớp, nơi công cộng</t>
  </si>
  <si>
    <t>Nhận ra và thực hiện đúng kí hiệu thông thường trong cuộc sống</t>
  </si>
  <si>
    <t>Làm quen, thực hiện theo chỉ dẫn của một số kí hiệu thông thường ở gia đình, trường lớp, nơi công cộng</t>
  </si>
  <si>
    <t xml:space="preserve">Biết cầm sách đúng chiều và mở sách, xem tranh và "đọc" truyện. </t>
  </si>
  <si>
    <t xml:space="preserve">Cầm sách đúng chiều, mở sách, xem tranh và "đọc" truyện. </t>
  </si>
  <si>
    <t>Biết giữ gìn sách</t>
  </si>
  <si>
    <t>Giữ gìn sách</t>
  </si>
  <si>
    <t>Tiếp xúc với chữ, sách truyện</t>
  </si>
  <si>
    <t>Có khả năng nhận dạng về một số chữ cái</t>
  </si>
  <si>
    <t>Biết sử dụng kí hiệu để "viết": tên, làm vé tàu, thiệp chúc mừng…</t>
  </si>
  <si>
    <t>Biết tô, đồ các nét chữ, sao chép một số kí hiệu, chữ cái, tên của mình</t>
  </si>
  <si>
    <t>Biết chữ viết có thể đọc và thay cho lời nói</t>
  </si>
  <si>
    <t>"Viết thư"</t>
  </si>
  <si>
    <t>Biết "viết" tên của bản thân theo cách của mình</t>
  </si>
  <si>
    <t>"viết" tên của bản thân theo cách của mình</t>
  </si>
  <si>
    <t>Nhận dạng các chữ cái trong bảng chữ cái Tiếng Việt, chữ in thường, in hoa</t>
  </si>
  <si>
    <t>Có khả năng nhận dạng các chữ trong bảng chữ cái Tiếng Việt, chữ in thường, in hoa</t>
  </si>
  <si>
    <t>Làm quen với cách đọc và viết tiếng Việt:
+ Hướng đọc, viết: từ trái sang phải, từ dòng trên xuống dòng dưới, từ trang đầu đến trang cuối, cách ngắt nghỉ sau các dấu câu
+ Hướng viết của các nét chữ</t>
  </si>
  <si>
    <t>Tên, tuổi, giới tính của bản thân, tên bố, mẹ.</t>
  </si>
  <si>
    <t>Một số thông tin quan trọng về bản thân và gia đình</t>
  </si>
  <si>
    <t>Biết chủ động làm một số công việc đơn giản hàng ngày</t>
  </si>
  <si>
    <t>Mạnh dạn bày tỏ ý kiến của bản thân</t>
  </si>
  <si>
    <t>Mạnh dạn, tự tin bày tỏ ý kiến</t>
  </si>
  <si>
    <t>Mạnh dạn tham gia vào các hoạt động, mạnh dạn khi trả lời câu hỏi</t>
  </si>
  <si>
    <t>Kể về bản thân thông qua những câu hỏi gợi mở của cô</t>
  </si>
  <si>
    <t>Biết tự chọn đồ chơi, trò chơi theo ý thích</t>
  </si>
  <si>
    <t>Tự lựa chọn đồ chơi/ trò chơi theo ý thích</t>
  </si>
  <si>
    <t>Có khả năng tự làm được một số việc đơn giản trong sinh hoạt hàng ngày</t>
  </si>
  <si>
    <t>Cố gắng thực hiện công việc đơn giản được giao</t>
  </si>
  <si>
    <t>Trải nghiện thực tế:  xếp dọn đồ dùng đồ chơi, chia giấy vẽ</t>
  </si>
  <si>
    <t>Thực hiện công việc theo sự phân công và giám sát của cô giáo</t>
  </si>
  <si>
    <t>Trải nghiệm thực tế:  xếp dọn đồ dùng đồ chơi, trực nhật</t>
  </si>
  <si>
    <t>Tự làm một số việc đơn giản hàng ngày</t>
  </si>
  <si>
    <t>Biết nhận ra một số trạng thái cảm xúc ( vui, buồn, sợ hãi, tức giận ) qua nét mặt, cử chỉ, giọng nói, tranh ảnh</t>
  </si>
  <si>
    <t>Một số trạng thái cảm xúc ( vui, buồn, sợ hãi, tức giận )</t>
  </si>
  <si>
    <t>Nhận biết được cảm xúc vui, buồn, sợ hãi, tức giận, ngạc nhiên qua nét mặt, lời nói, cử chỉ, qua tranh ảnh</t>
  </si>
  <si>
    <t>Một số trạng thái cảm xúc ( vui, buồn, sợ hãi, tức giận, ngạc nhiên ) qua nét mặt, của chỉ, giọng nói, tranh ảnh</t>
  </si>
  <si>
    <t>Một số trạng thái cảm xúc khác nhau: vui, buồn, ngạc nhiên, sợ hãi, xấu hổ</t>
  </si>
  <si>
    <t>Biểu lộ trạng thái cảm xúc, tình cảm phù hợp qua cử chỉ, giọng nói, trò chơi, hát, vận động, vẽ, nặn, xếp hình</t>
  </si>
  <si>
    <t>Nhận biết được biểu lộ cảm xúc vui, buồn, sợ hãi, tức giận, ngạc nhiên, xấu hổ của bản thân và của người khác</t>
  </si>
  <si>
    <t>Biết được mối quan hệ giữa hành vi của trẻ và cảm xúc của người khác</t>
  </si>
  <si>
    <t>Quan tâm đến người thân và bạn bè</t>
  </si>
  <si>
    <t>Cách kiềm chế cảm xúc tiêu cực</t>
  </si>
  <si>
    <t>Sự thích ứng phù hợp hoàn cảnh</t>
  </si>
  <si>
    <t>Quan tâm và giúp đỡ người khác</t>
  </si>
  <si>
    <t>Thích chia sẻ cảm xúc, kinh nghiệm, đồ dùng, đồ chơi với những người gần gũi. Sẵn sàng giúp đỡ người khác khi gặp khó khăn.</t>
  </si>
  <si>
    <t>Biết được một vài cảnh đẹp, lễ hội của quê hương, đất nước</t>
  </si>
  <si>
    <t>Biết một vài cảnh đẹp, di tích lịch sử, lễ hội của quê hương, đất nước</t>
  </si>
  <si>
    <t>Quan tâm đến di tích lịch sử, cảnh đẹp, lễ hội của quê hương, đất nước</t>
  </si>
  <si>
    <t xml:space="preserve">Biết được các kỳ nghỉ lễ trong năm và một số nét văn hóa nổi bật của một số nước khác nhau trên thế giới </t>
  </si>
  <si>
    <t xml:space="preserve">Các kỳ nghỉ lễ trong năm và một số nét văn hóa nổi bật của một số nước khác nhau trên thế giới </t>
  </si>
  <si>
    <t>Một số quy định ở lớp và gia đình</t>
  </si>
  <si>
    <t>Một số quy định ở lớp, gia đình và nơi công cộng</t>
  </si>
  <si>
    <t>Thực hiện được một số quy định ở lớp và gia đình: Dọn dẹp và sắp xếp đồ dùng, sau khi chơi cất đồ chơi vào nơi quy định, giờ ngủ không làm ồn, vâng lời ông bà, bố mẹ</t>
  </si>
  <si>
    <t>Một số quy định ở lớp, gia đình</t>
  </si>
  <si>
    <t>Thực hiện được một số quy định ở lớp, gia đình và nơi công cộng: Dọn dẹp và sắp xếp đồ dùng, sau khi chơi cất đồ chơi vào nơi quy định, không làm ồn nơi công cộng, vâng lời ông bà, bố mẹ, anh chị, muốn đi chơi phải xin phép, trật tự khi ăn - ngủ, đi bên phải lề đường</t>
  </si>
  <si>
    <t xml:space="preserve">Cử chỉ, lời nói lễ phép (chào hỏi, cảm ơn ) </t>
  </si>
  <si>
    <t>Có thói quen chào hỏi, cảm ơn, xin lỗi và xưng hô lễ phép với người lớn</t>
  </si>
  <si>
    <t>Lắng nghe và trao đổi ý kiến với người khác</t>
  </si>
  <si>
    <t>Nhận xét và tỏ thái độ với hành vi  " đúng" - " sai", " tốt" - " xấu"</t>
  </si>
  <si>
    <t>Biết nhận xét và tỏ thái độ với hành vi" đúng" - " sai", " tốt" - " xấu" ; nhận ra việc làm của mình có ảnh hưởng đến người khác</t>
  </si>
  <si>
    <t xml:space="preserve">Biết trao đổi, thỏa thuận với bạn để cùng thực hiện hoạt động chung (chơi, trực nhật) </t>
  </si>
  <si>
    <t>Biết yêu mến, quan tâm đến người thân trong gia đình. Biết đề nghị sự giúp đỡ của người khác khi cần thiết.</t>
  </si>
  <si>
    <t xml:space="preserve">Biết yêu mến, quan tâm đến người thân trong gia đình. </t>
  </si>
  <si>
    <t>Yêu mến, quan tâm đến người thân trong gia đình</t>
  </si>
  <si>
    <t>Biết thể hiện sự thân tiện, đoàn kết với bạn bè và chấp nhận sự phân công của nhóm bạn và người lớn</t>
  </si>
  <si>
    <t>Biết quan tâm, chia sẻ, giúp đỡ bạn. Sẵn sàng thực hiện nhiệm vụ đơn giản cùng người khác.</t>
  </si>
  <si>
    <t>Quan tâm, chia sẻ, giúp đỡ bạn.</t>
  </si>
  <si>
    <t>Phối hợp thực hiện hoạt động chung cùng bạn</t>
  </si>
  <si>
    <t>Biết lắng nghe ý kiến của người khác và trao đổi ý kiến, chia sẻ kinh nghiệm của mình với các bạn</t>
  </si>
  <si>
    <t>Cách đề nghị sự giúp đỡ của người khác khi cần thiết</t>
  </si>
  <si>
    <t>Biết tìm cách để giải quyết mâu thuẫn (dùng lời, nhờ sự can thiệp của người khác, chấp nhận nhường nhịn )</t>
  </si>
  <si>
    <t>Thích chăm sóc cây, con vật</t>
  </si>
  <si>
    <t>Biết bảo vệ môi trường xung quanh khi được nhắc nhở</t>
  </si>
  <si>
    <t>Hành vi bảo vệ môi trường</t>
  </si>
  <si>
    <t>Có hành vi bảo vệ môi trường trong sinh hoạt hàng ngày và biết nhắc nhở mọi người xung quanh cùng thực hiện</t>
  </si>
  <si>
    <t>Hành vi giữ gìn, bảo vệ môi trường</t>
  </si>
  <si>
    <t>Tiết kiệm trong sinh hoạt</t>
  </si>
  <si>
    <t>Nghe âm thanh gợi cảm, các bài hát, bản nhạc gần gũi và ngắm nhìn vẻ đẹp nổi bật của các sự vật, hiện tượng trong thiên nhiên, cuộc sống và tác phẩm nghệ thuật</t>
  </si>
  <si>
    <t>Biết bộc lộ cảm xúc (vui sướng, vỗ tay) và nói lên cảm nhận của mình khi nghe âm thanh gợi cảm, các bài hát, bản nhạc gần gũi và ngắm nhìn vẻ đẹp nổi bật của các sự vật, hiện tượng trong thiên nhiên, cuộc sống và tác phẩm nghệ thuật</t>
  </si>
  <si>
    <t>Biết bộc lộ cảm xúc (vui sướng, vỗ tay, làm động tác mô phỏng) và sử dụng các từ gợi cảm để nói lên cảm nhận của mình khi nghe âm thanh gợi cảm, các bài hát, bản nhạc gần gũi và ngắm nhìn vẻ đẹp nổi bật của các sự vật, hiện tượng trong thiên nhiên, cuộc sống và tác phẩm nghệ thuật</t>
  </si>
  <si>
    <t>Nghe âm thanh gợi cảm; các bài hát, bản nhạc gần gũi và ngắm nhìn vẻ đẹp nổi bật của các sự vật, hiện tượng trong thiên nhiên, cuộc sống và tác phẩm nghệ thuật</t>
  </si>
  <si>
    <t>Biết thể hiện thái độ tán thưởng, tự khám phá, bắt chước âm thanh, dáng điệu và sử dụng các từ gợi cảm nói lên tình cảm khi nghe âm thanh gợi cảm, các bài hát, bản nhạc và ngắm nhìn vẻ đẹp của các sự vật, hiện tượng trong thiên nhiên, cuộc sống và tác phẩm nghệ thuật</t>
  </si>
  <si>
    <t>Nghe âm thanh gợi cảm, các bài hát, bản nhạc và ngắm nhìn vẻ đẹp của các sự vật, hiện tượng trong thiên nhiên, cuộc sống và tác phẩm nghệ thuật</t>
  </si>
  <si>
    <t>Nghe bài hát, bản nhạc; thơ, đồng dao, ca dao, tục ngữ; kể chuyện</t>
  </si>
  <si>
    <t>Chú ý nghe, thích thú hát theo, vỗ tay, nhún nhảy, lắc lư theo bài hát, bản nhạc; thích nghe đọc thơ, đồng dao, ca dao, tục ngữ; thích nghe kể câu chuyện</t>
  </si>
  <si>
    <t>Chăm chú lắng nghe, và hưởng ứng cảm xúc( hát theo, vỗ tay, nhún nhảy, lắc lư, thể hiện động tác minh họa) theo bài hát, bản nhạc; thích nghe đọc thơ, đồng dao, ca dao, tục ngữ; thích nghe kể câu chuyện</t>
  </si>
  <si>
    <t>Nói cảm nhận về vẻ đẹp nổi bật của tác phẩm tạo hình</t>
  </si>
  <si>
    <t>Thích thú, ngắm nhìn, chỉ , sờ và nói lên cảm nhận của mình trước vẻ đẹp nổi bật (về màu sắc, hình dáng…) của tác phẩm tạo hình</t>
  </si>
  <si>
    <t>Thích thú, ngắm nhìn và biết sử dụng các từ gợi cảm nói lên cảm xúc của mình trước vẻ đẹp nổi bật (về màu sắc, hình dáng, bố cục…) của tác phẩm tạo hình</t>
  </si>
  <si>
    <t>Thích nghe và nhận ra các loại nhạc khác nhau (nhạc thiếu nhi, dân ca)</t>
  </si>
  <si>
    <t>Thích nghe và nhận biết các thể loại âm nhạc khác nhau (nhạc thiếu nhi, dân ca, nhạc cổ điển)</t>
  </si>
  <si>
    <t>Thích nghe và nhận ra sắc thái (vui, buồn, tình cảm tha thiết) của các bài hát, bản nhạc</t>
  </si>
  <si>
    <t>Sử dụng một số kỹ năng vẽ nét thẳng, xiên, ngang để tạo thành bức tranh đơn giản</t>
  </si>
  <si>
    <t>Vẽ phối hợp các nét thẳng, xiên ngang, cong tròn tạo thành bức tranh có màu sắc và bố cục</t>
  </si>
  <si>
    <t>Vẽ để tạo thành bức tranh có màu sắc hài hòa, bố cục cân đối</t>
  </si>
  <si>
    <t>Xé theo dải, xé vụn và dán thành sản phẩm đơn giản</t>
  </si>
  <si>
    <t xml:space="preserve"> Xé, cắt theo đường thẳng, đường cong… và dán thành sản phẩm có màu sắc, bố cục</t>
  </si>
  <si>
    <t>cắt, xé dán để tạo thành bức tranh có màu sắc hài hoa, bố cục cân đối</t>
  </si>
  <si>
    <t xml:space="preserve"> Lăn dọc, xoay tròn, ấn dẹt đất nặn để tạo thành các sản phẩm có 1 khối hoặc 2 khối</t>
  </si>
  <si>
    <t>Biết làm lõm, dỗ bẹt, bẻ loe, vuốt nhọn, uốn cong đất nặn để nặn thành sản phẩm có nhiều chi tiết</t>
  </si>
  <si>
    <t>Biết phối hợp các kĩ năng nặn để tạo thành sản phẩm có bố cục cân đối</t>
  </si>
  <si>
    <t>Xếp những sản phẩm có cấu trúc đơn giản</t>
  </si>
  <si>
    <t>Phối hợp các kĩ năng xếp hình để tạo thành các sản phẩm có kiểu dáng, màu sắc khác nhau</t>
  </si>
  <si>
    <t>Phối hợp các kĩ năng xếp hình để tạo thành các sản phẩm có kiểu dáng, màu sắc hài hòa, bố cục cân đối</t>
  </si>
  <si>
    <t>Biết nhận xét các sản phẩm tạo hình</t>
  </si>
  <si>
    <t>Biết nhận xét các sản phẩm tạo hình về màu sắc, đường nét, hình dáng</t>
  </si>
  <si>
    <t>Biết nhận xét các sản phẩm tạo hình về màu sắc, hình dáng, bố cục</t>
  </si>
  <si>
    <t>Có khả năng lựa chọn và tự thể hiện hình thức vận động theo bài hát, bản nhạc</t>
  </si>
  <si>
    <t>Có khả năng đặt lời theo giai điệu một bài hát, bản nhạc quen thuộc (một câu hoặc một đoạn)</t>
  </si>
  <si>
    <t>Có khả năng tạo ra các sản phẩm tạo hình theo ý thích</t>
  </si>
  <si>
    <t>Có khả năng tự chọn dụng cụ, vật liệu để tạo ra sản phẩm theo ý thích</t>
  </si>
  <si>
    <t>Tự chọn dụng cụ, nguyên vật liệu để tạo ra sản phẩm theo ý thích</t>
  </si>
  <si>
    <t>Có khả năng tìm kiếm, lựa chọn các dụng cụ, nguyên vật liệu phù hợp để tạo ra sản phẩm theo ý thích</t>
  </si>
  <si>
    <t>Tìm kiếm, lựa chọn các dụng cụ, nguyên vật liệu phù hợp để tạo ra sản phẩm theo ý thích</t>
  </si>
  <si>
    <t>Có khả năng nói lên ý tưởng và tạo ra các sản phẩm tạo hình theo ý thích</t>
  </si>
  <si>
    <t>Có khả năng đặt tên cho sản phẩm tạo hình</t>
  </si>
  <si>
    <t>Biết và gọi tên màu sắc cơ bản (màu nước)</t>
  </si>
  <si>
    <t>Màu sắc cơ bản của màu nước</t>
  </si>
  <si>
    <t>Biết pha trộn màu để tạo ra màu mới</t>
  </si>
  <si>
    <t>Pha trộn màu nước</t>
  </si>
  <si>
    <t>A. Phát triển vận động</t>
  </si>
  <si>
    <t>2. Thể hiện kỹ năng vận động cơ bản và các tố chất trong vận động</t>
  </si>
  <si>
    <t>3. Thực hiện và phối hợp được các cử động của bàn tay, ngón tay, phối hợp tay - mắt</t>
  </si>
  <si>
    <t>B. Giáo dục dinh dưỡng và sức khỏe</t>
  </si>
  <si>
    <t>1. Nhận biết một số món ăn, thực phẩm thông thường và ích lợi của chúng đối với sức khỏe</t>
  </si>
  <si>
    <t>1. Thực hiện các động tác phát triển các nhóm cơ và hô hấp</t>
  </si>
  <si>
    <t>2. Tập làm một số việc tự phục vụ trong sinh hoạt</t>
  </si>
  <si>
    <t>3. Hành vi và thói quen tốt trong sinh hoạt, giữ gìn sức khỏe</t>
  </si>
  <si>
    <t>4. Nhận biết một số nguy cơ không an toàn và phòng tránh</t>
  </si>
  <si>
    <t>1. Nhận biết số đếm, số lượng</t>
  </si>
  <si>
    <t>2. Xếp tương ứng</t>
  </si>
  <si>
    <t>3. Sắp xếp theo quy tắc</t>
  </si>
  <si>
    <t>5. Nhận biết hình dạng</t>
  </si>
  <si>
    <t>6. Nhận biết vị trí trong không gian và định hướng thời gian</t>
  </si>
  <si>
    <t>4. So sánh , đo lường</t>
  </si>
  <si>
    <t>A. Nghe hiểu lời nói</t>
  </si>
  <si>
    <t>B. Sử dụng lời nói trong cuộc sống hằng ngày</t>
  </si>
  <si>
    <t>C. Làm quen với việc đọc - viết</t>
  </si>
  <si>
    <t>IV. LĨNH VỰC TÌNH CẢM - KỸ NĂNG XÃ HỘI</t>
  </si>
  <si>
    <t>A. Phát triển tình cảm</t>
  </si>
  <si>
    <t>1. Thể hiện ý thức về bản thân</t>
  </si>
  <si>
    <t>2. Thể hiện sự tự tin, tự lực</t>
  </si>
  <si>
    <t>3. Nhận biết và thể hiện cảm xúc, tình cảm với con người, sự vật, hiện tượng xung quanh</t>
  </si>
  <si>
    <t>B. Phát triển kỹ năng xã hội</t>
  </si>
  <si>
    <t>1. Hành vi và quy tắc ứng xử xã hội</t>
  </si>
  <si>
    <t>2. Quan tâm đến môi trường</t>
  </si>
  <si>
    <t>A. Cảm nhận và thể hiện cảm xúc trước vẻ đẹp của thiên nhiên, cuộc sống và các tác phẩm nghệ thuật</t>
  </si>
  <si>
    <t>B. Một số kĩ năng trong hoạt động âm nhạc và hoạt động tạo hình</t>
  </si>
  <si>
    <t>C. Thể hiện sự sáng tạo khi tham gia các hoạt động nghệ thuật (âm nhạc, tạo hinh)</t>
  </si>
  <si>
    <t>Chủ động tương tác với các bài giảng Elearning/ phần mềm trò chơi trên máy tính</t>
  </si>
  <si>
    <t>Chơi phần mềm trò chơi/ bài giảng Elearning trên máy tính</t>
  </si>
  <si>
    <t>Ném vật về phía trước bằng 1 tay đúng kỹ thuật ở khoảng cách xa ….m</t>
  </si>
  <si>
    <t>Ném vật về phía trước bằng 2 tay đúng kỹ thuật ở khoảng cách xa ….m</t>
  </si>
  <si>
    <r>
      <t xml:space="preserve">Cố gắng tự hoàn thành đến cùng công việc được giao có sự giám sát của giáo viên. Tự nhận xét được mức độ hoàn thành công việc. </t>
    </r>
    <r>
      <rPr>
        <sz val="12"/>
        <rFont val="Times New Roman"/>
        <family val="1"/>
        <charset val="163"/>
      </rPr>
      <t>Biết thể hiện sự vui thích khi hoàn thành công việc</t>
    </r>
  </si>
  <si>
    <r>
      <t xml:space="preserve">Biết thể </t>
    </r>
    <r>
      <rPr>
        <sz val="12"/>
        <rFont val="Times New Roman"/>
        <family val="1"/>
        <charset val="163"/>
      </rPr>
      <t xml:space="preserve">hiện sự an ủi </t>
    </r>
    <r>
      <rPr>
        <sz val="12"/>
        <rFont val="Times New Roman"/>
        <family val="1"/>
      </rPr>
      <t>và chia vui với người thân và bạn bè. Dễ hòa đồng với bạn bè trong nhóm chơi</t>
    </r>
  </si>
  <si>
    <t>Ten gọi, sản phẩm, ích lợi của nghề nông, nghề xây dựng,..</t>
  </si>
  <si>
    <t>DỰ KIẾN PHÂN PHỐI VÀO CHỦ ĐỀ/THÁNG</t>
  </si>
  <si>
    <t>TMN</t>
  </si>
  <si>
    <t>BT</t>
  </si>
  <si>
    <t>GĐ</t>
  </si>
  <si>
    <t>ĐV</t>
  </si>
  <si>
    <t>TV</t>
  </si>
  <si>
    <t>MX</t>
  </si>
  <si>
    <t>PTGT</t>
  </si>
  <si>
    <t>TTH</t>
  </si>
  <si>
    <t>4</t>
  </si>
  <si>
    <t>30/9 - 25/10</t>
  </si>
  <si>
    <t>28/10-22/11</t>
  </si>
  <si>
    <t>25/11-20/12</t>
  </si>
  <si>
    <t>3</t>
  </si>
  <si>
    <t>23/12-10/01</t>
  </si>
  <si>
    <t>13/1-07/2</t>
  </si>
  <si>
    <t>10/2-28/2</t>
  </si>
  <si>
    <t>02/3-27/3</t>
  </si>
  <si>
    <t>30/3-24/4</t>
  </si>
  <si>
    <t>27/4-15/5</t>
  </si>
  <si>
    <t>NN</t>
  </si>
  <si>
    <t>TDS</t>
  </si>
  <si>
    <t>Mục tiêu</t>
  </si>
  <si>
    <t>Sử dụng các từ biểu cảm</t>
  </si>
  <si>
    <t>Nhận ra và biết tránh không chơi ở những nơi nguy hiểm</t>
  </si>
  <si>
    <t>Biết kêu cứu, gọi người giúp đỡ khi gặp nguy hiểm</t>
  </si>
  <si>
    <t>Thực hiện đủ các bước của động tác hô hấp trong bài tập thể dục theo hướng dẫn</t>
  </si>
  <si>
    <t>* Vận động: đi, chạy</t>
  </si>
  <si>
    <t>* Vận động: bò, trườn, trèo</t>
  </si>
  <si>
    <t>* Vận động: tung, ném, bắt</t>
  </si>
  <si>
    <t>* Vận động: bật, nhảy</t>
  </si>
  <si>
    <t>* Vận động: tung, ném, bắt, chuyền</t>
  </si>
  <si>
    <t>Nói đúng tên một số thực phẩm quen thuộc, sẵn có tại địa phương</t>
  </si>
  <si>
    <t>Biết được tên một số món ăn quen thuộc hàng ngày, sẵn có tại địa phương</t>
  </si>
  <si>
    <t>Biết ý nghĩa của việc ăn để giúp cơ thể cao lớn, khỏe mạnh. Hình thành thái độ vui lòng chấp nhận và có hứng thú trong ăn uống, không kén chọn thức ăn</t>
  </si>
  <si>
    <t xml:space="preserve">Biết ý nghĩa của việc ăn để giúp cơ thể cao lớn, khỏe mạnh, thông minh. Biết ăn nhiều loại thức ăn khác nhau để cơ thể có đủ chất dinh dưỡng. </t>
  </si>
  <si>
    <t>Hình thành thói quen ăn uống tốt, biết ăn nhiều loại thức ăn khác nhau</t>
  </si>
  <si>
    <t>Thói quen ăn uống tốt</t>
  </si>
  <si>
    <t>Nhận biết được 4 nhóm thực phẩm và lựa chọn được một số thực phẩm khi gọi tên nhóm</t>
  </si>
  <si>
    <t>Biết mỗi thực phẩm có nhiều dạng chế biến và cách ăn khác nhau. Có khả năng thực hành một số thao tác cơ bản trong chế biến một số món ăn, thức uống đơn giản</t>
  </si>
  <si>
    <t>KẾ HOẠCH GIÁO DỤC NĂM HỌC 2019-2010</t>
  </si>
  <si>
    <t xml:space="preserve">Mục tiêu </t>
  </si>
  <si>
    <t>Tập kết hợp 5 động tác cơ bản trong bài tập thể dục</t>
  </si>
  <si>
    <t>Bật tách chân, khép chân  liên tục qua 7 ô</t>
  </si>
  <si>
    <t>Nhận biết ý nghĩa các con số được sử dụng trong cuộc sống hằng ngày (số tuổi, số nhà, biển số xe, số điện thoại,…)</t>
  </si>
  <si>
    <t>Tìm hiểu về đồng tiền Việt Nam (họa tiết, mệnh giá, cách sử dụng)</t>
  </si>
  <si>
    <t>Bé tự giới thiệu về bản thân</t>
  </si>
  <si>
    <t>Nghe các bài hát, bài thơ, ca dao, đồng dao, tục ngữ, câu đố, hò, vè phù hợp với độ tuổi và chủ đề thực hiện</t>
  </si>
  <si>
    <t>HTTN</t>
  </si>
  <si>
    <t>Mục tiêu năm</t>
  </si>
  <si>
    <t>Nội dung năm</t>
  </si>
  <si>
    <t>Nhánh 1</t>
  </si>
  <si>
    <t>Nhánh 2</t>
  </si>
  <si>
    <t>Nhánh 3</t>
  </si>
  <si>
    <t>Nhánh 4</t>
  </si>
  <si>
    <t>Địa điểm tổ chức</t>
  </si>
  <si>
    <t>Ghi tên nhánh</t>
  </si>
  <si>
    <t>CHỦ ĐỀ: 
"TRƯỜNG MẦM NON"</t>
  </si>
  <si>
    <t>CHỦ ĐỀ: 
"BẢN THÂN"</t>
  </si>
  <si>
    <t>CHỦ ĐỀ: 
"GIA ĐÌNH BÉ YÊU"</t>
  </si>
  <si>
    <t>CHỦ ĐỀ: 
"THẾ GIỚI ĐỘNG VẬT TRONG MẮT BÉ"</t>
  </si>
  <si>
    <t>Phòng chức năng</t>
  </si>
  <si>
    <t>tt</t>
  </si>
  <si>
    <t>3T</t>
  </si>
  <si>
    <t>4T</t>
  </si>
  <si>
    <t>5T</t>
  </si>
  <si>
    <t>Nguồn</t>
  </si>
  <si>
    <t>* Vận động: đi</t>
  </si>
  <si>
    <t>* Vận động: chạy</t>
  </si>
  <si>
    <t>Sử dụng một số thiết bị văn phòng phẩm: băng keo 1 mặt, ghim vòng, gim bấm, dập lỗ,…</t>
  </si>
  <si>
    <t>Biết sử dụng đúng cách một số văn phòng phẩm thông thường</t>
  </si>
  <si>
    <t>Những việc làm có thể gây nguy hiểm cho bản thân (cười đùa khi ăn uống dễ gây sặc, ngậm hột hạt, tự ý uống thuốc/ ăn thức ăn lạ, không leo trèo bàn ghế , lan can, không theo người lạ, trêu động vật, hút thuốc lá có hại cho sức khỏe, không lại gần người đang hút thuốc lá,…)</t>
  </si>
  <si>
    <t>Biết tránh và không làm một số hành động nguy hiểm khi được nhắc nhở phù hợp độ tuổi</t>
  </si>
  <si>
    <t>Biết sử dụng đúng giác quan, phối hợp các giác quan để xem xét, tìm hiểu đặc điểm của đối tượng (nhìn, nghe, ngửi, sờ…để nhận ra đặc điểm nổi bật của đối tượng)</t>
  </si>
  <si>
    <t>Một số thao tác cơ bản với máy tính: tắt, mở, di chuyển chuột, kích chuột (kích đơn)</t>
  </si>
  <si>
    <t>Thực hiện được một số thao tác cơ bản với máy tính</t>
  </si>
  <si>
    <t>Có khả năng nghe hiểu nội dung truyện kể, truyện đọc phù hợp với độ tuổi và chủ đề thực hiện</t>
  </si>
  <si>
    <t>Nghe hiểu nội dung truyện kể, truyện đọc phù hợp với độ tuổi và chủ đề thực hiện</t>
  </si>
  <si>
    <t>Có khả năng nghe các bài hát, bài thơ, ca dao, đồng dao, tục ngữ, câu đố, hò, vè phù hợp với độ tuổi và chủ đề thực hiện</t>
  </si>
  <si>
    <t>Có khả năng đọc thuộc bài thơ, ca dao, đồng dao phù hợp độ tuổi và chủ đề thực hiện</t>
  </si>
  <si>
    <t>Đọc thuộc bài thơ, ca dao, đồng dao phù hợp độ tuổi và chủ đề thực hiện</t>
  </si>
  <si>
    <t>Bắt chước được giọng nói, điệu bộ của nhân vật trong truyện</t>
  </si>
  <si>
    <t>Sử dụng các từ biểu thị sự lễ phép "Vâng ạ"; "Dạ"; "Thưa", … trong giao tiếp</t>
  </si>
  <si>
    <t>Sử dụng các từ biểu thị sự lễ phép "Mời cô"; "Mời bạn"; "Cảm ơn"; "Xin lỗi"… trong giao tiếp</t>
  </si>
  <si>
    <t>Sử dụng các từ biểu thị sự lễ phép, lịch sự  "Cảm ơn", "Xin lỗi"; "Xin phép"; "Thưa"; "Dạ"; "Vâng"… phù hợp với tình huống trong giao tiếp</t>
  </si>
  <si>
    <t>Biết tự điều chỉnh giọng nói phù hợp với ngữ cảnh</t>
  </si>
  <si>
    <t>Biết đặt và trả lời các câu hỏi đơn giản</t>
  </si>
  <si>
    <t>Một số trạng thái cảm xúc ( vui, buồn, sợ hãi, tức giận, ngạc nhiên ) qua nét mặt, cử chỉ, giọng nói, tranh ảnh</t>
  </si>
  <si>
    <t>Sự thích ứng phù hợp hoàn cảnh giao tiếp</t>
  </si>
  <si>
    <t>Ảnh Bác Hồ, lăng Bác Hồ. Hát, đọc thơ, cùng cô kể chuyện về Bác hồ.</t>
  </si>
  <si>
    <t>Ảnh Bác Hồ và một số địa điểm gắn với hoạt động của Bác Hồ (chỗ ở, nơi làm việc). Hát, đọc thơ, cùng cô kể chuyện về Bác Hồ</t>
  </si>
  <si>
    <t>Di tích lịch sử, cảnh đẹp, lễ hội của quê hương, đất nước</t>
  </si>
  <si>
    <t>Di tích lịch sử, cảnh đẹp, lễ hội, một vài nét văn hóa truyền thống (trang phục, món ăn) của quê hương đất nước</t>
  </si>
  <si>
    <t>Biết một vài cảnh đẹp, di tích lịch sử, lễ hội và một vài nét văn hóa truyền thống (trang phục, món ăn) của quê hương đất nước</t>
  </si>
  <si>
    <t>Thực hiện một số quy định ở lớp và gia đình: Dọn dẹp và sắp xếp đồ dùng, sau khi chơi cất đồ chơi vào nơi quy định, giờ ngủ không làm ồn, vâng lời ông bà, bố mẹ</t>
  </si>
  <si>
    <t>Thực hiện một số quy định ở lớp, gia đình và nơi công cộng: Dọn dẹp và sắp xếp đồ dùng, sau khi chơi cất đồ chơi vào nơi quy định, không làm ồn nơi công cộng, vâng lời ông bà, bố mẹ, anh chị, muốn đi chơi phải xin phép, trật tự khi ăn - ngủ, đi bên phải lề đường</t>
  </si>
  <si>
    <t>Phối hợp cùng bạn trong chơi, trực nhật</t>
  </si>
  <si>
    <t>Biết thể hiện sự thân thiện, đoàn kết với bạn bè và chấp nhận sự phân công của nhóm bạn và người lớn</t>
  </si>
  <si>
    <t>Quan tâm, chia sẻ, nhường nhịn, giúp đỡ bạn.</t>
  </si>
  <si>
    <t>Biết yêu mến, quan tâm đến người thân trong gia đình.</t>
  </si>
  <si>
    <t>Nghe âm thanh, các bài hát, bản nhạc gần gũi và ngắm nhìn vẻ đẹp nổi bật của các sự vật, hiện tượng trong thiên nhiên, cuộc sống và tác phẩm nghệ thuật</t>
  </si>
  <si>
    <t>Nghe bài hát, bản nhạc; thơ, đồng dao, ca dao, tục ngữ; kể chuyện phù hợp với độ tuổi và chủ đề thực hiện</t>
  </si>
  <si>
    <t>3+4T</t>
  </si>
  <si>
    <t>4+5T</t>
  </si>
  <si>
    <t>Thuộc lĩnh vực</t>
  </si>
  <si>
    <t>* Đồ dùng, đồ chơi</t>
  </si>
  <si>
    <t>* Thời tiết, mùa</t>
  </si>
  <si>
    <t>1. Nhận biết tập hợp, số lượng, số thứ tự, đếm</t>
  </si>
  <si>
    <t>5. Hình dạng</t>
  </si>
  <si>
    <t>Cộng tổng số nội dung phân bổ vào chủ đề</t>
  </si>
  <si>
    <t xml:space="preserve">                                                   Trong đó: - Lĩnh vực thể chất</t>
  </si>
  <si>
    <t xml:space="preserve">                                                                    - Lĩnh vực nhận thức</t>
  </si>
  <si>
    <t xml:space="preserve">                                                                    - Lĩnh vực ngôn ngữ</t>
  </si>
  <si>
    <t xml:space="preserve">                                                                    - Lĩnh vực tình cảm kỹ năng xã hội</t>
  </si>
  <si>
    <t xml:space="preserve">                                                                    - Lĩnh vực thẩm mỹ</t>
  </si>
  <si>
    <t>CỘNG TỔNG SỐ NỘI DUNG PHÂN BỔ THEO TỪNG ĐỘ TUỔI</t>
  </si>
  <si>
    <t>Bài 1: (Hô hấp/ Tay/ Lưng, bụng/ Chân/ Bật)</t>
  </si>
  <si>
    <t>Bài 2: (Hô hấp/ Tay/ Lưng, bụng/ Chân/ Bật)</t>
  </si>
  <si>
    <t>Bài 3: (Hô hấp/ Tay/ Lưng, bụng/ Chân/ Bật)</t>
  </si>
  <si>
    <t>Bài 4: (Hô hấp/ Tay/ Lưng, bụng/ Chân/ Bật)</t>
  </si>
  <si>
    <t>Bài 5: (Hô hấp/ Tay/ Lưng, bụng/ Chân/ Bật)</t>
  </si>
  <si>
    <t>Bài 6: (Hô hấp/ Tay/ Lưng, bụng/ Chân/ Bật)</t>
  </si>
  <si>
    <t>Bài 7: (Hô hấp/ Tay/ Lưng, bụng/ Chân/ Bật)</t>
  </si>
  <si>
    <t>Bài 8: (Hô hấp/ Tay/ Lưng, bụng/ Chân/ Bật)</t>
  </si>
  <si>
    <t>Bài 9: (Hô hấp/ Tay/ Lưng, bụng/ Chân/ Bật)</t>
  </si>
  <si>
    <t>Bài 10: (Hô hấp/ Tay/ Lưng, bụng/ Chân/ Bật)</t>
  </si>
  <si>
    <t>3/9-27/9</t>
  </si>
  <si>
    <t>Sân chơi</t>
  </si>
  <si>
    <t>Tổng hợp đánh giá chủ đề MN</t>
  </si>
  <si>
    <t xml:space="preserve"> - Tổng số mục tiêu được đánh giá "Đạt"</t>
  </si>
  <si>
    <t xml:space="preserve"> - Tổng số mục tiêu được đánh giá "Cần cố gắng"</t>
  </si>
  <si>
    <t xml:space="preserve"> - Tổng số mục tiêu được đánh giá "Chưa đạt"</t>
  </si>
  <si>
    <t xml:space="preserve"> - Đánh giá chung về mức độ phát triển của trẻ</t>
  </si>
  <si>
    <t>Tổng hợp đánh giá chủ đề BT</t>
  </si>
  <si>
    <t>Tổng hợp đánh giá chủ đề GĐ</t>
  </si>
  <si>
    <t>Tổng hợp đánh giá chủ đề NN</t>
  </si>
  <si>
    <t>Tổng hợp đánh giá chủ đề ĐV</t>
  </si>
  <si>
    <t>Tổng hợp đánh giá chủ đề TV</t>
  </si>
  <si>
    <t>Thể chất</t>
  </si>
  <si>
    <t xml:space="preserve"> - Đánh giá chung về mức độ phát triển
 ở lĩnh vực thể chất</t>
  </si>
  <si>
    <t xml:space="preserve"> - Đánh giá chung về mức độ phát triển
 ở lĩnh vực TCXH</t>
  </si>
  <si>
    <t>Ngôn ngữ</t>
  </si>
  <si>
    <t xml:space="preserve"> - Đánh giá chung về mức độ phát triển
 ở lĩnh vực ngôn ngữ</t>
  </si>
  <si>
    <t>Nhận thức</t>
  </si>
  <si>
    <t xml:space="preserve"> - Đánh giá chung về mức độ phát triển
 ở lĩnh vực nhận thức</t>
  </si>
  <si>
    <t>Thẩm mỹ</t>
  </si>
  <si>
    <t xml:space="preserve"> - Đánh giá chung về mức độ phát triển
 ở lĩnh vực thẩm mỹ</t>
  </si>
  <si>
    <t>Đánh giá chung</t>
  </si>
  <si>
    <t>Tổng hợp đánh giá cuối năm học (tổng hợp cúa tất cả các chủ đề thực hiện trong năm học)</t>
  </si>
  <si>
    <t>Kết quả đánh giá từng cá nhân trẻ</t>
  </si>
  <si>
    <t>Kết quả tổng hợp cả lớp</t>
  </si>
  <si>
    <t>T.số trẻ 
"Đạt"</t>
  </si>
  <si>
    <t>T.số trẻ
"Cần cố gắng"</t>
  </si>
  <si>
    <t>T.số trẻ
"Chưa Đạt"</t>
  </si>
  <si>
    <t>Đạt mức TB</t>
  </si>
  <si>
    <t>Kết luận</t>
  </si>
  <si>
    <t>SL</t>
  </si>
  <si>
    <t>%</t>
  </si>
  <si>
    <t>#</t>
  </si>
  <si>
    <t>Cố gắng tự hoàn thành đến cùng công việc được giao có sự giám sát của giáo viên. Tự nhận xét được mức độ hoàn thành công việc. Biết thể hiện sự vui thích khi hoàn thành công việc</t>
  </si>
  <si>
    <t>Biết thể hiện sự an ủi và chia vui với người thân và bạn bè. Dễ hòa đồng với bạn bè trong nhóm chơi</t>
  </si>
  <si>
    <t>Tổng hợp đánh giá chủ đề MX</t>
  </si>
  <si>
    <t>Tổng hợp đánh giá chủ đề PTGT</t>
  </si>
  <si>
    <t>Tổng hợp đánh giá chủ đề HTTN</t>
  </si>
  <si>
    <t>KẾ HOẠCH GIÁO DỤC NĂM HỌC 2019-2010
KHỐI MẪU GIÁO</t>
  </si>
  <si>
    <t>Phân bổ nguyên bản
 theo sách chương trình GDMN</t>
  </si>
  <si>
    <t>Biết so sánh một số bộ phận trên cơ thể của mình, của bạn về độ cao thấp, sự thay đổi của bản thân về chiều cao cân nặng</t>
  </si>
  <si>
    <t>Nói được mình có điểm gì giống và khác bạn (dáng vẻ bên ngoài, giới tính, sở thích và khả năng)</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</si>
  <si>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</si>
  <si>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3+4+5T</t>
  </si>
  <si>
    <t>Phân bổ có điều chỉnh
vào từng độ tuổi theo thực tế của nhà trường</t>
  </si>
  <si>
    <t>Một số đồ vật gây nguy hiểm</t>
  </si>
  <si>
    <t xml:space="preserve">Một số đồ vật gây nguy hiểm </t>
  </si>
  <si>
    <t>Thực hiện được một số thao tác đơn giản với máy tính</t>
  </si>
  <si>
    <t>Biết sử dụng các từ biểu thị sự lễ phép trong giao tiếp</t>
  </si>
  <si>
    <t>Biết sử dụng các từ biểu thị sự lễ phép, lịch sự  phù hợp với tình huống trong giao tiếp</t>
  </si>
  <si>
    <t>Thực hiện được một số quy định ở lớp, gia đình và nơi công cộng phù hợp độ tuổi</t>
  </si>
  <si>
    <t>Sử dụng lời nói và cử chỉ lễ phép trong giao tiếp</t>
  </si>
  <si>
    <t>Lời nói và cử chỉ lễ phép trong giao tiếp</t>
  </si>
  <si>
    <t>Lời nói và cử chỉ lễ phép, lịch sự trong giao tiếp</t>
  </si>
  <si>
    <t>ử dụng lời nói và cử chỉ lễ phép, lịch sự trong giao tiếp</t>
  </si>
  <si>
    <t>KẾ HOẠCH GIÁO DỤC NĂM HỌC 2019-2010
KHỐI MẪU GIÁO 5 TUỔI</t>
  </si>
  <si>
    <t>2. Đồ vật:</t>
  </si>
  <si>
    <t>C. Thể hiện sự sáng tạo khi tham gia các hoạt động nghệ thuật (âm nhạc, tạo hình)</t>
  </si>
  <si>
    <t>TCKNXH</t>
  </si>
  <si>
    <t>CỘNG TỔNG SỐ NỘI DUNG PHÂN BỔ VÀO CHỦ ĐỀ</t>
  </si>
  <si>
    <t>Đặt tên cho sản phẩm tạo hình của mình</t>
  </si>
  <si>
    <t>Khối 5T</t>
  </si>
  <si>
    <t>Phân bổ theo thực tế của nhà trường</t>
  </si>
  <si>
    <t>Ghi chú về các điều chỉnh khác trong năm học (nếu có)</t>
  </si>
  <si>
    <t>27/4
15/5</t>
  </si>
  <si>
    <t>Trong đó: - Đón trả trẻ</t>
  </si>
  <si>
    <t xml:space="preserve">                 - Thể dục sáng</t>
  </si>
  <si>
    <t xml:space="preserve">                 - Hoạt động góc</t>
  </si>
  <si>
    <t xml:space="preserve">                 - Hoạt động ngoài trời</t>
  </si>
  <si>
    <t xml:space="preserve">                 - Vệ sinh - ăn ngủ</t>
  </si>
  <si>
    <t xml:space="preserve">                 - Hoạt động chiều</t>
  </si>
  <si>
    <t xml:space="preserve">                 - Thăm quan dã ngoại</t>
  </si>
  <si>
    <t xml:space="preserve">                 -  Lễ hội</t>
  </si>
  <si>
    <t xml:space="preserve">                 - Hoạt động học</t>
  </si>
  <si>
    <t xml:space="preserve">Mạng nội dung chủ đề </t>
  </si>
  <si>
    <t>Mạng hoạt động chủ đề</t>
  </si>
  <si>
    <t>Thực hiện đúng đầy đủ, nhịp hàng các động tác trong bài thể dục theo hiệu lênh</t>
  </si>
  <si>
    <t>Kiểm soát được vận động đi / chạy thay đổi hướng vận động đúng tín hiệu vật chuẩn ( 4-5 vật chuẩn đặt dích dắc)</t>
  </si>
  <si>
    <t>Phối hợp tay, mắt trong vận động</t>
  </si>
  <si>
    <t>* Vận động: Bò, trườn, trèo</t>
  </si>
  <si>
    <t>* Vận động: Tung, bắt, ném</t>
  </si>
  <si>
    <t>Bò bằng bàn tay bàn chân 3-4 m</t>
  </si>
  <si>
    <t>Gĩu được thăng bằng cơ thể khi thực hiện vận động, bước đi liên tục trên ghế thể dục hoạch trên vạch kẻ thẳng trên sàn.</t>
  </si>
  <si>
    <t>Đi trên ghế thể dục, đi trên vạch kẻ thẳng trên sàn.</t>
  </si>
  <si>
    <t xml:space="preserve">Đi khụy gối </t>
  </si>
  <si>
    <t>Đi khụy gối liên tục 1,5 m đúng kỹ thuật</t>
  </si>
  <si>
    <t xml:space="preserve">Đi bước lùi </t>
  </si>
  <si>
    <t>Tự đập bắt bóng 4-5 lần liên tiếp</t>
  </si>
  <si>
    <t>Túng bắt bóng với người đối diện, bắt được 3 lần liên tiếp không làm rơi bóng ( khoảng cách 3m)</t>
  </si>
  <si>
    <t>Ném trúng đích thẳng đứng xa 1,5 m x cao 1,2 m</t>
  </si>
  <si>
    <t>Ném trúng đích bằng 1 tay</t>
  </si>
  <si>
    <t>Ném xa bằng 1 tay, 2 tay</t>
  </si>
  <si>
    <t>Ném trúng đích ngang xa 2m</t>
  </si>
  <si>
    <t>Ném trúng đích nằm ngang</t>
  </si>
  <si>
    <t>Bò trong đường dích dắc 3-4 điểm dích dắc cách nhau 2m không chệnh ra ngoài</t>
  </si>
  <si>
    <t>Bò dích dắc qua 5 điểm</t>
  </si>
  <si>
    <t>Giữ được thăng bằng cơ thể khi thực hiện vận động bật xa tối thiểu 40 cm</t>
  </si>
  <si>
    <t>Bật xa 35-40 cm</t>
  </si>
  <si>
    <t>Bật tách khép chân qua 5 ô</t>
  </si>
  <si>
    <t>Bật nhảy từ trên cao xuống cao (30-35 cm)</t>
  </si>
  <si>
    <t>Bật qua vật cản cao 10 -15 cm</t>
  </si>
  <si>
    <t>Nhảy lò cò 3 m</t>
  </si>
  <si>
    <t>Cắt, xé được theo đường thẳng và cong của các hình đơn giản</t>
  </si>
  <si>
    <t>Cắt, xé theo đường thẳng và cong của các hình đơn giản</t>
  </si>
  <si>
    <t>Tiết học: Đi bằng gót chân</t>
  </si>
  <si>
    <t>T</t>
  </si>
  <si>
    <t>KẾ HOẠCH GIÁO DỤC NĂM HỌC 2019-2010
KHỐI MẪU GIÁO 4 TUỔI</t>
  </si>
  <si>
    <t>Tiết học: Đi trên vạch kẻ thẳng trên sàn</t>
  </si>
  <si>
    <t>Tiết học: Đi thay đổi tốc độ theo hiệu lệnh</t>
  </si>
  <si>
    <t>Hoạt động chơi: "Đi khụy gối</t>
  </si>
  <si>
    <t>Hoạt động chơi: "Đibước lùi</t>
  </si>
  <si>
    <t>Trò chơi: thay đổi các hướng</t>
  </si>
  <si>
    <t>Trò chơi: Thi xem ai chạy nhanh</t>
  </si>
  <si>
    <t>Trò chơi: Chạy theo các hướng</t>
  </si>
  <si>
    <t>Tiết học: Chạy 15 m trong khoảng 10 giây</t>
  </si>
  <si>
    <t>Tiết học:  Chạy chậm 60-80 m</t>
  </si>
  <si>
    <t>Tiết học: Bò bằng bàn tay bàn chân 3-4 m</t>
  </si>
  <si>
    <t>Tiết học: Bò chui qua ống dài</t>
  </si>
  <si>
    <t>Tiết học: Bò dích dắc qua 5 điểm</t>
  </si>
  <si>
    <t>Trèo len xuống 5 gióng thang</t>
  </si>
  <si>
    <t>Tiết học: Trèo lên xuống 5 gióng thang</t>
  </si>
  <si>
    <t>Tung bóng lên cao và bắt bóng</t>
  </si>
  <si>
    <t>Tiết học: Đập và bắt bóng tại chỗ</t>
  </si>
  <si>
    <t>Tiết học: Tung bóng lên cao và bắt bóng</t>
  </si>
  <si>
    <t>Tiết học:Tung bắt bóng với người đối diện</t>
  </si>
  <si>
    <t>Tiết học:Ném xa bằng 1 tay, 2 tay</t>
  </si>
  <si>
    <t>Tiết học: Ném trúng đích nằm ngang</t>
  </si>
  <si>
    <t>+ Bật liên tục về phía trước</t>
  </si>
  <si>
    <t>+ Bật xa 35 – 40 cm</t>
  </si>
  <si>
    <t>+ Bật nhảy từ trên cao xuống ( cao 30- 35 cm)</t>
  </si>
  <si>
    <t>+ Bật tách khép chân qua 5 ô</t>
  </si>
  <si>
    <t>+ Bật qua vật cản cao 10-15 cm</t>
  </si>
  <si>
    <t>Tiết học:  Bật liên tục về phía trước</t>
  </si>
  <si>
    <t>Tiết học:  Bật xa 35 – 40 cm</t>
  </si>
  <si>
    <t>Tiết học:Bật nhảy từ trên cao xuống ( cao 30- 35 cm)</t>
  </si>
  <si>
    <t>Tiết học:  Bật tách khép chân qua 5 ô</t>
  </si>
  <si>
    <t>+ Nhảy lò cò 3m</t>
  </si>
  <si>
    <t>Trò chơi: Nhảy lò cò 3m</t>
  </si>
  <si>
    <t>Tập đánh răng lau mặt</t>
  </si>
  <si>
    <t>Rèn luyện thao tác rửa tay bằng xà phòng</t>
  </si>
  <si>
    <t>Nhận biết một số thực phẩm thông thường trong các nhóm thực phẩm ( trên tháp dinh dưỡng)</t>
  </si>
  <si>
    <t>Nhận biết dạng chế biến đơn giản của một số thực phẩm món ăn</t>
  </si>
  <si>
    <t>Nhận biết các bữa ăn trong ngày và lợi của việc ăn uống đủ lượng và đủ chất</t>
  </si>
  <si>
    <t>Nhận biết sự liên quan giữa ăn uống với bệnh tật ( ỉa chyar, sâu răng, suy dinh dưỡng, béo phì)</t>
  </si>
  <si>
    <t>Biết một số thực phẩm cùng nhóm: Thịt các có nhiều đạm.rau quả chín có nhiều vi ta min</t>
  </si>
  <si>
    <t>Nói được tên một số món ăn hàng ngày và dạng chế biết đơn giản: rau có thể luộc, nấu canh: Thịt có thể luộc, ran s, kho. Gạo nấu cơm</t>
  </si>
  <si>
    <t>Biết măn để cao lớn khỏe mạnh, thông minh và biết ăn nhiều loại thức ăn khác nhau để có đủ dinh dưỡng</t>
  </si>
  <si>
    <t>Nhận biết sự liên quan giữa ăn uống với bệnh tật ( ỉa chảy, sâu răng, suy dinh dưỡng, béo phì)</t>
  </si>
  <si>
    <t>Thực hiện một số việc khi được nhắc nhở: Tự rửa tay bằng xà phòng, tự lau mặt đánh răng, Tự thay quần áo khi bị ướt</t>
  </si>
  <si>
    <t>tự cầm bát thìa xúc ăn gọn gàng, không rơi vãi, đồ thức ăn</t>
  </si>
  <si>
    <t>Biết đi vệ sinh đúng nơi quy định</t>
  </si>
  <si>
    <t>Tập luyện một số thói quen tốt về giữ gìn sức khỏe</t>
  </si>
  <si>
    <t>Lợi ích của việc giữ gìn vệ sinh thân thể, vệ sinh môi trường đối với sức khỏe</t>
  </si>
  <si>
    <t xml:space="preserve">Lựa chọn trang phục phù hợp với thời tiết </t>
  </si>
  <si>
    <t>Ích lợi của việc mặc trang phục phù hợp với thời tiết</t>
  </si>
  <si>
    <t>Nhận biết và phòng tránh những hành động nguy hiểm, những nơi không an toàn, những vận dụng nguy hiển đến tính mạng</t>
  </si>
  <si>
    <t>Nhận biết một số trường hợp khẩn cấp và gọi người giúp đỡ</t>
  </si>
  <si>
    <t>Có một số hành vi tốt trong ăn uống</t>
  </si>
  <si>
    <t>Mời cô mời bạn khi ăn, ăn từ tốn nhai kỹ</t>
  </si>
  <si>
    <t>Lớp học</t>
  </si>
  <si>
    <t>hoạt động vui chơi</t>
  </si>
  <si>
    <t>Hoạt động ăn</t>
  </si>
  <si>
    <t>Hoạt động vệ sinh</t>
  </si>
  <si>
    <t>hoạt động chiều</t>
  </si>
  <si>
    <t>Nhận biết những hành động nguy hiểm, những nơi không an toàn, những vật dụng nguy hiển đến tính mạng</t>
  </si>
  <si>
    <t>Tiết học: Nhận biết những nơi không an toàn</t>
  </si>
  <si>
    <t>Tiết học: Nhận biết những vận dụng nguy hiểm</t>
  </si>
  <si>
    <t>Tiết học: Nhận biết trang phục phù hợp với thời tiết</t>
  </si>
  <si>
    <t>Hoạt động chiều</t>
  </si>
  <si>
    <t>Tiết học: Nhận biết 1 số đồ vật nguy hiểm</t>
  </si>
  <si>
    <t>Hoạt động ngoài trời</t>
  </si>
  <si>
    <t>Tiết học: Nhận biết số điện thoại của người thân trong gia đình</t>
  </si>
  <si>
    <t>tiết học: Nhận biết biển báo giao thôn</t>
  </si>
  <si>
    <t>Chức năng các giác quan và các bộ phận kác nhau của cơ thể</t>
  </si>
  <si>
    <t>Tiết học: Tìm hiểu đôi mắt</t>
  </si>
  <si>
    <t>Tiết học: Tìm hiểu đôi tai</t>
  </si>
  <si>
    <t>Biết phân loại đồ dùng, đồ chơi theo 1-2  dấu hiệu về chất liệu và công dụng</t>
  </si>
  <si>
    <t>Phân loại đồ dùng, đồ chơi theo 1-2 dấu hiệu về chất liệu và công dụng</t>
  </si>
  <si>
    <t>Hoạt động vui chơi</t>
  </si>
  <si>
    <t>Biết đặc điểm, công dụng của một số PTGT và phân loại theo 1-2dấu hiệu</t>
  </si>
  <si>
    <t>Tiết học: Tìm hiểu về ô to</t>
  </si>
  <si>
    <t>Tiết học: Tìm hiểu về xe đạp</t>
  </si>
  <si>
    <t>Tiết học: Tìm hiểu xe máy</t>
  </si>
  <si>
    <t>Tiết học: Tìm hiểu về thuyền buồm</t>
  </si>
  <si>
    <t xml:space="preserve"> Đặc điểm bên ngoài của con vật, cây , hoa, quả gần gũi, ích lợi và tác hại đối với con người</t>
  </si>
  <si>
    <t>Tiết học: tìm hiểu quả bí xanh</t>
  </si>
  <si>
    <t>Tiết học: Tìm hiểu quả cam</t>
  </si>
  <si>
    <t>Tiết học: Tìm hiểu cây xanh</t>
  </si>
  <si>
    <t xml:space="preserve"> So sánh sự khác nhau và giống nhau của 2 con vật, cây, hoa, quả</t>
  </si>
  <si>
    <t>Một số hiện tượng thời tiết theo mùa và ảnh hưởng của nó đến sinh hoạt con người</t>
  </si>
  <si>
    <t xml:space="preserve"> Tiết học: Tìm hiểu về mặt trời nắng, Mưa, Bầu trời</t>
  </si>
  <si>
    <t>Tiết học: tìm hiểu về nước</t>
  </si>
  <si>
    <t xml:space="preserve">Đếm trên đối tuợng  trong phạm vi 10 </t>
  </si>
  <si>
    <t>Đếm trên đối tuợng  trong phạm vi 10 và đếm theo khả năng</t>
  </si>
  <si>
    <t>Tiết học: Đếm trên đối tượng tròn phạm vi 10 và đếm theo khả năng</t>
  </si>
  <si>
    <t xml:space="preserve"> chữ số số lượng và số thứ tự trong phạm vi 5</t>
  </si>
  <si>
    <t>Tiết học: Đếm đến 3 Nhận biết số lượng trong phạm vi 3</t>
  </si>
  <si>
    <t>Tiết học: Đếm đến 4.Nhận biết số lượng trong phạm vi 4</t>
  </si>
  <si>
    <t>Tiết học:Đến đến 5. Nhận biết số lượng trong phạm vi 5</t>
  </si>
  <si>
    <t>Biết gộp hai nhóm đối tượng và đếm</t>
  </si>
  <si>
    <t>Gọp hai nhóm đối tượng trong phạm vi 5 , đếm và nói kết quả</t>
  </si>
  <si>
    <t xml:space="preserve"> Tiết học: Gộp và đếm hai nhóm đối tượng cùng loại có tổng trong phạm vi 5</t>
  </si>
  <si>
    <t>Biết tách một nhóm đối tượng thành hai nhóm nhỏ</t>
  </si>
  <si>
    <t xml:space="preserve"> Tiết học: "Tách một nhóm đối tượng có số lượng trong phạm vi 5 thành hai nhóm"</t>
  </si>
  <si>
    <t xml:space="preserve">  Tiết học: Xếp tương ứng 1 - 1, ghép đôi</t>
  </si>
  <si>
    <t xml:space="preserve"> Tiết học: Xếp xen kẽ (AB)</t>
  </si>
  <si>
    <t>Tiết học:Thêm bớt trong phạm vi 3</t>
  </si>
  <si>
    <t>Tiết học: Chia 3 làm hai phần</t>
  </si>
  <si>
    <t>Tiết học:Thêm bớt trong phạm vi 4</t>
  </si>
  <si>
    <t>Tiết học: Chia 4 làm hai phần</t>
  </si>
  <si>
    <t>Tiết học:Thêm bớt trong phạm vi 5</t>
  </si>
  <si>
    <t>Tiết học: Chia 5 làm hai phần</t>
  </si>
  <si>
    <t>+ Đo độ dài một vật bằng một đơn vị đo</t>
  </si>
  <si>
    <t>+ Đo dung tích bằng một đơn vị đo</t>
  </si>
  <si>
    <t>Đo độ dài một vật bằng 1 đon vị đo</t>
  </si>
  <si>
    <t>Đo dung tích bằng 1 đơn vị đo</t>
  </si>
  <si>
    <t>Tiết học: Đo độ dài một vật bằng một đơn vị đo</t>
  </si>
  <si>
    <t>Tiết học:Đo dung tích bằng 1 đơn vị đo</t>
  </si>
  <si>
    <t>- So sánh sự giống nhau và khác nhau của các hình: Vuông, tam giác, hình tròn, hình chữ nhật</t>
  </si>
  <si>
    <t>Chỉ Ra các điểm giống khác nhau giữa hai hình ( tròn tam giác, vuông và chữ nhật)</t>
  </si>
  <si>
    <t>Tiết học:sánh sự giống nhau và khác nhau của các hình: Vuông, tam giác, hình tròn, hình chữ nhật</t>
  </si>
  <si>
    <t>Tiết học: Sử dụng các vật liệu khác nhau để tạo ra các hình đơn giản</t>
  </si>
  <si>
    <t>+ Xác định vị trí của đồ vật so với bản thân trẻ và so với trẻ khác</t>
  </si>
  <si>
    <t>+ Nhận biết các buổi: Sáng, trưa, chiều . tối</t>
  </si>
  <si>
    <t>Sử dụng lời nói và hành động để chỉ vị trí của đồ vật so với người khác</t>
  </si>
  <si>
    <t>Mô tả các sự kiện xảy ra theo thời gian trong ngày</t>
  </si>
  <si>
    <t>Tiết học: Xác định vị trí của đồ vật so với bản thân trẻ và so với trẻ khác</t>
  </si>
  <si>
    <t>Tiết học: Nhận biết các buổi: Sáng, trưa, chiều . tối</t>
  </si>
  <si>
    <t>+ Họ tên, tuổi, giới tính, đặc điểm bên ngoài, sở thích của bản thân.</t>
  </si>
  <si>
    <t>+ Tên địa chỉ của trường lớp, tên và công việc của cô giáo và các cô bác ở trường</t>
  </si>
  <si>
    <t>+ Họ tên và một vài đặc điểm của các bạn: Các hoạt động của trẻ ở trường</t>
  </si>
  <si>
    <t>Nói họ và tên tuổi giới tính của bản thân khi được hỏi, trò chuyện</t>
  </si>
  <si>
    <t>Nói họ tên và công việc của bố mẹ, các thành viên trong gia đình khi được hỏi , trò chuyện, xem ảnh về gia đình</t>
  </si>
  <si>
    <t>Họ tên công việc của bố mẹ, những thành viên trong gia đình và công việc của họ. Nhu cầu gia đình, địa chỉ gia đình</t>
  </si>
  <si>
    <t>Tiết học: Cô giáo của con</t>
  </si>
  <si>
    <t>tiết học : Bé với bạn bè</t>
  </si>
  <si>
    <t>+ Tên gọi công cụ sản phẩm, các hoạt động và ý nghĩa của các nghề phổ biến, nghề truyền thống của địa phương.</t>
  </si>
  <si>
    <t xml:space="preserve"> Tiết học: Tìm hiểu về nghề xây dựng  nghề đánh cá, Bộ đội</t>
  </si>
  <si>
    <t>Kể tên , công việc công cụ sản phẩm, ích lợi của một số nghề khi được hỏi trò chuyện</t>
  </si>
  <si>
    <t>tên gọi công cụ sản phẩm, các hoạt động và ý nghĩa của các nghề phổ biến, nghề truyền thống của Địa phương.</t>
  </si>
  <si>
    <t xml:space="preserve"> Tiết học: Tìm hiểu về pháo đài thần công, </t>
  </si>
  <si>
    <t xml:space="preserve"> Hoạt động chiều</t>
  </si>
  <si>
    <t xml:space="preserve"> Các hoạt động trong ngày</t>
  </si>
  <si>
    <t>Hoạt động trong ngày</t>
  </si>
  <si>
    <t>Làm quen với cách đọc 
+ Hướng đọc, viết: từ trái sang phải, từ dòng trên xuống dòng dưới
+ Hướng viết của các nét chữ; đọc ngắt nghỉ sau các dấu</t>
  </si>
  <si>
    <t>Hoạt động cui chơi</t>
  </si>
  <si>
    <t>Tiết học: Bé giưới thiệu về mình</t>
  </si>
  <si>
    <t>Tiết học: Ảnh Bác</t>
  </si>
  <si>
    <t>Tiết học: Lễ hội 1/4</t>
  </si>
  <si>
    <t>TET-TV</t>
  </si>
  <si>
    <t>HTTN- MT</t>
  </si>
  <si>
    <t>QHĐN</t>
  </si>
  <si>
    <t>5</t>
  </si>
  <si>
    <t>Bò chui qua cổng</t>
  </si>
  <si>
    <t>chuyền bắt bóng qua đầu qua chân</t>
  </si>
  <si>
    <t>Bật qua vật cản cao 10-15 cm</t>
  </si>
  <si>
    <t>Đi chạy thay đổi tốc độ theo hiệu lệnh</t>
  </si>
  <si>
    <t>Chuyền bắt bóng qua đầu qua chân</t>
  </si>
  <si>
    <t>+ Gập đan các ngón tay vào nhau</t>
  </si>
  <si>
    <r>
      <t xml:space="preserve">+ </t>
    </r>
    <r>
      <rPr>
        <sz val="14"/>
        <color theme="1"/>
        <rFont val="Times New Roman"/>
        <family val="1"/>
      </rPr>
      <t>Đan, tết.</t>
    </r>
  </si>
  <si>
    <t>+ Xếp chồng các hình khối khác nhau</t>
  </si>
  <si>
    <t>+ Sử dụng, kéo, bút</t>
  </si>
  <si>
    <t>+Tô vẽ nguệch ngoạc.</t>
  </si>
  <si>
    <t>+ Cài, cởi cúc</t>
  </si>
  <si>
    <t>Lắp ghép hình</t>
  </si>
  <si>
    <t>Xé , cắt đường thẳng</t>
  </si>
  <si>
    <t>Vo, xoáy, xoắn, vặn, búng ngón tay, vê, véo, vuốt, miết, ấn bàn tay</t>
  </si>
  <si>
    <t>Tô, vẽ hình, xé, cắt đường thẳng</t>
  </si>
  <si>
    <t>Xé dán giấy</t>
  </si>
  <si>
    <t>- Nhận biết một số thực phẩm và món ăn quen thuộc.</t>
  </si>
  <si>
    <t>- Nhận biết các bữa ăn trong ngày và ích lợi của ăn uống đủ lượng và đủ chất.</t>
  </si>
  <si>
    <t>- Nhận biết sự liên quan giữa ăn uống với bệnh tật</t>
  </si>
  <si>
    <t>+Làm quen cách đánh răng, lau mặt</t>
  </si>
  <si>
    <t>+ Tập rủa tay bằng xà phòng.</t>
  </si>
  <si>
    <t>+ Thể hiện bằng lời nói về nhu cầu, ăn, ngủ, vệ sinh.</t>
  </si>
  <si>
    <t>thể hiện bằng lời nói về nhu cầu, ăn , ngủ, vẹ sinh</t>
  </si>
  <si>
    <t>phân loại đồ dùng, đồ chơi theo 1-2 dấu hiệu về chất liệu và công dụng</t>
  </si>
  <si>
    <t xml:space="preserve"> phân loại cây,  hoa quả, con vât theo 1-2 dấu hiệu đặc trưng</t>
  </si>
  <si>
    <t>Không khí các nguồn ánh sáng và sự cần thiết của nó với cuộc sống con người, con vật và cây</t>
  </si>
  <si>
    <t>Một vài đặc điểm, tính chất của đất, đá, cát, sỏi</t>
  </si>
  <si>
    <t>Nhận biết ý nghĩa các con số được sử dụng trong cuộc sống hàng ngày ( xố nhà, biển số xe0</t>
  </si>
  <si>
    <t>Đếm đến 5. Nhận biết số lượng trong phạm vi 5. Chữ số 5</t>
  </si>
  <si>
    <t xml:space="preserve">Nhận ra được quy tắc sắp xếp của ít nhất 3 đối tượng và tiếp tục thực hiện sao chép lại </t>
  </si>
  <si>
    <t>Chia nhóm có 3 đối tượng làm hai phần</t>
  </si>
  <si>
    <t>Thêm bớt trong phạm vi 4</t>
  </si>
  <si>
    <t>Chia nhóm có 4 đối tượng làm hai phần</t>
  </si>
  <si>
    <t>Thêm bớt trong phạm vi 5</t>
  </si>
  <si>
    <t>hòa dòng</t>
  </si>
  <si>
    <t>Chia nhóm có 5 đối tượng làm hai phần</t>
  </si>
  <si>
    <t>So sánh chiều dài hai đối tượng</t>
  </si>
  <si>
    <t>Ghép các hình đã học để tạo thành các hình mới</t>
  </si>
  <si>
    <t>+ Họ tên công việc của bố mẹ, những thành viên trong gia đình và công việc của họ. Một số nhu cầu của gia đình. Địa chỉ gia đình</t>
  </si>
  <si>
    <t>Kể tê và nói được đặc điểm của các ngày lễ hội</t>
  </si>
  <si>
    <t>Kể tên và nêu một vài đặc điểm của cảnh đẹp, di tích lịch sử địa phương</t>
  </si>
  <si>
    <t>Danh lam thắng cảnh địa phương</t>
  </si>
  <si>
    <t>- Hiểu các từ chỉ đặc điểm,tính chất, công dụng của các từ biểu cảm</t>
  </si>
  <si>
    <t>- Hiểu và làm theo được 2-3 yêu cầu</t>
  </si>
  <si>
    <t>- Nghe hiểu các câu đơn, câu mở rộng câu phức</t>
  </si>
  <si>
    <t>- Phát âm các tiếng có chứa các âm khó</t>
  </si>
  <si>
    <t>- Đóng kịch</t>
  </si>
  <si>
    <t>Thực hiện được 2-3 yêu cầu liên tiếp, ví dụ: Cháu hãy lấy hình tròn mầu đỏ gắn vào bông hoa mầu vàng</t>
  </si>
  <si>
    <t>Hiểu nghĩa từ khái quát: Hoa quả con vật đồ gỗ</t>
  </si>
  <si>
    <t>Nghe hiểu nội dung truyện đọc phù hợp với độ tuổi</t>
  </si>
  <si>
    <t>B. Làm quen với việc đọc - viết</t>
  </si>
  <si>
    <t>Làm quen với cách đọc và viết tiếng việt</t>
  </si>
  <si>
    <t>Giở sách đúng chiều và giở từng trang để xem tranh ảnh</t>
  </si>
  <si>
    <t>Nhận biết một số trạng thái cảm xúc ( vui, buồn, sợ hãi, tức giận, ngạc nhiên ) qua nét mặt, cử chỉ, giọng nói, tranh ảnh</t>
  </si>
  <si>
    <t>Một số quy định ở  lớp, gia đình và nơi công cộng ( để đồ dùng, đò chơi đúng chỗ, trật tự khi ăn khi ngủ, đi bên phải lề đường</t>
  </si>
  <si>
    <t>Tiết kiệm điện nước</t>
  </si>
  <si>
    <t>Giữu gìn vệ sinh môi trường</t>
  </si>
  <si>
    <t>Bảo vệ chăm sóc con vật và cây cối</t>
  </si>
  <si>
    <t>Thực hiện được một số quy định ở lớp, gia đình ( Sau khi chơi cất đồ chơi đúng nơi quy định, giờ ngủ không làm ồn, vâng lời ông bà bố mẹ</t>
  </si>
  <si>
    <t>lắng nghe ý kiến của người khác, sử dung lời nói và cử chỉ lễ phép</t>
  </si>
  <si>
    <t>Chú ý nghe khi cô, bạn nói</t>
  </si>
  <si>
    <t>Biết chờ đến lượt khi nhắc nhở</t>
  </si>
  <si>
    <t>Biết trao đổi thỏa thuận với bạn để cùng thực hiện hoạt động chung</t>
  </si>
  <si>
    <t>Chờ đến lượt hợp tác</t>
  </si>
  <si>
    <t>Bộc lộ cảm xúc phù hợp khi nghe âm thanh gợi cảm, các bài hát, bản nhạc gần gũi và ngắm nhìn vẻ đẹp nổi bật của các sự vật, hiện tượng trong thiên nhiên, cuộc sống và tác phẩm nghệ thuật</t>
  </si>
  <si>
    <t>Gộp hai nhóm đối tượng và đếm</t>
  </si>
  <si>
    <t>Tách một nhóm đối tượng thành các nhóm nhỏ</t>
  </si>
  <si>
    <t>Đếm trên đối tuợng  trong phạm vi 10 và đếm theo khả năng; Đếm số lượng 1-2. nhận biết 1-2</t>
  </si>
  <si>
    <t>So sánh số lượng của hai nhóm đối tượng trong phạm vi 10 bằng các cách khác nhau và nói được các từ: bằng nhua, nhiều hơn, ít hơn</t>
  </si>
  <si>
    <t>Nhận biết ý nghĩa các con số được sử dụng trong cuộc sống hàng ngày</t>
  </si>
  <si>
    <t>So sánh phát hiện quy tắc sắp xếp theo quy tắc</t>
  </si>
  <si>
    <t>Tách  một nhóm đối tượng thành hai nhóm nhỏ</t>
  </si>
  <si>
    <t>Ngày hội đến trường của bé</t>
  </si>
  <si>
    <t>An toàn trong trường mầm non</t>
  </si>
  <si>
    <t>Chiếc mũi xinh</t>
  </si>
  <si>
    <t>Dinh dưỡng cho bé</t>
  </si>
  <si>
    <t>đôi tay xinh</t>
  </si>
  <si>
    <t>trang phục bé yêu</t>
  </si>
  <si>
    <t>Ngày nghỉ cuối tuần của gia đình bé</t>
  </si>
  <si>
    <t>Ngôi nhà</t>
  </si>
  <si>
    <t>Ngày hội của cô giáo</t>
  </si>
  <si>
    <t>mẹ của bé</t>
  </si>
  <si>
    <t>Nghề xây dựng</t>
  </si>
  <si>
    <t>Chú chó đáng yêu</t>
  </si>
  <si>
    <t>Bé vui noel</t>
  </si>
  <si>
    <t>Con cá</t>
  </si>
  <si>
    <t>Bé vui đón tết</t>
  </si>
  <si>
    <t>Quả bí</t>
  </si>
  <si>
    <t>Hoa hồng</t>
  </si>
  <si>
    <t>Cây xanh</t>
  </si>
  <si>
    <t>Nước</t>
  </si>
  <si>
    <t>Mùa hè</t>
  </si>
  <si>
    <t>CHỦ ĐỀ: 
"QH- ĐẤT NƯỚC</t>
  </si>
  <si>
    <t>Bác Hồ kính yêu</t>
  </si>
  <si>
    <t>Trò chơi: Siêu nhân đi lùi</t>
  </si>
  <si>
    <t>Trò chơi: Chạy theo đường dích dắc</t>
  </si>
  <si>
    <t>Tiết học:  Chạy chậm 60-80m</t>
  </si>
  <si>
    <t>Tiết học:  Đi thay đổi tốc độ theo hiệu lệnh</t>
  </si>
  <si>
    <t>Trò chơi: Chạy thay theo tốc độ</t>
  </si>
  <si>
    <t>Chạy 15m trong khoảng 10 giây</t>
  </si>
  <si>
    <t>Tiết học: Chạy 15m trong khoảng 10 giây</t>
  </si>
  <si>
    <t>Tiết học: Bò chui qua cổng</t>
  </si>
  <si>
    <t>Tiết học: Trườn theo hướng thẳng</t>
  </si>
  <si>
    <t>Tiết học: Tung bắt bóng với người đối diện</t>
  </si>
  <si>
    <t>Tiết học: Chuyền bắt bóng qua đầu qua chân</t>
  </si>
  <si>
    <t>Tiết học: Ném xa bằng 1 tay</t>
  </si>
  <si>
    <t>Tiết học:  Tung bóng lên cao  và bắt bóng</t>
  </si>
  <si>
    <t>Tiết học: Ném trúng đích bằng 1 tay</t>
  </si>
  <si>
    <t>+ Đan, tết.</t>
  </si>
  <si>
    <t>Trò chơi: Trò chơi vơi  ngón tay</t>
  </si>
  <si>
    <t>Trò chơi với giấy</t>
  </si>
  <si>
    <t>Trò chơi: Lắp ghép hình</t>
  </si>
  <si>
    <t>Chơi: Xé , cắt đường thẳng</t>
  </si>
  <si>
    <t>Chơi:Tô, vẽ hình</t>
  </si>
  <si>
    <t>chơi; Xé dán giấy</t>
  </si>
  <si>
    <t>Chơi;Tô màu hình vẽ</t>
  </si>
  <si>
    <t>Chơi:Cài - cởi cúc, kéo khóa phéc mơ tuya, xâu - luồn - buộc dây</t>
  </si>
  <si>
    <t>Bật tách chân, khép chân  liên tục qua 5 ô</t>
  </si>
  <si>
    <t>Có một số hành vi tốt trong ăn uống: Mời cô mời bạn khi ăn, ăn từ tốn nhai kỹ. Ăn nhiều loại rau, không uống nước lã.</t>
  </si>
  <si>
    <t>Có một số hành vi tốt trong vệ sinh phòng bệnh khi được nhắc nhở. Vệ sinh răng miệng, đội mũ khi ra nắng, mặc áo ấm đi tất khi trời lạnh. Đi vệ sinh đúng nơi quy định</t>
  </si>
  <si>
    <t>Hoạt động vệ sinh: Rửa tay rửa mặt</t>
  </si>
  <si>
    <t>Chơi: bé chọn trang phục phù hợp</t>
  </si>
  <si>
    <t>Tiết học: Tìm hiểu cái mũi</t>
  </si>
  <si>
    <t>Tiết học: Tìm hiểu về con chó</t>
  </si>
  <si>
    <t>Tiết học: Tìm hiểu con cá</t>
  </si>
  <si>
    <t>Tiết học:   Bé biết sử dụng tiết kiệm nước</t>
  </si>
  <si>
    <t>Tiết học: Xếp tương ứng 1-1</t>
  </si>
  <si>
    <t>Tiết học /; Đếm đến 4 nhận biết chữ số 4</t>
  </si>
  <si>
    <t>Tiết học: Thêm bớt trong phạm vi 5</t>
  </si>
  <si>
    <t>So sánh số lượng của hai nhóm đối tượng trong phạm vi 10 bằng các cách khác nhau và nói được các từ: bằng nhau nhiều hơn, ít hơn</t>
  </si>
  <si>
    <t>Tiết học: Tìm hiểu trang phục của bé</t>
  </si>
  <si>
    <t>Tiết học: lễ hội bác hồ về thăm làng cá cát bà</t>
  </si>
  <si>
    <t>- Nói rõ để người nghe có thể hiểu được</t>
  </si>
  <si>
    <t>- Sử dụng được các từ chỉ sự vật, hoạt động, dặc điểm</t>
  </si>
  <si>
    <t>- Sử dụng đưocj các loại câu đơn , câu ghép, câu khẳng định, phủ định</t>
  </si>
  <si>
    <t>- Kể lại sự việc theo trình tự</t>
  </si>
  <si>
    <t>- Đọc thuocj bài thơ ca dao, đồng dao</t>
  </si>
  <si>
    <t>- kể chuyện có mở đầu kết thúc</t>
  </si>
  <si>
    <t>- Bắt chước giọng nói điệu bộ của nhân vật trong chuyện</t>
  </si>
  <si>
    <t>- Sử dụng cá từ như: Mời cô, mời bạn, cảm ơn, xin lỗi trong giao tiếp</t>
  </si>
  <si>
    <t>- Điều chỉnh giọng nói phù hợp với hoàn cảnh khi được nhắc nhở</t>
  </si>
  <si>
    <t>Hiểu các từ chỉ đặc điểm, tính chất , công dụng và cá từ biểu cảm</t>
  </si>
  <si>
    <t>Hiểu và làm theo được 2-3 yêu cầu</t>
  </si>
  <si>
    <t>Nghe Hiểu nội dung các câu đơn, câu mở rộng, câu phức</t>
  </si>
  <si>
    <t xml:space="preserve"> Nghe Hiểu nội dung chuyện kể, truyện đọc phù hợp với độ tuổi</t>
  </si>
  <si>
    <t>Phát âm các tiếng có chứa các âm khó</t>
  </si>
  <si>
    <t>Bày tỏ tình cảm nhu cầu và Hiểu biết của bản thân bằng các câu đơn câu ghép</t>
  </si>
  <si>
    <t>Trả lời và đặt các câu hỏi cái gì ở đâu như thế nào</t>
  </si>
  <si>
    <t xml:space="preserve"> Nói và thể hiện cử chỉ điệu bộ, nét mặt phù hợp với yêu cầu, hoàn cảnh giao tiếp</t>
  </si>
  <si>
    <t xml:space="preserve"> kể lại truyện đã được Nghe</t>
  </si>
  <si>
    <t>Bày tỏ tình cảm, nhu cầu và hiểu biết của bản thân bằng các câu đơn, câu ghép</t>
  </si>
  <si>
    <t xml:space="preserve"> Trả lời và đặt các câu hỏi" ai, cái gì? Ở đâu, khi nào?</t>
  </si>
  <si>
    <t>Sử dụng cá từ biểu thị sự lễ phép</t>
  </si>
  <si>
    <t>Kể lại truyện đã được nghe</t>
  </si>
  <si>
    <t>Mô tả sự vật hiện tượng tranh ảnh</t>
  </si>
  <si>
    <t>Tiết học: Thơ: Trăng sáng</t>
  </si>
  <si>
    <t>Tiết học: Thơ: Em yêu nhà em</t>
  </si>
  <si>
    <t>Tiết học: Thơ:Cô giáo em</t>
  </si>
  <si>
    <t>Tiết học: Thơ: Em vẽ</t>
  </si>
  <si>
    <t>Tiết hoc : Thơ: tết đang vào nhà</t>
  </si>
  <si>
    <t>Làm quen với một số ký hiệu thông thường trong cuộc sống</t>
  </si>
  <si>
    <t>Tập tô, tập đồ các nét chữ cái</t>
  </si>
  <si>
    <t>Chọn sách để xem</t>
  </si>
  <si>
    <t>Mô tả hành động của các nhân vật tròn tranh</t>
  </si>
  <si>
    <t>Cầm sách đúng chiều và giở từng trang</t>
  </si>
  <si>
    <t>Nhận ra ký hiệu thông thường tròn cuộc sống</t>
  </si>
  <si>
    <t>Sử dụng ký hiệu để viết: Tên, thiệp chúc mừng</t>
  </si>
  <si>
    <t xml:space="preserve">Nhận ra hình ảnh Bác Hồ, lăng Bác Hồ. </t>
  </si>
  <si>
    <t>Hát đúng giai điệu lời ca và thể hiện sắc thái bài hát</t>
  </si>
  <si>
    <t>Vận động nhịp nhàng theo đúng nhịp điệu bài hát, ban rnhacj</t>
  </si>
  <si>
    <t>HĐNT</t>
  </si>
  <si>
    <t>Tiết học: bé sử dụng tiết kiệm nước</t>
  </si>
  <si>
    <t xml:space="preserve">Nghe hát: </t>
  </si>
  <si>
    <t>Tiết học: DH. Rước đèn dưới ánh trăng</t>
  </si>
  <si>
    <t>Tiết học: DH- Mời bạn ăn</t>
  </si>
  <si>
    <t>Tiết học: DH-Tay thơm tay ngoan</t>
  </si>
  <si>
    <t>Tiết học: DH- Em yêu cây xanh</t>
  </si>
  <si>
    <t>Tiết học: DH-Nhà của tôi</t>
  </si>
  <si>
    <t>Tiết học: DH- Em yêu cô giáo</t>
  </si>
  <si>
    <t>Tiết học: DH- Cháu yêu cô chú công nhân</t>
  </si>
  <si>
    <t>Tiết học: DH- Bé quét nhà</t>
  </si>
  <si>
    <t>Tiết học: DH- Mùa hè đến</t>
  </si>
  <si>
    <t>Tiết học: DH- Nhớ ơn Bác</t>
  </si>
  <si>
    <t>Nghe và nhận ra các loại nhạc khác nhau ( nhạc thiếu nhi, dân ca)</t>
  </si>
  <si>
    <t>Nghe hát: Năm ngón tay ngoan</t>
  </si>
  <si>
    <t>Nghe hát: Ngày tết quê em</t>
  </si>
  <si>
    <t>Nghe hát: Lý cây xanh</t>
  </si>
  <si>
    <t>Nghe hát: Ba ngọn nến lung linh</t>
  </si>
  <si>
    <t>Nghe hát: Bàn tay mẹ</t>
  </si>
  <si>
    <t>Nghe hát: Lớn lên cháu lái máy cày</t>
  </si>
  <si>
    <t>Nghe hát: Trái đất này là của chúng mình</t>
  </si>
  <si>
    <t>Nghe hát: Tia nắng hạt mưa</t>
  </si>
  <si>
    <t>Nghe hát: Quê hương tươi đẹp</t>
  </si>
  <si>
    <t>Nghe hát: Lời cô dặn</t>
  </si>
  <si>
    <t>Nghe hát: Buồm trắng buồm nâu</t>
  </si>
  <si>
    <t>Hát đúng giai điệu lời ca , hát rõ lời và thể hiện săc sthais của bài hát qua giọng hát, nét mặt, điệu bộ</t>
  </si>
  <si>
    <t>Vận động nhịp nhàng theo đúng nhịp điệu bài hát, ban nhạc với các hình thức ( vỗ tay theo nhịp, tiết tấu, múa)</t>
  </si>
  <si>
    <t>Tiết học: Dạy VĐ: Cho tôi đi làm mưa với</t>
  </si>
  <si>
    <t>Vận động nhịp nhàng theo đúng , nhiệp điệu của các bài hát bản nhạc</t>
  </si>
  <si>
    <t>Tiết học: Dạy VĐMH: Đu quay</t>
  </si>
  <si>
    <t>Tiết học: Dạy VĐMH: Cái mũi</t>
  </si>
  <si>
    <t>Tiết học: Dạy VĐMH: Cá vàng bơi</t>
  </si>
  <si>
    <t>Tiết học: Dạy VĐMH: Em bé khỏe - em bé ngoan</t>
  </si>
  <si>
    <t>Tiết học: Dạy VĐMH: Đường em đi</t>
  </si>
  <si>
    <t>Tiết học: Dạy VĐM: Em mơ gặp bác</t>
  </si>
  <si>
    <t>Tiết học: Dạy VĐ theo phách: S:ắp đến tết rồi</t>
  </si>
  <si>
    <t>Tiết học: Dạy VĐ theo nhịp : Thương ba thương mẹ</t>
  </si>
  <si>
    <t>Tiết học: Dạy VĐ theo nhịp: Qùa 8/3</t>
  </si>
  <si>
    <t>Tiết học: Làm bưu thiếp chúc mừng 20/11</t>
  </si>
  <si>
    <t>Tiết học: Làm biển cấm khu vực không an toàn</t>
  </si>
  <si>
    <t>Tiết học: Làm bưu thiếp giáng sinh</t>
  </si>
  <si>
    <t>Tiết học:Gấp mũ bác sỹ</t>
  </si>
  <si>
    <t>Tiết học: Làm cái nón</t>
  </si>
  <si>
    <t>Tiết học: Làm bưu thiếp tặng mẹ</t>
  </si>
  <si>
    <t>Sử dụng các kỹ năng vẽ, nặn , cắt dán, xếp hình để tạo ra các sản phẩm có màu sắc, kích thước, hình dáng, đường nét</t>
  </si>
  <si>
    <t>Xé cắt theo đường thẳng, đường cong và dán thành sản phẩm có màu sắc, bố cục</t>
  </si>
  <si>
    <t>Tiết học: Vẽ đồ chơi tặng bạn</t>
  </si>
  <si>
    <t>Tiết học: Vẽ một số loại rau</t>
  </si>
  <si>
    <t>Tiết học: Vẽ trang phục của bé</t>
  </si>
  <si>
    <t>Tiết học: Vẽ người thân tròn gia đình</t>
  </si>
  <si>
    <t>Tiết học: Vẽ cảng cá Cát Bà</t>
  </si>
  <si>
    <t>Tiết học: Vẽ bãi tắm Cát Cò</t>
  </si>
  <si>
    <t>Tiết học: Xé dán cái mũi</t>
  </si>
  <si>
    <t>Tiết học: Xé dán đàn cá</t>
  </si>
  <si>
    <t>Tiết học: Xé dán ngôi nhà</t>
  </si>
  <si>
    <t>XÉ DÁN</t>
  </si>
  <si>
    <t>Tiết học: Xé dán đồ dùng xây dựng</t>
  </si>
  <si>
    <t>Tiết học: Xé dán mưa</t>
  </si>
  <si>
    <t>CẮT DÁN</t>
  </si>
  <si>
    <t>Làm lõm, dỗ bẹt, bẻ loe, vuốt nhọn, uốn cong đất nặn  để nặn thành sản phẩm có nhiều chi tiết</t>
  </si>
  <si>
    <t>Tiết học: Nặn bánh trung thu</t>
  </si>
  <si>
    <t>Phối hợp các kỹ năng xếp hình để tạo thành cac sản phẩm có kiểu dáng, màu sắc hài hòa, bố cục cân đối</t>
  </si>
  <si>
    <t>Chơi: Xếp trường mầm non</t>
  </si>
  <si>
    <t>Chơi : Xếp nhà</t>
  </si>
  <si>
    <t>Chơi: Xếp hàng rào</t>
  </si>
  <si>
    <t>Chơi: Xếp đường đi</t>
  </si>
  <si>
    <t>Chơi: Xếp hình ô tô</t>
  </si>
  <si>
    <t>Chơi: Xếp hình bằng hột , hạt</t>
  </si>
  <si>
    <t>Chơi: Xếp hình lăng Bác</t>
  </si>
  <si>
    <t>Lựa chọn và tự thể hiện hình thức vận động theo bai hát bản nhạc</t>
  </si>
  <si>
    <t>Lựa chọn dụng cụ để gõ đệm theo nhịp điệu, tiết tấu bài hát</t>
  </si>
  <si>
    <t>Nói lên ý tưởng và tạo ra các sản phẩm taoh hình theo ý thích</t>
  </si>
  <si>
    <t>Đặt tên cho các sản phẩm tạo hình</t>
  </si>
  <si>
    <t>Trò chuyện: Nhận biết tên gọi một số thực phẩm quen thuộc</t>
  </si>
  <si>
    <t>Trò chuyện: Nhận biết màu sắc, kích thước, hình dạng, mùi vị của một số thực phẩm quen thuộc</t>
  </si>
  <si>
    <t>Trò chuyện: Tên gọi một số món ăn quen thuộc</t>
  </si>
  <si>
    <t>Rèn kĩ năng  rửa tay bằng xà phòng</t>
  </si>
  <si>
    <t>Rèn kĩ năng rửa mặt</t>
  </si>
  <si>
    <t>Rèn trẻ: Cách sử dụng bát, thìa, cốc</t>
  </si>
  <si>
    <t>+Tập đánh răng lau mặt</t>
  </si>
  <si>
    <t>+ Đi vệ sinh đúng nơi quy định</t>
  </si>
  <si>
    <t>Tự thay quần áo khi bị ướt bẩn</t>
  </si>
  <si>
    <t>Tuự cầm bát thìa xúc ăn gọn gàng, không rơi vãi đổ thức ăn</t>
  </si>
  <si>
    <t>Rèn trẻ đi vệ sinh đúng nơi quy định</t>
  </si>
  <si>
    <t>Rèn trẻ biết tự cởi và mặc quần áo</t>
  </si>
  <si>
    <t>Nhận biết và phóng những hành động nguy hiểm, những nơi không an toàn, những vật dụng nguy hiểm đến tính mạng</t>
  </si>
  <si>
    <t>- Nhận biết một số trường hợp khẩn cấp và gọi người giúp đỡ</t>
  </si>
  <si>
    <t>-Chấp nhận ăn rau và ăn nhiều loại thức ăn khác nhau</t>
  </si>
  <si>
    <t>- Vệ sinh răng miệng, đội mũ khi ra nắng, mặc áo ấm, đi tất khi trời lạnh, đi dép dày khi đi học</t>
  </si>
  <si>
    <t>- Biết nói với người lớn khi bị đau, chảy máu hoặc sốt</t>
  </si>
  <si>
    <t>- Bỏ rác đúng nơi quy định</t>
  </si>
  <si>
    <t>Trò chuyện về cách giữ gìn vệ sinh thân thể</t>
  </si>
  <si>
    <t>Trò chuyện với trẻ nhận biết trang phục theo thời tiết. Bước đầu tập mặc quần áo</t>
  </si>
  <si>
    <t>Trò chuyện với trẻ nhận biết một số biểu hiện khi ốm</t>
  </si>
  <si>
    <t>Quan sát, trò chuyện về: Một số đồ vật gây nguy hiểm</t>
  </si>
  <si>
    <t>Dạy trẻ bó rác đúng nơi quy định</t>
  </si>
  <si>
    <t>Nhận ra những nơi như: Ao, hồ, mương nước, suối, bể chứa nước… là nơi nguy hiểm không được chơi gần</t>
  </si>
  <si>
    <t xml:space="preserve">Biết một số hành động nguy hiểm khi được nhắc nhở </t>
  </si>
  <si>
    <t>- Không cười đùa trong khi ăn, uống hoặc khi ăn các loại quả có hạt</t>
  </si>
  <si>
    <t xml:space="preserve"> Không ăn thức ăn có mùi ôi, không ăn lá, quả lạ, không tự ý uống thuốc</t>
  </si>
  <si>
    <t>- Không được ra khỏi trường khi không được phép của cô giáo</t>
  </si>
  <si>
    <t>- Biết gọi người lớn khi gặp một số trường hợp khẩn cấp: Cháy, có người rơi xuống nước, ngã chảy máu</t>
  </si>
  <si>
    <t>- Biết gọi người giúp đỡ khi bị lạc. Nói được tên địa chỉ gia đình, số điện thoại người thân khi cần thiết</t>
  </si>
  <si>
    <t>- Nhận ra bàn là, bếp đang đun, phích nước nóng.. Là nguy hiểm không đến gần. Biết các vật sấc nhọn không nên nghịch</t>
  </si>
  <si>
    <t>Quan sát trò chuyện về những đồ vật nguy hiểm không an toàn</t>
  </si>
  <si>
    <t>Nhận biết một số khu vực nguy hiểm</t>
  </si>
  <si>
    <t>Quan sát, trò chuyện: Một số trường hợp khẩn cấp phải gọi cho người lớn</t>
  </si>
  <si>
    <t>Trò chuyện với về về địa chỉ gia đình và số điện thoại của người thân</t>
  </si>
  <si>
    <t>Rèn trẻ không được tự ý ra khỏi trường</t>
  </si>
  <si>
    <t>Trò chuyện: Tủ thuốc của phòng y tế</t>
  </si>
  <si>
    <t xml:space="preserve">Trò chuyện cách chơi : Đồ chơi quanh sân trường </t>
  </si>
  <si>
    <t>Trò chuyện với trẻ không đến khu vực: Bể nước của trường</t>
  </si>
  <si>
    <t>Quan sát - trò chuyện về đồ dùng nấu ăn nhà bếp</t>
  </si>
  <si>
    <t>Trò chuyện về : Ô tô con, ô tô buýt, ô tô tải</t>
  </si>
  <si>
    <t>Trò chuyện Các loại xe đồ chơi</t>
  </si>
  <si>
    <t>Trò chuyện: Nhà để xe</t>
  </si>
  <si>
    <t>Trò chuyện về điểm giống và khác nhau của đồ dùng, đồ chơi</t>
  </si>
  <si>
    <t xml:space="preserve">Trò chuyện về xe Ô tô </t>
  </si>
  <si>
    <t>Quan sát, trò chuyện về mối liên hệ đơn giản giữa con vật, cây với môi trường sống và cách chăm sóc bảo vệ</t>
  </si>
  <si>
    <t xml:space="preserve"> khám phá: Cây , hoa quả con vật theo dấu hiệu đặc trưng</t>
  </si>
  <si>
    <t>Tiết học: Tìm hiểu về thời tiết mùa hè</t>
  </si>
  <si>
    <t>Tiết học:Khám phá mặt trời</t>
  </si>
  <si>
    <t>Quan sát, trò chuyện về: Một số nguồn ánh sáng trong sinh hoạt hàng ngày</t>
  </si>
  <si>
    <t>Thí nghiệm "Vật chìm- vật nổi"</t>
  </si>
  <si>
    <t>Cát nước</t>
  </si>
  <si>
    <t>Trứng chìm - trứng nổi</t>
  </si>
  <si>
    <t>Sự biến đổi của màu sắc</t>
  </si>
  <si>
    <t>Tan - không tan</t>
  </si>
  <si>
    <t>Vật chìm vật nổi</t>
  </si>
  <si>
    <t>Tiết học: Đếm đến 5 nhận biết số 5</t>
  </si>
  <si>
    <t>Trò chơi: Nhận biết biển số nhà, số xe máy</t>
  </si>
  <si>
    <t>Trò chuyện với trẻ về: tên, tuổi, giới tính của bản thân</t>
  </si>
  <si>
    <t>Trò chuyện với trẻ về: Tên của bố, mẹ các thành viên trong gia đình. Địa chỉ gia đình</t>
  </si>
  <si>
    <t>Trò chuyện về cô bác lao công</t>
  </si>
  <si>
    <t>Trò chuyện về cô bác cấp dưỡng</t>
  </si>
  <si>
    <t xml:space="preserve"> Đặc điểm nổi bật của một số di tích, danh lam, thắng cảnh, ngày lễ hội, sự kiện văn hóa của quê hương đất nuước</t>
  </si>
  <si>
    <t>Trò chuyện với trẻ về các từ khái quát chỉ người, đồ vật, sự vật, hành động, hiện tượng gần gũi, quen thuộc</t>
  </si>
  <si>
    <t>Trò chuyện để trẻ hiểu và làm theo yêu cầu đơn giản</t>
  </si>
  <si>
    <t>Trò chuyện để trẻ sử dụng các câu đơn, câu mở rộng trong giao tiếp</t>
  </si>
  <si>
    <t>Nghe hiểu nội dung truyện kể , truyện đọc phù hợp với độ tuổi</t>
  </si>
  <si>
    <t>Nghe các bài hát, bài thơ, ca dao, đồng dao, tục ngữ, câu đố, hò vè phù hợp với độ tuổi</t>
  </si>
  <si>
    <t>kể Truyện: Cậu bé mũi dài</t>
  </si>
  <si>
    <t>Kể truyện: Truyện: Ba cô gái</t>
  </si>
  <si>
    <t>Kể truyện: Ông già noel</t>
  </si>
  <si>
    <t>kể truyện: Cô con út của ông mặt trời</t>
  </si>
  <si>
    <t>Kể truyện: Kiến con đi o tô</t>
  </si>
  <si>
    <t>TRUYỆN ĐỌC</t>
  </si>
  <si>
    <t>Kể lại sự việc theo trình tụ</t>
  </si>
  <si>
    <t>- Sử dụng được các loại câu đơn , câu ghép, câu khẳng định, phủ định</t>
  </si>
  <si>
    <t>Trò chuyện với trẻ về chủ đề</t>
  </si>
  <si>
    <t>Rèn cho trẻ phát âm các tiếng của Tiếng Việt</t>
  </si>
  <si>
    <t>Rèn trẻ sử dụng câu đơn, câu mở rộng để bày tỏ tình cảm, nhu cầu và hiểu biết</t>
  </si>
  <si>
    <t>THƠ</t>
  </si>
  <si>
    <t>Rèn thói quen sử dụng các từ biểu thị sự lễ phép "Vâng ạ"; "Dạ"; "Thưa", … trong giao tiếp</t>
  </si>
  <si>
    <t>Rèn cho trẻ nói đủ nghe, không nói lí nhí</t>
  </si>
  <si>
    <t>làm quen với một số ký hiệu thông thường trong cuộc sống ( Nhà vệ sinh, lối ra, nơi nguy hiểm, biển báo giao thông, đường cho người đi bộ)</t>
  </si>
  <si>
    <t>Tập tô tập đồ các nét chữ</t>
  </si>
  <si>
    <t>Nxem và nghe đọc các loại sách khác nhau</t>
  </si>
  <si>
    <t>làm quen với cách đọc và viết tiếng việt: Từ trái sang phải, từ trên xuống dưới..</t>
  </si>
  <si>
    <t>Cầm sách đúng chiều và giở từng trang để xem tranh ảnh. Đọc sách theo tranh minh họa</t>
  </si>
  <si>
    <t>Nhận ra ký hiệu thông thường trong cuộc sống: nhà vệ sinh, cấm nửa, nơi nguy hiểm</t>
  </si>
  <si>
    <t>Sử dụng kí hiệu để viết tên, làm vé tàu, thiệp chúc mừng
+ Hướng đọc, viết: từ trái sang phải, từ dòng trên xuống dòng dưới
+ Hướng viết của các nét chữ; đọc ngắt nghỉ sau các dấu</t>
  </si>
  <si>
    <t xml:space="preserve">Rèn kĩ năng cầm sách đúng chiều, mở sách, xem tranh và "đọc" truyện. </t>
  </si>
  <si>
    <t>+ Rèn kĩ năng cho trẻ biết hướng đọc, viết: Hướng viết của các nét chữ; đọc ngắt nghỉ sau các dấu.</t>
  </si>
  <si>
    <t>Tên, tuổi, giới tính .</t>
  </si>
  <si>
    <t>Trò chuyện : Tên, tuổi, giới tính của bản thân</t>
  </si>
  <si>
    <t>Trò chuyên về điều bé thích, không thích</t>
  </si>
  <si>
    <t>Cố gắng hoàn thành công việc được giao</t>
  </si>
  <si>
    <t>Trò chuyện, tạo tình huống dể trẻ nhận biết đươc một số trạng thái cảm xúc ( vui, buồn, sợ hãi, tức giận, ngạc nhiên ) qua nét mặt, cử chỉ, giọng nói, tranh ảnh</t>
  </si>
  <si>
    <t>Trò chơi " Cảm xúc của bé"</t>
  </si>
  <si>
    <t>Thể hiện tình cảm đối với Bác Hồ qua hát, đọc thơ , cùng cô kể chuyện về Bác Hồ</t>
  </si>
  <si>
    <t>Biết một vài cảnh đẹp của lễ hội quê hương đất nước</t>
  </si>
  <si>
    <t>Mừng sinh nhật Bác</t>
  </si>
  <si>
    <t>Bãi tắm Cát cò</t>
  </si>
  <si>
    <t>Bãi tắm tùng thu</t>
  </si>
  <si>
    <t>Không để tràn nước khi rửa tay, tắt quạt khi ra khỏi phóng</t>
  </si>
  <si>
    <t>Rèn trẻ không lãng phí nước, xả nước tự do</t>
  </si>
  <si>
    <t>NẶN</t>
  </si>
  <si>
    <t>XẾP HÌNH</t>
  </si>
  <si>
    <t>VẼ</t>
  </si>
  <si>
    <t>Làm đồ dùng bằng NVL</t>
  </si>
  <si>
    <t>Tiết học: trang trí cành đào ngày tết</t>
  </si>
  <si>
    <t>TRANG TRÍ</t>
  </si>
  <si>
    <t>13/1-21/2</t>
  </si>
  <si>
    <t>24/2-27/3</t>
  </si>
  <si>
    <t>27/4-22/4</t>
  </si>
  <si>
    <t>Quan sát trò chuyện về những đồ vật nguy hiểm không an toàn cho trẻ</t>
  </si>
  <si>
    <t xml:space="preserve"> quan sát, trò chuyện , so sánh sự khác nhau và giống nhau của 2 con vật, cây, hoa, quả</t>
  </si>
  <si>
    <t>Tham gia  Ngày hội đến trường của bé</t>
  </si>
  <si>
    <t>Tham gia: Vui tết trung thu</t>
  </si>
  <si>
    <t>Tham gia  Bé vui noel</t>
  </si>
  <si>
    <t xml:space="preserve"> Quan sát nguồn nước sạch</t>
  </si>
  <si>
    <t>Khám phá đặc diểm tín chất của nước</t>
  </si>
  <si>
    <t>Nguyên nhân gây ô nhiễm nguồn nước</t>
  </si>
  <si>
    <t xml:space="preserve">BÀI THƠ: </t>
  </si>
  <si>
    <t>Tiết học : thơ: làm bác sỹ</t>
  </si>
  <si>
    <t>Tiết học thơ: Trưa hè</t>
  </si>
  <si>
    <t>Rèn trẻ thể hiện các hình thức vận động theo nhạc</t>
  </si>
  <si>
    <t>Rèn trẻ cách sử dụng dụng cụ âm nhac gõ đễm</t>
  </si>
  <si>
    <t>Dạy trẻ cach lựa chọn nguyên liệu tạo ra sản phẩm</t>
  </si>
  <si>
    <t>Gợi ý trẻ nói lên được ý tưởng của mình</t>
  </si>
  <si>
    <t>ĐTT</t>
  </si>
  <si>
    <t>HĐH</t>
  </si>
  <si>
    <t xml:space="preserve"> Bà quê em</t>
  </si>
  <si>
    <t>HĐG</t>
  </si>
  <si>
    <t>HĐC</t>
  </si>
  <si>
    <t>TQDN</t>
  </si>
  <si>
    <t>VS-AN</t>
  </si>
  <si>
    <t>Trò chuyện về cô giáo</t>
  </si>
  <si>
    <t>Tiết học: Tìm hiểu nghề xây dựng</t>
  </si>
  <si>
    <t>Tiết học: Gia đình bé yêu</t>
  </si>
  <si>
    <t>Trò chuyện các bảo vệ môi trường</t>
  </si>
  <si>
    <t>Dạy trẻ đặt tên cho sản phẩm của mình</t>
  </si>
  <si>
    <t>Tiết học: Bé và những người bạn</t>
  </si>
  <si>
    <t>tiết học: Tìm hiểu bánh trung thu</t>
  </si>
  <si>
    <t>Tiết học: DH.Nắng sớm</t>
  </si>
  <si>
    <t>Tiết học: Đếm số lượng 1-2, Nhận biết số 1-2</t>
  </si>
  <si>
    <t>Chơi: Tách 1 nhóm đối tượng thành các nhóm nhỏ</t>
  </si>
  <si>
    <t>Tiết học: Thơ: Bé ơi</t>
  </si>
  <si>
    <t>Tiết học: Ngày tết quê em</t>
  </si>
  <si>
    <t>mặt trời</t>
  </si>
  <si>
    <t>CHỦ ĐỀ: ĐỘNG VẬT</t>
  </si>
  <si>
    <t xml:space="preserve">CHỦ ĐỀ TẾT- MÙA XUÂN
</t>
  </si>
  <si>
    <t>CHỦ ĐỀ: 
"NGÀNH NGHỀ "</t>
  </si>
  <si>
    <t>Tiết học: Tìm hiểu Cát Bà quê em</t>
  </si>
  <si>
    <t>Tiết học: HD- Mừng giáng sinh</t>
  </si>
  <si>
    <t>Vận động nhịp nhàng theo đúng nhịp điệu bài hát, bản nhạc</t>
  </si>
  <si>
    <t>Tiết học: In bàn tay</t>
  </si>
  <si>
    <t>Tiết học: In hoa từ rau củ, quả</t>
  </si>
  <si>
    <t>7/9
02/10</t>
  </si>
  <si>
    <t>5/10 - 30/10</t>
  </si>
  <si>
    <t>2/11-27/11</t>
  </si>
  <si>
    <t>30/11-25/12</t>
  </si>
  <si>
    <t>Trung thu</t>
  </si>
  <si>
    <t>Bạn của chúng mình</t>
  </si>
  <si>
    <t>Chiến sĩ tí hon</t>
  </si>
  <si>
    <t>Con mèo</t>
  </si>
  <si>
    <t>Nghề bác sĩ</t>
  </si>
  <si>
    <t>Con gà</t>
  </si>
  <si>
    <t>Bãi tắm Cát Cò</t>
  </si>
  <si>
    <t>CHỦ ĐỀ: 
"HTTN''</t>
  </si>
  <si>
    <t>CHỦ ĐỀ: 
 "PTGT"</t>
  </si>
  <si>
    <t>Luật lệ giao thông</t>
  </si>
  <si>
    <t>Ô tô</t>
  </si>
  <si>
    <t>Bác Hồ về thăm làng cá</t>
  </si>
  <si>
    <t>8/3</t>
  </si>
  <si>
    <t>Bé bảo vệ môi trường</t>
  </si>
  <si>
    <t>Đi trong đường hẹp</t>
  </si>
  <si>
    <t>Tiết học: Trang phục của bé</t>
  </si>
  <si>
    <t>Tiết học: Ngôi nhà của bé</t>
  </si>
  <si>
    <t>Tiết học: Chiếc mũ kỳ diệu</t>
  </si>
  <si>
    <t>Tiết học: Vườn cây trường bé</t>
  </si>
  <si>
    <t>Tiết học: Tìm hiểu về con gà</t>
  </si>
  <si>
    <t>Tiết học: Đếm  đến 2, Nhận biết chữ số 3</t>
  </si>
  <si>
    <t>Thêm bớt trong phạm vi 3</t>
  </si>
  <si>
    <t xml:space="preserve"> Thêm bớt phạm vi đếm 4</t>
  </si>
  <si>
    <t>Gộp hai nhóm đối tượng có số lượng trong phạm vi 5</t>
  </si>
  <si>
    <t>Đo độ dài 1vật bằng 1 đơn vị đo</t>
  </si>
  <si>
    <t>Tiết học: Cao hơn- Thấp  hơn</t>
  </si>
  <si>
    <t xml:space="preserve">  Thêm bớt trong phạm vi 3</t>
  </si>
  <si>
    <t xml:space="preserve"> Chia 3 làm hai phần</t>
  </si>
  <si>
    <t xml:space="preserve"> Thơm bớt trong phạm vi 4</t>
  </si>
  <si>
    <t>Chia 4 làm hai phần</t>
  </si>
  <si>
    <t>So sánh điểm giống và khác nhau giữa hình tròn h vuông, tam giác, chữ nhật</t>
  </si>
  <si>
    <t>: Ghép ác hình đã học tạo thành hình mới</t>
  </si>
  <si>
    <t xml:space="preserve"> Xác định vị trí của đồ vật so với bản thân trẻ và trẻ khác</t>
  </si>
  <si>
    <t>Nhận biết, sáng, trưa chiều tối</t>
  </si>
  <si>
    <t>Tìm hiểu công việc của mẹ</t>
  </si>
  <si>
    <t>Trò chuyện về :Trường mầm non Trân Châu</t>
  </si>
  <si>
    <t>Trò chuyện về công viêc của bác bảo vệ</t>
  </si>
  <si>
    <t>Kể truyện: : Thỏ con đi học</t>
  </si>
  <si>
    <t>Kẻ chuyện: Tay phải tay trái</t>
  </si>
  <si>
    <t>Kể truyện : Cá rô  lên bờ</t>
  </si>
  <si>
    <t>kể truyện: Bí mật của rừng xanh</t>
  </si>
  <si>
    <t>Cậu bé dũng cảm</t>
  </si>
  <si>
    <t>Sự tích bánh trưng bánh dày</t>
  </si>
  <si>
    <t xml:space="preserve"> Chiếc ấm sành nở hoa</t>
  </si>
  <si>
    <t>Sự tích hoa mào gà</t>
  </si>
  <si>
    <t xml:space="preserve">Mèo con </t>
  </si>
  <si>
    <t>Giọt nước tí xíu</t>
  </si>
  <si>
    <t>Bé đến lớp</t>
  </si>
  <si>
    <t>Chú cuội ngồi gốc cây đa</t>
  </si>
  <si>
    <t>Đôi tay xinh</t>
  </si>
  <si>
    <t>Chim mẹ chim con</t>
  </si>
  <si>
    <t>Đến thăm bà</t>
  </si>
  <si>
    <t>Bé làm bao nhiêu nghề</t>
  </si>
  <si>
    <t>Mẹ của em</t>
  </si>
  <si>
    <t>Cây dây leo</t>
  </si>
  <si>
    <t>Rong và cá</t>
  </si>
  <si>
    <t>Bác đưa thư vui tính</t>
  </si>
  <si>
    <t xml:space="preserve"> Cầu vồng</t>
  </si>
  <si>
    <t xml:space="preserve"> Quê em ở vùng biển</t>
  </si>
  <si>
    <t>Tiết học:Bé không khóc nữa</t>
  </si>
  <si>
    <t>Tiết học:Bạn mới</t>
  </si>
  <si>
    <t>Tiết học:Trang phục</t>
  </si>
  <si>
    <t>Tiết học: Thơ:Quạt cho bà ngủ</t>
  </si>
  <si>
    <t>Tiết học: Thơ: Chú bộ đội</t>
  </si>
  <si>
    <t>Tiết học: Thơ: Mèo đi câu cá</t>
  </si>
  <si>
    <t>Tiết học: Thơ: Bác bầu bác bí</t>
  </si>
  <si>
    <t>Tieết học: Thơ: Đèn giao thông</t>
  </si>
  <si>
    <t>Kể chuyện: Giấc mơ của bé</t>
  </si>
  <si>
    <t>Tiết học: Kéo cưa lừa xẻ</t>
  </si>
  <si>
    <t>Tiết học: Bà còng</t>
  </si>
  <si>
    <t>Tiết học: Đôi tay xinh</t>
  </si>
  <si>
    <t>Tiết học:Bé muốn làm bác sĩ</t>
  </si>
  <si>
    <t>Tiết học: Bé với xe ô tô</t>
  </si>
  <si>
    <t>Trò chuyện:  Quê em Cát Bà, Lễ hội 1/14</t>
  </si>
  <si>
    <t>Trò chuyện: Bé làm gì khi chơi cùng bạn</t>
  </si>
  <si>
    <t>Trò chuyện: Nhận biết và phong tránh nhũng nơi không an toàn</t>
  </si>
  <si>
    <t>Tiết học: DH. Vui đến trường</t>
  </si>
  <si>
    <t>Tiết học:  DH- CHú gà con</t>
  </si>
  <si>
    <t>Tiết học: Nhà của tôi</t>
  </si>
  <si>
    <t>Tiet học: DH- Cháu yêu cô chú công nhân</t>
  </si>
  <si>
    <t>Tiết học: DH- Chú bộ đội</t>
  </si>
  <si>
    <t>Tiết học: DH: Gà trống mèo con và cún con</t>
  </si>
  <si>
    <t>Tiết học: DH: Con mèo Bồ tèo</t>
  </si>
  <si>
    <t>Tiết học: DH- Lái ô tô</t>
  </si>
  <si>
    <t>Tiết học: DH-Ông mặt trời óng ánh</t>
  </si>
  <si>
    <t>Tiết học: DH: Bé yêu biển lắm</t>
  </si>
  <si>
    <t>Nghe hát: Đi học</t>
  </si>
  <si>
    <t>Nghe hát: Lời chào</t>
  </si>
  <si>
    <t>Nghe hát: Đôi bạn thân</t>
  </si>
  <si>
    <t>Nghe hát: Chiếc đèn ông sao</t>
  </si>
  <si>
    <t>Nghe hát: Thật đáng chê</t>
  </si>
  <si>
    <t>Nghe hát: Niềm vui cô nuôi dạy trẻ</t>
  </si>
  <si>
    <t>Nghe hát: Anh tí sún</t>
  </si>
  <si>
    <t>Nghe hát: Màu áo chú bộ đội</t>
  </si>
  <si>
    <t>Nghe hát: Ông già Noel</t>
  </si>
  <si>
    <t>Nghe hát:Gà trống thổi kèn</t>
  </si>
  <si>
    <t>Nghe hát:Con cún con</t>
  </si>
  <si>
    <t>Nghe hát: Chú mèo con</t>
  </si>
  <si>
    <t>Nghe hát: Tôm cá cua thi tài</t>
  </si>
  <si>
    <t>Nghe hát: Bâù bí thương nhau</t>
  </si>
  <si>
    <t>Nghe hát:Lá xanh</t>
  </si>
  <si>
    <t>Nghe hát: Mùng 8/3</t>
  </si>
  <si>
    <t>Nghe hát:Đi trên vỉa hè bên phải</t>
  </si>
  <si>
    <t>Nghe hát: Hè vui</t>
  </si>
  <si>
    <t>Nghe hát: Tiếng ve gọi hè</t>
  </si>
  <si>
    <t>Nghe hát: Em yêu biển đảo quê em</t>
  </si>
  <si>
    <t>Nghe hát; Nhớ ơn Bác</t>
  </si>
  <si>
    <t>Tiết học: Dạy VĐM: Cả nhà thương nhau</t>
  </si>
  <si>
    <t xml:space="preserve"> Làm bưu thiếp tặng mẹ</t>
  </si>
  <si>
    <t>Trang trí khẩu trang</t>
  </si>
  <si>
    <t>Tiết học: Vẽ chú bộ đội</t>
  </si>
  <si>
    <t>Tiết học: Vẽ con gà</t>
  </si>
  <si>
    <t>Tiết học: Vẽ đèn giao thông</t>
  </si>
  <si>
    <t>Tiết học: Vẽ cây xanh</t>
  </si>
  <si>
    <t>Tiết học: Vẽ lăng Bác Hồ</t>
  </si>
  <si>
    <t>Tiết học: Vẽ trường mầm non</t>
  </si>
  <si>
    <t>Tiết học: Xé dánình ô tô tải</t>
  </si>
  <si>
    <t>Tiết học: cắt áo tặng mẹ</t>
  </si>
  <si>
    <t>Tiết học: Nặn quả bí xanh</t>
  </si>
  <si>
    <t>Tiết học: Nặn thuyền rồng</t>
  </si>
  <si>
    <t>Tiết học: Nặn con mèo</t>
  </si>
  <si>
    <t>IN</t>
  </si>
  <si>
    <t>II</t>
  </si>
  <si>
    <t xml:space="preserve"> Bác sĩ chim</t>
  </si>
  <si>
    <t xml:space="preserve"> Quả táo của Bác Hồ</t>
  </si>
  <si>
    <t xml:space="preserve"> Bạn mới </t>
  </si>
  <si>
    <t xml:space="preserve"> "Đi trên dây"</t>
  </si>
  <si>
    <r>
      <rPr>
        <b/>
        <sz val="9"/>
        <rFont val="Times New Roman"/>
        <family val="1"/>
      </rPr>
      <t>Bài 2</t>
    </r>
    <r>
      <rPr>
        <sz val="9"/>
        <rFont val="Times New Roman"/>
        <family val="1"/>
      </rPr>
      <t>: Hô hấp: HÍt vào thở ra: Tay: Co và duỗi tay, vỗ hai tay vào nhau: Chân: Ngổi xổm đứng lên: Bụng: Quay người sang trái sang phải: Bật tại chỗ</t>
    </r>
  </si>
  <si>
    <r>
      <rPr>
        <b/>
        <sz val="9"/>
        <rFont val="Times New Roman"/>
        <family val="1"/>
      </rPr>
      <t>Bài 3</t>
    </r>
    <r>
      <rPr>
        <sz val="9"/>
        <rFont val="Times New Roman"/>
        <family val="1"/>
      </rPr>
      <t>: Hô hấp: Hít vào thở ra: Tay: Đưa hai tay lên cao ra phía trước sa; Chân: Đứng Lần lượt từng chân co cao đầu gối; Bụng: Nghiêng người sang trái, sang phải; Bật: Chụm tách chân</t>
    </r>
  </si>
  <si>
    <r>
      <rPr>
        <b/>
        <sz val="9"/>
        <rFont val="Times New Roman"/>
        <family val="1"/>
      </rPr>
      <t>Bài 4:</t>
    </r>
    <r>
      <rPr>
        <sz val="9"/>
        <rFont val="Times New Roman"/>
        <family val="1"/>
      </rPr>
      <t xml:space="preserve"> Hô hấp: Hít vào thở ra: Tay: Đưa hai tay lên cao ra phía trước sang hai bên: Chân: Nhún chân: Bụng: Cúi người về phía trước, ngửa người ra sau</t>
    </r>
  </si>
  <si>
    <r>
      <rPr>
        <b/>
        <sz val="9"/>
        <rFont val="Times New Roman"/>
        <family val="1"/>
      </rPr>
      <t>Bài 5</t>
    </r>
    <r>
      <rPr>
        <sz val="9"/>
        <rFont val="Times New Roman"/>
        <family val="1"/>
      </rPr>
      <t>: Hô hấp: HÍt vào thở ra: Tay: Co và duỗi tay, vỗ hai tay vào nhau: Chân: Ngổi xổm đứng lên: Bụng: Quay người sang trái sang phải: Bật tại chỗ</t>
    </r>
  </si>
  <si>
    <r>
      <rPr>
        <b/>
        <sz val="9"/>
        <rFont val="Times New Roman"/>
        <family val="1"/>
      </rPr>
      <t>Bài 6:</t>
    </r>
    <r>
      <rPr>
        <sz val="9"/>
        <rFont val="Times New Roman"/>
        <family val="1"/>
      </rPr>
      <t xml:space="preserve"> Hô hấp: Hít vào thở ra: Tay: Đưa hai tay lên cao ra phía trước sa; Chân: Đứng Lần lượt từng chân co cao đầu gối; Bụng: Nghiêng người sang trái, sang phải; Bật: Chụm tách chân</t>
    </r>
  </si>
  <si>
    <r>
      <rPr>
        <b/>
        <sz val="9"/>
        <rFont val="Times New Roman"/>
        <family val="1"/>
      </rPr>
      <t>Bài 7</t>
    </r>
    <r>
      <rPr>
        <sz val="9"/>
        <rFont val="Times New Roman"/>
        <family val="1"/>
      </rPr>
      <t>: Hô hấp: Hít vào thở ra: Tay: Đưa hai tay lên cao ra phía trước sang hai bên: Chân: Nhún chân: Bụng: Cúi người về phía trước, ngửa người ra sau</t>
    </r>
  </si>
  <si>
    <r>
      <rPr>
        <b/>
        <sz val="9"/>
        <rFont val="Times New Roman"/>
        <family val="1"/>
      </rPr>
      <t>Bài 8</t>
    </r>
    <r>
      <rPr>
        <sz val="9"/>
        <rFont val="Times New Roman"/>
        <family val="1"/>
      </rPr>
      <t>: Hô hấp: HÍt vào thở ra: Tay: Co và duỗi tay, vỗ hai tay vào nhau: Chân: Ngổi xổm đứng lên: Bụng: Quay người sang trái sang phải: Bật tại chỗ</t>
    </r>
  </si>
  <si>
    <r>
      <rPr>
        <b/>
        <sz val="9"/>
        <rFont val="Times New Roman"/>
        <family val="1"/>
      </rPr>
      <t>Bài 9</t>
    </r>
    <r>
      <rPr>
        <sz val="9"/>
        <rFont val="Times New Roman"/>
        <family val="1"/>
      </rPr>
      <t>: Hô hấp: Hít vào thở ra: Tay: Đưa hai tay lên cao ra phía trước sa; Chân: Đứng Lần lượt từng chân co cao đầu gối; Bụng: Nghiêng người sang trái, sang phải; Bật: Chụm tách chân</t>
    </r>
  </si>
  <si>
    <r>
      <rPr>
        <b/>
        <sz val="9"/>
        <color indexed="8"/>
        <rFont val="Times New Roman"/>
        <family val="1"/>
      </rPr>
      <t>ĐỒNG DA</t>
    </r>
    <r>
      <rPr>
        <sz val="9"/>
        <color indexed="8"/>
        <rFont val="Times New Roman"/>
        <family val="1"/>
      </rPr>
      <t xml:space="preserve">O: </t>
    </r>
  </si>
  <si>
    <t>Tự cầm bát thìa xúc ăn gọn gàng, không rơi vãi đổ thức ăn</t>
  </si>
  <si>
    <t>Hoạt động Phòng  chức năng</t>
  </si>
  <si>
    <t>Thỏ trắng đến lớp</t>
  </si>
  <si>
    <t>Vui sướng, vỗ tay, làm động tác mô phỏng, và sử dụng các từ gợi cảm để nói lên cảm nhận của mình khi nghe âm thanh gợi cảmvà ngắm nhìn vẻ đẹp nổi bật của các sự vật, hiện tượng trong thiên nhiên, cuộc sống và tác phẩm nghệ thuật</t>
  </si>
  <si>
    <t>Tiết học: Chia nhóm 3 đối tượng thành 2 phần</t>
  </si>
  <si>
    <t>Tiết học: Chia nhóm 4 đối tượng thành 2phần</t>
  </si>
  <si>
    <r>
      <rPr>
        <b/>
        <sz val="9"/>
        <rFont val="Times New Roman"/>
        <family val="1"/>
      </rPr>
      <t>Bài 1</t>
    </r>
    <r>
      <rPr>
        <sz val="9"/>
        <rFont val="Times New Roman"/>
        <family val="1"/>
      </rPr>
      <t>: Hô hấp: Hít vào thở ra: Tay: Đưa hai tay lên cao ra phía trước sang hai bên: Chân: Nhún chân: Bụng: Cúi người về phía trước, ngửa người ra sau: Bật: Bật tại chỗ</t>
    </r>
  </si>
  <si>
    <t>Quả cam</t>
  </si>
  <si>
    <t>28/12-22/01</t>
  </si>
  <si>
    <t>25/01-5/03</t>
  </si>
  <si>
    <t>8/03-02/04</t>
  </si>
  <si>
    <t>03/05-21/5</t>
  </si>
  <si>
    <t>05/04-30/4</t>
  </si>
  <si>
    <t>Tiết học: Tìm hiểu Quả cam</t>
  </si>
  <si>
    <t>Trò chuyện: Nhận biết các buổi sáng- trưa- chiều -tối</t>
  </si>
  <si>
    <t>kể truyện: Ba quả cam</t>
  </si>
  <si>
    <t>Tiết học: Thơ: Bó hoa tặng cô</t>
  </si>
  <si>
    <t>Tiết học: DH-Quả</t>
  </si>
  <si>
    <t>Tiết học: Vẽ quả cam</t>
  </si>
  <si>
    <r>
      <rPr>
        <i/>
        <u/>
        <sz val="12"/>
        <color rgb="FFFF0000"/>
        <rFont val="Times New Roman"/>
        <family val="1"/>
      </rPr>
      <t xml:space="preserve">       Chia ra</t>
    </r>
    <r>
      <rPr>
        <i/>
        <sz val="12"/>
        <color rgb="FFFF0000"/>
        <rFont val="Times New Roman"/>
        <family val="1"/>
      </rPr>
      <t>:   + Giờ thể chất</t>
    </r>
  </si>
  <si>
    <t xml:space="preserve">                      + Giờ nhận thức</t>
  </si>
  <si>
    <t xml:space="preserve">                      + Giờ ngôn ngữ</t>
  </si>
  <si>
    <t xml:space="preserve">                      + Giờ TC-KNXH</t>
  </si>
  <si>
    <t xml:space="preserve">                      + Giờ thẩm mỹ</t>
  </si>
  <si>
    <t>Tiết hoc thơ: Cảng cá Cát Bà</t>
  </si>
  <si>
    <t>Tiết hoc thơ: Ông mặt trời óng ánh</t>
  </si>
  <si>
    <t>Bong bóng xà phòng</t>
  </si>
  <si>
    <t>Ngô Phạm Bảo An</t>
  </si>
  <si>
    <t>Vũ Khánh Chi</t>
  </si>
  <si>
    <t>Vũ Đại Dương</t>
  </si>
  <si>
    <t>Hoàng Đăng Khoa</t>
  </si>
  <si>
    <t>Lê Thanh Sơn</t>
  </si>
  <si>
    <t>Lê Phương Thảo</t>
  </si>
  <si>
    <t>Vũ Đại Lộc</t>
  </si>
  <si>
    <t>Ngô Bích Phượng</t>
  </si>
  <si>
    <t>Lưu Vũ Hà My</t>
  </si>
  <si>
    <t>Phạm Quỳnh Anh</t>
  </si>
  <si>
    <t>Phạm Quang Minh</t>
  </si>
  <si>
    <t>Phạm Bảo Lan</t>
  </si>
  <si>
    <t>Bùi Thu Minh</t>
  </si>
  <si>
    <t>Phạm An Ngọc</t>
  </si>
  <si>
    <t>Đinh Ngọc Bảo An</t>
  </si>
  <si>
    <t>Hoàng Thu Ngân</t>
  </si>
  <si>
    <t>Tổng hợp đánh giá chủ đề QH-BH</t>
  </si>
  <si>
    <t>Bãi Tắm cát cò</t>
  </si>
  <si>
    <t>Mẹ của bé</t>
  </si>
  <si>
    <t>CHỦ ĐỀ: 
"HTTN- MT''</t>
  </si>
  <si>
    <t>CHỦ ĐỀ: 
"QH- ĐẤT NƯỚC-BH'</t>
  </si>
  <si>
    <t>Tiết học: Thơ: Đèn giao thông</t>
  </si>
  <si>
    <r>
      <rPr>
        <b/>
        <sz val="9"/>
        <rFont val="Times New Roman"/>
        <family val="1"/>
      </rPr>
      <t>Bài 2</t>
    </r>
    <r>
      <rPr>
        <sz val="9"/>
        <rFont val="Times New Roman"/>
        <family val="1"/>
      </rPr>
      <t>: Hô hấp: Hít vào thở ra: Tay: Co và duỗi tay, vỗ hai tay vào nhau: Chân: Ngổi xổm đứng lên: Bụng: Quay người sang trái sang phải: Bật tại chỗ</t>
    </r>
  </si>
  <si>
    <t>CHỦ ĐỀ: " ĐỘNG VẬT "</t>
  </si>
  <si>
    <t>So sánh chiều dài của 2 đối tượng</t>
  </si>
  <si>
    <t>Chỉ ra các điểm giống khác nhau giữa hai hình ( tròn tam giác, vuông và chữ nhật)</t>
  </si>
  <si>
    <t>Cầu vồng</t>
  </si>
  <si>
    <t xml:space="preserve">     Bật xa 35-40 cm</t>
  </si>
  <si>
    <t>Tiết hoc thơ :Bác Hồ của em</t>
  </si>
  <si>
    <t>Tiết hoc thơ: Quê em</t>
  </si>
  <si>
    <t>Tiết học: Dạy VĐM: Mùa hè đến</t>
  </si>
  <si>
    <t>Tiết học: Xe đạp</t>
  </si>
  <si>
    <t>Trò chuyện: Chiếc mũ kỳ diệu</t>
  </si>
  <si>
    <t>Tiết học: Tìm hiểu quả bí xanh</t>
  </si>
  <si>
    <t>Kể chuyện: Qua đường</t>
  </si>
  <si>
    <t>Tiết học: DH: Bác đưa thư vui tính</t>
  </si>
  <si>
    <t>Tiết học: DH: Em yêu biển đảo quê em</t>
  </si>
  <si>
    <t>Tiết học: Gấp quạt giấy</t>
  </si>
  <si>
    <t>Nghe hát: Đi trên vỉa hè bên phải</t>
  </si>
  <si>
    <t>Đi trên ghế thể dục</t>
  </si>
  <si>
    <t>Tiết học: Đi trên ghế thể dục</t>
  </si>
  <si>
    <t>Bò chui qu cổng</t>
  </si>
  <si>
    <t>Tiết học:Bò chui qua ống dài 1,2 x 0,6m liên tục, không chạm</t>
  </si>
  <si>
    <t>Chuyền bắt bóng qua đầu qua đầu</t>
  </si>
  <si>
    <t>Thể hiện nhanh, mạnh, khéo trong thực hiện bài tập</t>
  </si>
  <si>
    <t>Trèo qua ghế dài 1,5x30cm</t>
  </si>
  <si>
    <t>Tiết học:Trèo qua ghế dài 1,5x30cm</t>
  </si>
  <si>
    <t>Trèo lên xuống 5 dóng thang</t>
  </si>
  <si>
    <t>Tiết học:Trèo lên xuống 5 dóng thang</t>
  </si>
  <si>
    <t>Tiết học" Nhảy lò cò 3m</t>
  </si>
  <si>
    <t xml:space="preserve"> Quan sát, trò chuyện , so sánh sự khác nhau và giống nhau của 2 con vật, cây, hoa, quả</t>
  </si>
  <si>
    <t xml:space="preserve"> Khám phá: Cây , hoa quả con vật theo dấu hiệu đặc trưng</t>
  </si>
  <si>
    <t>Tiết học :Đếm đến 4 nhận biết chữ số 4</t>
  </si>
  <si>
    <t xml:space="preserve"> Ghép các hình đã học tạo thành hình mới</t>
  </si>
  <si>
    <t>Tiết học: Lễ hội bác hồ về thăm làng cá cát bà</t>
  </si>
  <si>
    <t>Ttiết học: Tìm hiểu bánh trung thu</t>
  </si>
  <si>
    <t>Kể truyện: Bí mật của rừng xanh</t>
  </si>
  <si>
    <t>Kể truyện: Giọt nước tí xíu</t>
  </si>
  <si>
    <t>Kể truyện: Ba quả cam</t>
  </si>
  <si>
    <t>KẾ HOẠCH GIÁO DỤC LỚP 4TA  NĂM HỌC 2022-2022</t>
  </si>
  <si>
    <r>
      <rPr>
        <i/>
        <u/>
        <sz val="12"/>
        <color rgb="FFFF0000"/>
        <rFont val="Times New Roman"/>
        <family val="1"/>
      </rPr>
      <t xml:space="preserve">                            Chia ra</t>
    </r>
    <r>
      <rPr>
        <i/>
        <sz val="12"/>
        <color rgb="FFFF0000"/>
        <rFont val="Times New Roman"/>
        <family val="1"/>
      </rPr>
      <t>:   + Giờ thể chất</t>
    </r>
  </si>
  <si>
    <t xml:space="preserve">                                             + Giờ nhận thức</t>
  </si>
  <si>
    <t xml:space="preserve">                                             + Giờ ngôn ngữ</t>
  </si>
  <si>
    <t xml:space="preserve">                                             + Giờ TC-KNXH</t>
  </si>
  <si>
    <t xml:space="preserve">                                             + Giờ thẩm mỹ</t>
  </si>
  <si>
    <t xml:space="preserve"> Tiết học:Bật tách chân, khép chân  liên tục qua 5 ô</t>
  </si>
  <si>
    <t>Tiết học: Đếm  đến 3, Nhận biết chữ số 3</t>
  </si>
  <si>
    <t>Trang phục bé yêu</t>
  </si>
  <si>
    <t>Tiết học: Ôn chia nhóm 4 đối tượng thành 2phần</t>
  </si>
  <si>
    <t>Tiết học : Thơ: Làm bác sỹ</t>
  </si>
  <si>
    <t>Tiết học: Ông già Noel</t>
  </si>
  <si>
    <t>Tiết học: Đo dung tích bằng 1 đơn vị đo</t>
  </si>
  <si>
    <t>Tiết học: Đo độ dài bằng 1 đơn vị đo</t>
  </si>
  <si>
    <t>Tiết hoc : Thơ: Tết đang vào nhà</t>
  </si>
  <si>
    <t>Tiết học: Chú mèo đáng yêu</t>
  </si>
  <si>
    <t>Tiet học: DH- Sắc màu trái cây</t>
  </si>
  <si>
    <t xml:space="preserve">Tiết học: Dạy VĐMH: Quà 8/3 </t>
  </si>
  <si>
    <t>Tiết học: Ném xa bằng 2 tay</t>
  </si>
  <si>
    <t>Tiết học: Bé biết gì về ngày 8/3</t>
  </si>
  <si>
    <t>Tiết học: Xé dán hình ô tô tải</t>
  </si>
  <si>
    <t>Kể truyện: Kiến con đi Ô tô</t>
  </si>
  <si>
    <t>Tự ý chọn đồ chơi, trò chơi theo ý thich</t>
  </si>
  <si>
    <t>Mặt trời</t>
  </si>
  <si>
    <t>Tiết học: DH-Cho tôi đi làm mưa với</t>
  </si>
  <si>
    <t>Tiết học: DH-Mùa hè đến</t>
  </si>
  <si>
    <t>Tiết học: Bãi tắm Cát cò</t>
  </si>
  <si>
    <t>Vận động:Bật xa 35-40 cm</t>
  </si>
  <si>
    <t>KẾ HOẠCH GIÁO DỤC LỚP 4TA  NĂM HỌC 2022-2023</t>
  </si>
  <si>
    <t>BVMT</t>
  </si>
  <si>
    <r>
      <rPr>
        <b/>
        <sz val="9"/>
        <rFont val="Times New Roman"/>
        <family val="1"/>
      </rPr>
      <t>Bài 5</t>
    </r>
    <r>
      <rPr>
        <sz val="9"/>
        <rFont val="Times New Roman"/>
        <family val="1"/>
      </rPr>
      <t>: Hô hấp: Hít vào thở ra: Tay: Co và duỗi tay, vỗ hai tay vào nhau: Chân: Ngổi xổm đứng lên: Bụng: Quay người sang trái sang phải: Bật tại chỗ</t>
    </r>
  </si>
  <si>
    <t>06/9
23/9</t>
  </si>
  <si>
    <t>26/9- 14/10</t>
  </si>
  <si>
    <t>17/10-11/11</t>
  </si>
  <si>
    <t>14/11-9/12</t>
  </si>
  <si>
    <t>12/12-30/12</t>
  </si>
  <si>
    <t>02/01-10/02</t>
  </si>
  <si>
    <t>13/02-03/03</t>
  </si>
  <si>
    <t>06/03-31/03</t>
  </si>
  <si>
    <t>03/04-28/4</t>
  </si>
  <si>
    <t>01/5-19/5</t>
  </si>
  <si>
    <t>Cộng</t>
  </si>
  <si>
    <r>
      <rPr>
        <b/>
        <sz val="9"/>
        <rFont val="Times New Roman"/>
        <family val="1"/>
      </rPr>
      <t>Bài 10</t>
    </r>
    <r>
      <rPr>
        <sz val="9"/>
        <rFont val="Times New Roman"/>
        <family val="1"/>
      </rPr>
      <t>: Hô hấp: Hít vào thở ra: Tay: Đưa hai tay lên cao ra phía trước sa; Chân: Đứng Lần lượt từng chân co cao đầu gối; Bụng: Nghiêng người sang trái, sang phải; Bật: Chụm tách chân</t>
    </r>
  </si>
  <si>
    <r>
      <rPr>
        <b/>
        <sz val="9"/>
        <rFont val="Times New Roman"/>
        <family val="1"/>
      </rPr>
      <t>Bài 9</t>
    </r>
    <r>
      <rPr>
        <sz val="9"/>
        <rFont val="Times New Roman"/>
        <family val="1"/>
      </rPr>
      <t xml:space="preserve"> Hô hấp: HÍt vào thở ra: Tay: Co và duỗi tay, vỗ hai tay vào nhau: Chân: Ngổi xổm đứng lên: Bụng: Quay người sang trái sang phải: Bật tại chỗ</t>
    </r>
  </si>
  <si>
    <r>
      <rPr>
        <b/>
        <sz val="9"/>
        <rFont val="Times New Roman"/>
        <family val="1"/>
      </rPr>
      <t>Bài 8</t>
    </r>
    <r>
      <rPr>
        <sz val="9"/>
        <rFont val="Times New Roman"/>
        <family val="1"/>
      </rPr>
      <t>: Hô hấp: HÍt vào thở ra: Tay: Co và duỗi tay, vỗ hai tay vào nhau: Chân: Nhún chân: Bụng: Quay người sang trái sang phải: Bật tại chỗ</t>
    </r>
  </si>
  <si>
    <t>CHỦ ĐỀ:BẢO VỆ MÔI TRƯỜNG</t>
  </si>
  <si>
    <t>CHỦ ĐỀ:PHƯƠNG TiỆN GIAO THÔNG</t>
  </si>
  <si>
    <t>Bé với rác thải</t>
  </si>
  <si>
    <t>Bé chung tay bảo vệ biển</t>
  </si>
  <si>
    <t>Noel</t>
  </si>
  <si>
    <t>Ngày 8/3</t>
  </si>
  <si>
    <t>CHỦ ĐỀ: BẢN THÂN</t>
  </si>
  <si>
    <t>Tiết học: Chuyền bắt bóng  qua chân</t>
  </si>
  <si>
    <t>Đồ dùng gia đình</t>
  </si>
  <si>
    <t xml:space="preserve"> Con mèo</t>
  </si>
  <si>
    <t>Xe đap</t>
  </si>
  <si>
    <t xml:space="preserve">Bé chơi với đá sỏi </t>
  </si>
  <si>
    <t>Nghề bán hàng</t>
  </si>
  <si>
    <t>Nhận biết 1 số biểu hiện khi ốm và cách phòng tránh đơn giản</t>
  </si>
  <si>
    <t xml:space="preserve"> Tiết học:Bật liên tục về phía trước</t>
  </si>
  <si>
    <t>Chạy thay theo tốc độ theo hiệu lệnh</t>
  </si>
  <si>
    <t>xx</t>
  </si>
  <si>
    <t>Bé khám phá sỏi</t>
  </si>
  <si>
    <t>Trò chuyện về rác thải</t>
  </si>
  <si>
    <t>Trò chơi: Vòng tròn kỳ diệu</t>
  </si>
  <si>
    <t>Quan sát đồ chơi từ nguyên liệu tái chế</t>
  </si>
  <si>
    <t>Đá được quả bóng vào đích ở khoảng cách xa 1,5m với đích rooingj 0,6m</t>
  </si>
  <si>
    <t>Đá bóng vào gon</t>
  </si>
  <si>
    <t>Bé phân loại rác</t>
  </si>
  <si>
    <t>Ứng dụng STEAM: Dự án thiết kế máy lọc nước</t>
  </si>
  <si>
    <t>Tâp kể chuyện sáng tạo theo nhân vật, đồ vật</t>
  </si>
  <si>
    <t>Kể chuyện:Hòn đá thần</t>
  </si>
  <si>
    <t>Tiết học: Thơ: Cái bát xinh</t>
  </si>
  <si>
    <t>Tiết học: Thơ: Chơi bán hàng</t>
  </si>
  <si>
    <t>Tiết hoc thơ: Ông mặt trời</t>
  </si>
  <si>
    <t>Tiết học: Trường mầm non của bé</t>
  </si>
  <si>
    <t>Tiêt học: Ngôi nhà của bé</t>
  </si>
  <si>
    <t>Tiêt học: Đồ dùng nấu ăn</t>
  </si>
  <si>
    <t>Tiêt học: Ngày hội của cô giáo</t>
  </si>
  <si>
    <t>Tiết học: Những chiến sĩ tí hon</t>
  </si>
  <si>
    <t>Tiết học Quả cam:</t>
  </si>
  <si>
    <t xml:space="preserve">Tham quan trải nghiệm bãi tắm Cát Đòn </t>
  </si>
  <si>
    <t xml:space="preserve"> Tiết học:Bé sử dụng tiết kiệm nước</t>
  </si>
  <si>
    <t>Tiết học: Dạy trẻ bỏ rác đúng nơi quy định</t>
  </si>
  <si>
    <t>Tiết học: Mùa hè của bé</t>
  </si>
  <si>
    <t>Tiết học: DH- Anh đầu bếp</t>
  </si>
  <si>
    <t>Tiết học: DH- Hạt cát vàng</t>
  </si>
  <si>
    <t>Ứng dụng STEAM: Dự án thiết kế Làm xích đu đồ chơi</t>
  </si>
  <si>
    <t>Ứng dụng STEAM: Dự án thiết kế Làm hộp ngửi với các mùi hương khác nhau</t>
  </si>
  <si>
    <t>Ứng dụng STEAM: Dự án thiết kế Làm nước giải khát cho bữa tiệc gia đình</t>
  </si>
  <si>
    <t>Ứng dụng STEAM: Dự án thiết kế : Chế tạo rô bốt nấu ăn trợ giúp đầu bếp</t>
  </si>
  <si>
    <t>Ứng dụng STEAM: Dự án thiết kế : Mô hình làm chuồng cho mèo con</t>
  </si>
  <si>
    <t>Ứng dụng STEAM: Dự án thiết kế : Làm vườn cây treo bằng nhựa tái chế</t>
  </si>
  <si>
    <t>Ứng dụng STEAM: Dự án thiết kế : Làm xe đập đặc biệt</t>
  </si>
  <si>
    <t>Tiết học: Làm tranh từ sỏi</t>
  </si>
  <si>
    <t>Ứng dụng STEAM: Dự án thiết kế : Làm mô hình hệ mặt trời chuyển động</t>
  </si>
  <si>
    <t>Ứng dụng STEAM: Dự án thiết kế : Quà sinh nhật Bác Hồ</t>
  </si>
  <si>
    <t>Tiết học:Tạo hình trên bóng kính nhựa</t>
  </si>
  <si>
    <t>Tiết học: Vẽ khẩu trang</t>
  </si>
  <si>
    <t>Tiết học: Nặn cái bát</t>
  </si>
  <si>
    <t>Tiết học: Nghề bán hàng</t>
  </si>
  <si>
    <t>Tiết học: DH- Mừng giáng sinh</t>
  </si>
  <si>
    <t>Tiết học thơ: Đổ rác</t>
  </si>
  <si>
    <t xml:space="preserve">Tiết học: Chuyền bắt bóng qua đầu </t>
  </si>
  <si>
    <t>Tiết học: Mừng sinh nhật Bác</t>
  </si>
  <si>
    <t>Trường mầm non của bé</t>
  </si>
  <si>
    <t>Thực hiện đầy đủ nhịp nhàng các động tác</t>
  </si>
  <si>
    <t>Đi lùi</t>
  </si>
  <si>
    <t>Tiết học: Chiếc mũi xinh</t>
  </si>
  <si>
    <t>Kẻ chuyện: Cậu bé mũi dài</t>
  </si>
  <si>
    <t xml:space="preserve">Tiết học: Dạy VĐMH:Cái mũi </t>
  </si>
  <si>
    <t>Cái mũi</t>
  </si>
  <si>
    <t>Hoàng Hiền Bảo Anh</t>
  </si>
  <si>
    <t>Hoàng Hiền TrâmAnh</t>
  </si>
  <si>
    <t>Vũ Hà Anh</t>
  </si>
  <si>
    <t>Hoàng Ngọc Ánh</t>
  </si>
  <si>
    <t>Nguyễn Gia Hân</t>
  </si>
  <si>
    <t>Vũ Ngọc Hân</t>
  </si>
  <si>
    <t>Phạm Khánh Hưng</t>
  </si>
  <si>
    <t>Bùi Quốc Huy</t>
  </si>
  <si>
    <t>Đoàn Lê Tú Linh</t>
  </si>
  <si>
    <t>VŨ Đình Nguyên Lộc</t>
  </si>
  <si>
    <t>Vũ Hoàng Long</t>
  </si>
  <si>
    <t>Vũ Tuấn Minh</t>
  </si>
  <si>
    <t>Hoàng Quang Thịnh</t>
  </si>
  <si>
    <t>Vũ Khánh Trang</t>
  </si>
  <si>
    <t>Đoàn Đức Tuấn</t>
  </si>
  <si>
    <t>Nguyễn Tuấn Vũ</t>
  </si>
  <si>
    <t>Lê Tú Uyên</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</si>
</sst>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4" formatCode="_(&quot;$&quot;* #,##0.00_);_(&quot;$&quot;* \(#,##0.00\);_(&quot;$&quot;* &quot;-&quot;??_);_(@_)"/>
    <numFmt numFmtId="164" formatCode="0.000%"/>
    <numFmt numFmtId="165" formatCode="_-* #,##0_-;\-* #,##0_-;_-* &quot;-&quot;_-;_-@_-"/>
    <numFmt numFmtId="166" formatCode="_-* #,##0.00_-;\-* #,##0.00_-;_-* &quot;-&quot;??_-;_-@_-"/>
    <numFmt numFmtId="167" formatCode="_-&quot;$&quot;* #,##0_-;\-&quot;$&quot;* #,##0_-;_-&quot;$&quot;* &quot;-&quot;_-;_-@_-"/>
    <numFmt numFmtId="168" formatCode="_-&quot;$&quot;* #,##0.00_-;\-&quot;$&quot;* #,##0.00_-;_-&quot;$&quot;* &quot;-&quot;??_-;_-@_-"/>
    <numFmt numFmtId="169" formatCode="00.000"/>
    <numFmt numFmtId="170" formatCode="&quot;￥&quot;#,##0;&quot;￥&quot;\-#,##0"/>
    <numFmt numFmtId="171" formatCode="#,##0\ &quot;DM&quot;;\-#,##0\ &quot;DM&quot;"/>
    <numFmt numFmtId="172" formatCode="0.0"/>
  </numFmts>
  <fonts count="60">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2"/>
      <name val="Times New Roman"/>
      <family val="1"/>
    </font>
    <font>
      <sz val="10"/>
      <name val="Arial"/>
      <family val="2"/>
      <charset val="163"/>
    </font>
    <font>
      <b/>
      <sz val="9"/>
      <color indexed="81"/>
      <name val="Tahoma"/>
      <family val="2"/>
    </font>
    <font>
      <sz val="9"/>
      <color indexed="81"/>
      <name val="Tahoma"/>
      <family val="2"/>
    </font>
    <font>
      <b/>
      <sz val="16"/>
      <name val="Times New Roman"/>
      <family val="1"/>
    </font>
    <font>
      <b/>
      <sz val="14"/>
      <color rgb="FFFF0000"/>
      <name val="Times New Roman"/>
      <family val="1"/>
    </font>
    <font>
      <sz val="16"/>
      <name val="Times New Roman"/>
      <family val="1"/>
    </font>
    <font>
      <sz val="12"/>
      <name val="Times New Roman"/>
      <family val="1"/>
      <charset val="163"/>
    </font>
    <font>
      <sz val="8"/>
      <name val="Times New Roman"/>
      <family val="1"/>
      <charset val="163"/>
    </font>
    <font>
      <sz val="8"/>
      <name val="Times New Roman"/>
      <family val="1"/>
    </font>
    <font>
      <sz val="11"/>
      <name val="Calibri"/>
      <family val="2"/>
      <scheme val="minor"/>
    </font>
    <font>
      <b/>
      <sz val="18"/>
      <name val="Times New Roman"/>
      <family val="1"/>
    </font>
    <font>
      <sz val="8"/>
      <name val="Calibri"/>
      <family val="2"/>
      <scheme val="minor"/>
    </font>
    <font>
      <b/>
      <sz val="14"/>
      <color rgb="FFFF0000"/>
      <name val="Calibri"/>
      <family val="2"/>
      <scheme val="minor"/>
    </font>
    <font>
      <b/>
      <sz val="12"/>
      <name val="Times New Roman"/>
      <family val="1"/>
    </font>
    <font>
      <sz val="12"/>
      <name val="Calibri"/>
      <family val="2"/>
      <scheme val="minor"/>
    </font>
    <font>
      <sz val="12"/>
      <color rgb="FFFF0000"/>
      <name val="Times New Roman"/>
      <family val="1"/>
    </font>
    <font>
      <sz val="12"/>
      <color theme="1"/>
      <name val="Times New Roman"/>
      <family val="1"/>
    </font>
    <font>
      <b/>
      <sz val="12"/>
      <color rgb="FFFF0000"/>
      <name val="Times New Roman"/>
      <family val="1"/>
    </font>
    <font>
      <sz val="12"/>
      <color indexed="8"/>
      <name val="Times New Roman"/>
      <family val="1"/>
    </font>
    <font>
      <sz val="10"/>
      <color indexed="8"/>
      <name val="Times New Roman"/>
      <family val="1"/>
    </font>
    <font>
      <b/>
      <sz val="8"/>
      <color indexed="81"/>
      <name val="Tahoma"/>
      <charset val="1"/>
    </font>
    <font>
      <sz val="12"/>
      <color indexed="81"/>
      <name val="Times New Roman"/>
      <family val="1"/>
    </font>
    <font>
      <sz val="10"/>
      <color indexed="81"/>
      <name val="Times New Roman"/>
      <family val="1"/>
    </font>
    <font>
      <b/>
      <sz val="12"/>
      <color theme="1"/>
      <name val="Times New Roman"/>
      <family val="1"/>
    </font>
    <font>
      <sz val="9"/>
      <name val="Times New Roman"/>
      <family val="1"/>
    </font>
    <font>
      <sz val="9"/>
      <color indexed="8"/>
      <name val="Times New Roman"/>
      <family val="1"/>
    </font>
    <font>
      <b/>
      <sz val="8"/>
      <color indexed="81"/>
      <name val="Tahoma"/>
      <family val="2"/>
    </font>
    <font>
      <b/>
      <i/>
      <sz val="11"/>
      <color rgb="FFFF0000"/>
      <name val="Times New Roman"/>
      <family val="1"/>
    </font>
    <font>
      <b/>
      <sz val="11"/>
      <color rgb="FFFF0000"/>
      <name val="Times New Roman"/>
      <family val="1"/>
    </font>
    <font>
      <sz val="14"/>
      <color indexed="8"/>
      <name val="Times New Roman"/>
      <family val="1"/>
    </font>
    <font>
      <b/>
      <sz val="14"/>
      <name val="Times New Roman"/>
      <family val="1"/>
    </font>
    <font>
      <sz val="14"/>
      <name val="Times New Roman"/>
      <family val="1"/>
    </font>
    <font>
      <sz val="14"/>
      <color theme="1"/>
      <name val="Times New Roman"/>
      <family val="1"/>
    </font>
    <font>
      <b/>
      <i/>
      <sz val="14"/>
      <color rgb="FFFF0000"/>
      <name val="Times New Roman"/>
      <family val="1"/>
    </font>
    <font>
      <sz val="9"/>
      <color rgb="FFFF0000"/>
      <name val="Times New Roman"/>
      <family val="1"/>
    </font>
    <font>
      <sz val="14"/>
      <color rgb="FFFF0000"/>
      <name val="Times New Roman"/>
      <family val="1"/>
    </font>
    <font>
      <sz val="14"/>
      <color rgb="FF00B050"/>
      <name val="Times New Roman"/>
      <family val="1"/>
    </font>
    <font>
      <b/>
      <sz val="14"/>
      <color theme="1"/>
      <name val="Times New Roman"/>
      <family val="1"/>
    </font>
    <font>
      <sz val="14"/>
      <color theme="0"/>
      <name val="Times New Roman"/>
      <family val="1"/>
    </font>
    <font>
      <i/>
      <sz val="12"/>
      <color rgb="FFFF0000"/>
      <name val="Times New Roman"/>
      <family val="1"/>
    </font>
    <font>
      <i/>
      <u/>
      <sz val="12"/>
      <color rgb="FFFF0000"/>
      <name val="Times New Roman"/>
      <family val="1"/>
    </font>
    <font>
      <sz val="10"/>
      <color rgb="FFFF0000"/>
      <name val="Times New Roman"/>
      <family val="1"/>
    </font>
    <font>
      <b/>
      <sz val="9"/>
      <name val="Times New Roman"/>
      <family val="1"/>
    </font>
    <font>
      <sz val="9"/>
      <color theme="1"/>
      <name val="Times New Roman"/>
      <family val="1"/>
    </font>
    <font>
      <b/>
      <sz val="9"/>
      <color rgb="FFFF0000"/>
      <name val="Times New Roman"/>
      <family val="1"/>
    </font>
    <font>
      <b/>
      <sz val="9"/>
      <color indexed="8"/>
      <name val="Times New Roman"/>
      <family val="1"/>
    </font>
    <font>
      <sz val="9"/>
      <color theme="1"/>
      <name val="Calibri"/>
      <family val="2"/>
      <scheme val="minor"/>
    </font>
    <font>
      <b/>
      <i/>
      <sz val="9"/>
      <color rgb="FFFF0000"/>
      <name val="Times New Roman"/>
      <family val="1"/>
    </font>
    <font>
      <b/>
      <sz val="9"/>
      <color theme="1"/>
      <name val="Times New Roman"/>
      <family val="1"/>
    </font>
  </fonts>
  <fills count="17">
    <fill>
      <patternFill patternType="none"/>
    </fill>
    <fill>
      <patternFill patternType="gray125"/>
    </fill>
    <fill>
      <patternFill patternType="solid">
        <fgColor rgb="FFFFFF00"/>
        <bgColor indexed="64"/>
      </patternFill>
    </fill>
    <fill>
      <patternFill patternType="solid">
        <fgColor rgb="FFA2F3FE"/>
        <bgColor indexed="64"/>
      </patternFill>
    </fill>
    <fill>
      <patternFill patternType="solid">
        <fgColor rgb="FFFCD6B6"/>
        <bgColor indexed="64"/>
      </patternFill>
    </fill>
    <fill>
      <patternFill patternType="solid">
        <fgColor theme="0"/>
        <bgColor indexed="64"/>
      </patternFill>
    </fill>
    <fill>
      <patternFill patternType="solid">
        <fgColor rgb="FF00FF00"/>
        <bgColor indexed="64"/>
      </patternFill>
    </fill>
    <fill>
      <patternFill patternType="solid">
        <fgColor rgb="FFFFFF66"/>
        <bgColor indexed="64"/>
      </patternFill>
    </fill>
    <fill>
      <patternFill patternType="solid">
        <fgColor rgb="FF66FFFF"/>
        <bgColor indexed="64"/>
      </patternFill>
    </fill>
    <fill>
      <patternFill patternType="solid">
        <fgColor rgb="FFFFCCCC"/>
        <bgColor indexed="64"/>
      </patternFill>
    </fill>
    <fill>
      <patternFill patternType="solid">
        <fgColor theme="9"/>
        <bgColor indexed="64"/>
      </patternFill>
    </fill>
    <fill>
      <patternFill patternType="solid">
        <fgColor theme="4"/>
        <bgColor indexed="64"/>
      </patternFill>
    </fill>
    <fill>
      <patternFill patternType="solid">
        <fgColor theme="3"/>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00B0F0"/>
        <bgColor indexed="64"/>
      </patternFill>
    </fill>
  </fills>
  <borders count="19">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30">
    <xf numFmtId="0" fontId="0" fillId="0" borderId="0"/>
    <xf numFmtId="4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165" fontId="7" fillId="0" borderId="0" applyFont="0" applyFill="0" applyBorder="0" applyAlignment="0" applyProtection="0"/>
    <xf numFmtId="166" fontId="7" fillId="0" borderId="0" applyFont="0" applyFill="0" applyBorder="0" applyAlignment="0" applyProtection="0"/>
    <xf numFmtId="171" fontId="8" fillId="0" borderId="0" applyFont="0" applyFill="0" applyBorder="0" applyAlignment="0" applyProtection="0"/>
    <xf numFmtId="164" fontId="8" fillId="0" borderId="0" applyFont="0" applyFill="0" applyBorder="0" applyAlignment="0" applyProtection="0"/>
    <xf numFmtId="170" fontId="8" fillId="0" borderId="0" applyFont="0" applyFill="0" applyBorder="0" applyAlignment="0" applyProtection="0"/>
    <xf numFmtId="169" fontId="8" fillId="0" borderId="0" applyFont="0" applyFill="0" applyBorder="0" applyAlignment="0" applyProtection="0"/>
    <xf numFmtId="0" fontId="9" fillId="0" borderId="0"/>
    <xf numFmtId="167" fontId="7" fillId="0" borderId="0" applyFont="0" applyFill="0" applyBorder="0" applyAlignment="0" applyProtection="0"/>
    <xf numFmtId="168" fontId="7" fillId="0" borderId="0" applyFont="0" applyFill="0" applyBorder="0" applyAlignment="0" applyProtection="0"/>
  </cellStyleXfs>
  <cellXfs count="733">
    <xf numFmtId="0" fontId="0" fillId="0" borderId="0" xfId="0"/>
    <xf numFmtId="49" fontId="16" fillId="3" borderId="3" xfId="0" applyNumberFormat="1" applyFont="1" applyFill="1" applyBorder="1" applyAlignment="1">
      <alignment horizontal="center" vertical="center" wrapText="1"/>
    </xf>
    <xf numFmtId="49" fontId="16" fillId="2" borderId="3" xfId="0" applyNumberFormat="1" applyFont="1" applyFill="1" applyBorder="1" applyAlignment="1">
      <alignment horizontal="center" vertical="center" wrapText="1"/>
    </xf>
    <xf numFmtId="49" fontId="16" fillId="4" borderId="3" xfId="0" applyNumberFormat="1" applyFont="1" applyFill="1" applyBorder="1" applyAlignment="1">
      <alignment horizontal="center" vertical="center" wrapText="1"/>
    </xf>
    <xf numFmtId="0" fontId="20" fillId="0" borderId="0" xfId="0" applyFont="1" applyAlignment="1">
      <alignment horizontal="center"/>
    </xf>
    <xf numFmtId="49" fontId="10" fillId="5" borderId="0" xfId="0" applyNumberFormat="1" applyFont="1" applyFill="1" applyBorder="1" applyAlignment="1">
      <alignment vertical="center" wrapText="1"/>
    </xf>
    <xf numFmtId="49" fontId="17" fillId="4" borderId="3" xfId="0" applyNumberFormat="1" applyFont="1" applyFill="1" applyBorder="1" applyAlignment="1">
      <alignment vertical="center" wrapText="1"/>
    </xf>
    <xf numFmtId="0" fontId="20" fillId="0" borderId="0" xfId="0" applyFont="1" applyAlignment="1"/>
    <xf numFmtId="49" fontId="10" fillId="4" borderId="3" xfId="0" applyNumberFormat="1" applyFont="1" applyFill="1" applyBorder="1" applyAlignment="1">
      <alignment vertical="center" wrapText="1"/>
    </xf>
    <xf numFmtId="49" fontId="19" fillId="4" borderId="3" xfId="0" applyNumberFormat="1" applyFont="1" applyFill="1" applyBorder="1" applyAlignment="1">
      <alignment vertical="center" wrapText="1"/>
    </xf>
    <xf numFmtId="49" fontId="19" fillId="4" borderId="3" xfId="0"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49" fontId="19" fillId="3" borderId="3" xfId="0" applyNumberFormat="1" applyFont="1" applyFill="1" applyBorder="1" applyAlignment="1">
      <alignment horizontal="center" vertical="center" wrapText="1"/>
    </xf>
    <xf numFmtId="49" fontId="15" fillId="5" borderId="3" xfId="0" applyNumberFormat="1" applyFont="1" applyFill="1" applyBorder="1" applyAlignment="1">
      <alignment vertical="center" wrapText="1"/>
    </xf>
    <xf numFmtId="49" fontId="10" fillId="3" borderId="3" xfId="0" applyNumberFormat="1" applyFont="1" applyFill="1" applyBorder="1" applyAlignment="1">
      <alignment vertical="center" wrapText="1"/>
    </xf>
    <xf numFmtId="49" fontId="10" fillId="2" borderId="3" xfId="0" applyNumberFormat="1" applyFont="1" applyFill="1" applyBorder="1" applyAlignment="1">
      <alignment vertical="center" wrapText="1"/>
    </xf>
    <xf numFmtId="49" fontId="19" fillId="3" borderId="3" xfId="0" applyNumberFormat="1" applyFont="1" applyFill="1" applyBorder="1" applyAlignment="1">
      <alignment vertical="center" wrapText="1"/>
    </xf>
    <xf numFmtId="49" fontId="19" fillId="2" borderId="3" xfId="0" applyNumberFormat="1" applyFont="1" applyFill="1" applyBorder="1" applyAlignment="1">
      <alignment vertical="center" wrapText="1"/>
    </xf>
    <xf numFmtId="0" fontId="20" fillId="0" borderId="0" xfId="0" applyFont="1" applyAlignment="1">
      <alignment vertical="center"/>
    </xf>
    <xf numFmtId="49" fontId="19" fillId="5" borderId="0" xfId="0" applyNumberFormat="1" applyFont="1" applyFill="1" applyBorder="1" applyAlignment="1">
      <alignment vertical="center" wrapText="1"/>
    </xf>
    <xf numFmtId="0" fontId="23" fillId="0" borderId="0" xfId="0" applyFont="1" applyAlignment="1"/>
    <xf numFmtId="0" fontId="23" fillId="6" borderId="0" xfId="0" applyFont="1" applyFill="1" applyAlignment="1"/>
    <xf numFmtId="0" fontId="20" fillId="6" borderId="0" xfId="0" applyFont="1" applyFill="1" applyAlignment="1"/>
    <xf numFmtId="49" fontId="10" fillId="2" borderId="3" xfId="0" applyNumberFormat="1" applyFont="1" applyFill="1" applyBorder="1" applyAlignment="1">
      <alignment vertical="top" wrapText="1"/>
    </xf>
    <xf numFmtId="49" fontId="10" fillId="4" borderId="3" xfId="0" applyNumberFormat="1" applyFont="1" applyFill="1" applyBorder="1" applyAlignment="1">
      <alignment vertical="top" wrapText="1"/>
    </xf>
    <xf numFmtId="49" fontId="19" fillId="3" borderId="3" xfId="0" applyNumberFormat="1" applyFont="1" applyFill="1" applyBorder="1" applyAlignment="1">
      <alignment vertical="top" wrapText="1"/>
    </xf>
    <xf numFmtId="49" fontId="19" fillId="2" borderId="3" xfId="0" applyNumberFormat="1" applyFont="1" applyFill="1" applyBorder="1" applyAlignment="1">
      <alignment vertical="top" wrapText="1"/>
    </xf>
    <xf numFmtId="49" fontId="19" fillId="4" borderId="3" xfId="0" applyNumberFormat="1" applyFont="1" applyFill="1" applyBorder="1" applyAlignment="1">
      <alignment vertical="top" wrapText="1"/>
    </xf>
    <xf numFmtId="0" fontId="25" fillId="0" borderId="0" xfId="0" applyFont="1" applyAlignment="1"/>
    <xf numFmtId="49" fontId="17" fillId="3" borderId="3" xfId="0" applyNumberFormat="1" applyFont="1" applyFill="1" applyBorder="1" applyAlignment="1">
      <alignment vertical="center" wrapText="1"/>
    </xf>
    <xf numFmtId="49" fontId="18" fillId="3" borderId="3" xfId="0" applyNumberFormat="1" applyFont="1" applyFill="1" applyBorder="1" applyAlignment="1">
      <alignment vertical="center" wrapText="1"/>
    </xf>
    <xf numFmtId="49" fontId="17" fillId="2" borderId="3" xfId="0" applyNumberFormat="1" applyFont="1" applyFill="1" applyBorder="1" applyAlignment="1">
      <alignment vertical="center" wrapText="1"/>
    </xf>
    <xf numFmtId="49" fontId="18" fillId="2" borderId="3" xfId="0" applyNumberFormat="1" applyFont="1" applyFill="1" applyBorder="1" applyAlignment="1">
      <alignment vertical="center" wrapText="1"/>
    </xf>
    <xf numFmtId="49" fontId="18" fillId="4" borderId="3" xfId="0" applyNumberFormat="1" applyFont="1" applyFill="1" applyBorder="1" applyAlignment="1">
      <alignment vertical="center" wrapText="1"/>
    </xf>
    <xf numFmtId="0" fontId="22" fillId="0" borderId="0" xfId="0" applyFont="1" applyAlignment="1"/>
    <xf numFmtId="49" fontId="24" fillId="5" borderId="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29" fillId="5" borderId="0" xfId="0" applyNumberFormat="1" applyFont="1" applyFill="1" applyAlignment="1">
      <alignment horizontal="center" vertical="center" wrapText="1"/>
    </xf>
    <xf numFmtId="0" fontId="30" fillId="5" borderId="0" xfId="0" applyNumberFormat="1" applyFont="1" applyFill="1" applyAlignment="1">
      <alignment horizontal="center" vertical="center" wrapText="1"/>
    </xf>
    <xf numFmtId="0" fontId="29" fillId="6" borderId="3" xfId="0" applyNumberFormat="1" applyFont="1" applyFill="1" applyBorder="1" applyAlignment="1">
      <alignment horizontal="center" vertical="center" wrapText="1"/>
    </xf>
    <xf numFmtId="0" fontId="29" fillId="8" borderId="3" xfId="0" applyNumberFormat="1" applyFont="1" applyFill="1" applyBorder="1" applyAlignment="1">
      <alignment horizontal="center" vertical="center" wrapText="1"/>
    </xf>
    <xf numFmtId="0" fontId="29" fillId="9" borderId="3" xfId="0" applyNumberFormat="1" applyFont="1" applyFill="1" applyBorder="1" applyAlignment="1">
      <alignment horizontal="center" vertical="center" wrapText="1"/>
    </xf>
    <xf numFmtId="0" fontId="29" fillId="5" borderId="0" xfId="0" applyNumberFormat="1" applyFont="1" applyFill="1" applyAlignment="1">
      <alignment horizontal="left" vertical="center" wrapText="1"/>
    </xf>
    <xf numFmtId="0" fontId="28" fillId="2" borderId="3" xfId="0" applyNumberFormat="1" applyFont="1" applyFill="1" applyBorder="1" applyAlignment="1">
      <alignment horizontal="center" vertical="center" wrapText="1"/>
    </xf>
    <xf numFmtId="49" fontId="28" fillId="2" borderId="3" xfId="0" applyNumberFormat="1" applyFont="1" applyFill="1" applyBorder="1" applyAlignment="1">
      <alignment horizontal="center" vertical="center" wrapText="1"/>
    </xf>
    <xf numFmtId="0" fontId="29" fillId="0" borderId="3" xfId="0" applyNumberFormat="1" applyFont="1" applyBorder="1" applyAlignment="1">
      <alignment horizontal="center" vertical="center" wrapText="1"/>
    </xf>
    <xf numFmtId="49" fontId="10" fillId="2" borderId="3" xfId="0" applyNumberFormat="1" applyFont="1" applyFill="1" applyBorder="1" applyAlignment="1">
      <alignment horizontal="center" vertical="center"/>
    </xf>
    <xf numFmtId="49" fontId="27" fillId="2" borderId="3" xfId="0" applyNumberFormat="1" applyFont="1" applyFill="1" applyBorder="1" applyAlignment="1">
      <alignment horizontal="center" vertical="center"/>
    </xf>
    <xf numFmtId="0" fontId="29" fillId="2" borderId="3" xfId="6" applyFont="1" applyFill="1" applyBorder="1" applyAlignment="1">
      <alignment horizontal="center" vertical="center" wrapText="1"/>
    </xf>
    <xf numFmtId="49" fontId="10" fillId="5" borderId="6" xfId="0" applyNumberFormat="1" applyFont="1" applyFill="1" applyBorder="1" applyAlignment="1">
      <alignment horizontal="left" vertical="center" wrapText="1"/>
    </xf>
    <xf numFmtId="49" fontId="10" fillId="5" borderId="5" xfId="0" applyNumberFormat="1" applyFont="1" applyFill="1" applyBorder="1" applyAlignment="1">
      <alignment horizontal="left" vertical="center" wrapText="1"/>
    </xf>
    <xf numFmtId="49" fontId="10" fillId="5" borderId="3" xfId="0" applyNumberFormat="1" applyFont="1" applyFill="1" applyBorder="1" applyAlignment="1">
      <alignment horizontal="left" vertical="center" wrapText="1"/>
    </xf>
    <xf numFmtId="49" fontId="24" fillId="5" borderId="0" xfId="0" applyNumberFormat="1"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29" fillId="5" borderId="3" xfId="0" applyNumberFormat="1" applyFont="1" applyFill="1" applyBorder="1" applyAlignment="1">
      <alignment horizontal="center" vertical="center" wrapText="1"/>
    </xf>
    <xf numFmtId="0" fontId="29" fillId="2" borderId="5" xfId="0" applyNumberFormat="1" applyFont="1" applyFill="1" applyBorder="1" applyAlignment="1">
      <alignment horizontal="center" vertical="center" wrapText="1"/>
    </xf>
    <xf numFmtId="0" fontId="29" fillId="2" borderId="5" xfId="6" applyFont="1" applyFill="1" applyBorder="1" applyAlignment="1">
      <alignment horizontal="center" vertical="center" wrapText="1"/>
    </xf>
    <xf numFmtId="49" fontId="10" fillId="5" borderId="6" xfId="0" applyNumberFormat="1" applyFont="1" applyFill="1" applyBorder="1" applyAlignment="1">
      <alignment vertical="center" wrapText="1"/>
    </xf>
    <xf numFmtId="49" fontId="10" fillId="10" borderId="3" xfId="0" applyNumberFormat="1" applyFont="1" applyFill="1" applyBorder="1" applyAlignment="1">
      <alignment horizontal="center" vertical="center" wrapText="1"/>
    </xf>
    <xf numFmtId="0" fontId="29" fillId="10" borderId="3"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49" fontId="35" fillId="5" borderId="6" xfId="0" applyNumberFormat="1" applyFont="1" applyFill="1" applyBorder="1" applyAlignment="1">
      <alignment vertical="center" wrapText="1"/>
    </xf>
    <xf numFmtId="49" fontId="35" fillId="5" borderId="6" xfId="0" applyNumberFormat="1" applyFont="1" applyFill="1" applyBorder="1" applyAlignment="1">
      <alignment horizontal="center" vertical="center" wrapText="1"/>
    </xf>
    <xf numFmtId="0" fontId="36" fillId="2" borderId="3" xfId="0" applyNumberFormat="1" applyFont="1" applyFill="1" applyBorder="1" applyAlignment="1">
      <alignment horizontal="center" vertical="center" wrapText="1"/>
    </xf>
    <xf numFmtId="49" fontId="10" fillId="5" borderId="3" xfId="0" applyNumberFormat="1" applyFont="1" applyFill="1" applyBorder="1" applyAlignment="1">
      <alignment vertical="center" wrapText="1"/>
    </xf>
    <xf numFmtId="0" fontId="38" fillId="2" borderId="3" xfId="0" applyFont="1" applyFill="1" applyBorder="1" applyAlignment="1">
      <alignment horizontal="center" vertical="center"/>
    </xf>
    <xf numFmtId="0" fontId="27" fillId="5" borderId="3" xfId="0" applyNumberFormat="1" applyFont="1" applyFill="1" applyBorder="1" applyAlignment="1">
      <alignment horizontal="center" vertical="center" wrapText="1"/>
    </xf>
    <xf numFmtId="49" fontId="35" fillId="5" borderId="3" xfId="0" applyNumberFormat="1" applyFont="1" applyFill="1" applyBorder="1" applyAlignment="1">
      <alignment vertical="center" wrapText="1"/>
    </xf>
    <xf numFmtId="49" fontId="35" fillId="2" borderId="3" xfId="0" applyNumberFormat="1" applyFont="1" applyFill="1" applyBorder="1" applyAlignment="1">
      <alignment horizontal="center" vertical="center" wrapText="1"/>
    </xf>
    <xf numFmtId="49" fontId="35" fillId="10" borderId="3" xfId="0" applyNumberFormat="1" applyFont="1" applyFill="1" applyBorder="1" applyAlignment="1">
      <alignment horizontal="center" vertical="center" wrapText="1"/>
    </xf>
    <xf numFmtId="0" fontId="28" fillId="2" borderId="3" xfId="0" applyNumberFormat="1" applyFont="1" applyFill="1" applyBorder="1" applyAlignment="1">
      <alignment horizontal="center" vertical="center" wrapText="1"/>
    </xf>
    <xf numFmtId="0" fontId="29" fillId="2" borderId="3" xfId="6" applyFont="1" applyFill="1" applyBorder="1" applyAlignment="1">
      <alignment horizontal="center" vertical="center" wrapText="1"/>
    </xf>
    <xf numFmtId="49" fontId="39" fillId="2" borderId="3" xfId="0" applyNumberFormat="1" applyFont="1" applyFill="1" applyBorder="1" applyAlignment="1">
      <alignment horizontal="center" vertical="center" wrapText="1"/>
    </xf>
    <xf numFmtId="0" fontId="29" fillId="5" borderId="0" xfId="0" applyNumberFormat="1" applyFont="1" applyFill="1" applyBorder="1" applyAlignment="1">
      <alignment horizontal="center" vertical="center" wrapText="1"/>
    </xf>
    <xf numFmtId="0" fontId="29" fillId="2" borderId="10" xfId="0" applyNumberFormat="1" applyFont="1" applyFill="1" applyBorder="1" applyAlignment="1">
      <alignment horizontal="center" vertical="center" wrapText="1"/>
    </xf>
    <xf numFmtId="0" fontId="29" fillId="2" borderId="13" xfId="0" applyNumberFormat="1" applyFont="1" applyFill="1" applyBorder="1" applyAlignment="1">
      <alignment horizontal="center" vertical="center" wrapText="1"/>
    </xf>
    <xf numFmtId="0" fontId="28" fillId="2" borderId="3" xfId="0" applyNumberFormat="1" applyFont="1" applyFill="1" applyBorder="1" applyAlignment="1">
      <alignment horizontal="left" vertical="center" wrapText="1"/>
    </xf>
    <xf numFmtId="0" fontId="28" fillId="2" borderId="3" xfId="0" applyNumberFormat="1" applyFont="1" applyFill="1" applyBorder="1" applyAlignment="1">
      <alignment horizontal="center" vertical="center" wrapText="1"/>
    </xf>
    <xf numFmtId="49" fontId="35" fillId="5" borderId="6"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0" fontId="29" fillId="2" borderId="3" xfId="6" applyFont="1" applyFill="1" applyBorder="1" applyAlignment="1">
      <alignment horizontal="center" vertical="center" wrapText="1"/>
    </xf>
    <xf numFmtId="0" fontId="36" fillId="2" borderId="5" xfId="0" applyNumberFormat="1" applyFont="1" applyFill="1" applyBorder="1" applyAlignment="1">
      <alignment horizontal="center" vertical="center" wrapText="1"/>
    </xf>
    <xf numFmtId="0" fontId="10" fillId="2" borderId="3" xfId="0" applyFont="1" applyFill="1" applyBorder="1" applyAlignment="1">
      <alignment horizontal="center" vertical="center"/>
    </xf>
    <xf numFmtId="0" fontId="27" fillId="2" borderId="3" xfId="0" applyFont="1" applyFill="1" applyBorder="1" applyAlignment="1">
      <alignment horizontal="center" vertical="center"/>
    </xf>
    <xf numFmtId="0" fontId="28" fillId="2" borderId="3" xfId="0" applyNumberFormat="1" applyFont="1" applyFill="1" applyBorder="1" applyAlignment="1">
      <alignment horizontal="center" vertical="center" wrapText="1"/>
    </xf>
    <xf numFmtId="49" fontId="10" fillId="5" borderId="6" xfId="0" applyNumberFormat="1" applyFont="1" applyFill="1" applyBorder="1" applyAlignment="1">
      <alignment horizontal="left" vertical="center" wrapText="1"/>
    </xf>
    <xf numFmtId="49" fontId="10" fillId="5" borderId="5" xfId="0" applyNumberFormat="1" applyFont="1" applyFill="1" applyBorder="1" applyAlignment="1">
      <alignment horizontal="left" vertical="center" wrapText="1"/>
    </xf>
    <xf numFmtId="49" fontId="10" fillId="5" borderId="3" xfId="0" applyNumberFormat="1" applyFont="1" applyFill="1" applyBorder="1" applyAlignment="1">
      <alignment horizontal="left" vertical="center" wrapText="1"/>
    </xf>
    <xf numFmtId="49" fontId="10" fillId="5" borderId="4" xfId="0" applyNumberFormat="1" applyFont="1" applyFill="1" applyBorder="1" applyAlignment="1">
      <alignment horizontal="left" vertical="center" wrapText="1"/>
    </xf>
    <xf numFmtId="0" fontId="29" fillId="2" borderId="6" xfId="0" applyNumberFormat="1" applyFont="1" applyFill="1" applyBorder="1" applyAlignment="1">
      <alignment horizontal="center" vertical="center" wrapText="1"/>
    </xf>
    <xf numFmtId="0" fontId="29" fillId="2" borderId="4" xfId="0" applyNumberFormat="1" applyFont="1" applyFill="1" applyBorder="1" applyAlignment="1">
      <alignment horizontal="center" vertical="center" wrapText="1"/>
    </xf>
    <xf numFmtId="0" fontId="29" fillId="2" borderId="6" xfId="6" applyFont="1" applyFill="1" applyBorder="1" applyAlignment="1">
      <alignment horizontal="center" vertical="center" wrapText="1"/>
    </xf>
    <xf numFmtId="0" fontId="29" fillId="2" borderId="4" xfId="6"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29"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49" fontId="41" fillId="5" borderId="0" xfId="0" applyNumberFormat="1" applyFont="1" applyFill="1" applyBorder="1" applyAlignment="1">
      <alignment horizontal="center" vertical="center" wrapText="1"/>
    </xf>
    <xf numFmtId="0" fontId="40" fillId="5" borderId="0" xfId="0" applyNumberFormat="1" applyFont="1" applyFill="1" applyAlignment="1">
      <alignment horizontal="center" vertical="center" wrapText="1"/>
    </xf>
    <xf numFmtId="0" fontId="40" fillId="5" borderId="0" xfId="0" applyNumberFormat="1" applyFont="1" applyFill="1" applyAlignment="1">
      <alignment horizontal="left" vertical="center" wrapText="1"/>
    </xf>
    <xf numFmtId="0" fontId="42" fillId="2" borderId="3" xfId="0" applyFont="1" applyFill="1" applyBorder="1" applyAlignment="1">
      <alignment horizontal="center" vertical="center"/>
    </xf>
    <xf numFmtId="0" fontId="43" fillId="2" borderId="3" xfId="0" applyFont="1" applyFill="1" applyBorder="1" applyAlignment="1">
      <alignment horizontal="center" vertical="center"/>
    </xf>
    <xf numFmtId="49" fontId="42" fillId="2" borderId="3" xfId="0" applyNumberFormat="1" applyFont="1" applyFill="1" applyBorder="1" applyAlignment="1">
      <alignment horizontal="center" vertical="center"/>
    </xf>
    <xf numFmtId="49" fontId="43" fillId="2" borderId="3" xfId="0" applyNumberFormat="1" applyFont="1" applyFill="1" applyBorder="1" applyAlignment="1">
      <alignment horizontal="center" vertical="center"/>
    </xf>
    <xf numFmtId="0" fontId="40" fillId="2" borderId="3" xfId="0" applyNumberFormat="1" applyFont="1" applyFill="1" applyBorder="1" applyAlignment="1">
      <alignment horizontal="center" vertical="center" wrapText="1"/>
    </xf>
    <xf numFmtId="0" fontId="40" fillId="2" borderId="3" xfId="6" applyFont="1" applyFill="1" applyBorder="1" applyAlignment="1">
      <alignment horizontal="center" vertical="center" wrapText="1"/>
    </xf>
    <xf numFmtId="0" fontId="43" fillId="5" borderId="3" xfId="0" applyNumberFormat="1" applyFont="1" applyFill="1" applyBorder="1" applyAlignment="1">
      <alignment horizontal="center" vertical="center" wrapText="1"/>
    </xf>
    <xf numFmtId="0" fontId="15" fillId="2" borderId="3" xfId="0" applyNumberFormat="1" applyFont="1" applyFill="1" applyBorder="1" applyAlignment="1">
      <alignment horizontal="center" vertical="center" wrapText="1"/>
    </xf>
    <xf numFmtId="49" fontId="15" fillId="2" borderId="3" xfId="0" applyNumberFormat="1" applyFont="1" applyFill="1" applyBorder="1" applyAlignment="1">
      <alignment horizontal="center" vertical="center" wrapText="1"/>
    </xf>
    <xf numFmtId="49" fontId="42" fillId="2" borderId="3" xfId="0" applyNumberFormat="1" applyFont="1" applyFill="1" applyBorder="1" applyAlignment="1">
      <alignment horizontal="center" vertical="center" wrapText="1"/>
    </xf>
    <xf numFmtId="49" fontId="42" fillId="5" borderId="3" xfId="0" applyNumberFormat="1" applyFont="1" applyFill="1" applyBorder="1" applyAlignment="1">
      <alignment horizontal="center" vertical="center" wrapText="1"/>
    </xf>
    <xf numFmtId="49" fontId="42" fillId="10" borderId="3" xfId="0" applyNumberFormat="1" applyFont="1" applyFill="1" applyBorder="1" applyAlignment="1">
      <alignment horizontal="center" vertical="center" wrapText="1"/>
    </xf>
    <xf numFmtId="0" fontId="40" fillId="6" borderId="3" xfId="0" applyNumberFormat="1" applyFont="1" applyFill="1" applyBorder="1" applyAlignment="1">
      <alignment horizontal="center" vertical="center" wrapText="1"/>
    </xf>
    <xf numFmtId="0" fontId="40" fillId="9" borderId="3" xfId="0" applyNumberFormat="1" applyFont="1" applyFill="1" applyBorder="1" applyAlignment="1">
      <alignment horizontal="center" vertical="center" wrapText="1"/>
    </xf>
    <xf numFmtId="0" fontId="40" fillId="0" borderId="3" xfId="0" applyNumberFormat="1" applyFont="1" applyBorder="1" applyAlignment="1">
      <alignment horizontal="center" vertical="center" wrapText="1"/>
    </xf>
    <xf numFmtId="0" fontId="40" fillId="5" borderId="3" xfId="0" applyNumberFormat="1" applyFont="1" applyFill="1" applyBorder="1" applyAlignment="1">
      <alignment horizontal="center" vertical="center" wrapText="1"/>
    </xf>
    <xf numFmtId="49" fontId="42" fillId="5" borderId="3" xfId="0" applyNumberFormat="1" applyFont="1" applyFill="1" applyBorder="1" applyAlignment="1">
      <alignment horizontal="left" vertical="center" wrapText="1"/>
    </xf>
    <xf numFmtId="49" fontId="42" fillId="5" borderId="3" xfId="0" applyNumberFormat="1" applyFont="1" applyFill="1" applyBorder="1" applyAlignment="1">
      <alignment vertical="center" wrapText="1"/>
    </xf>
    <xf numFmtId="49" fontId="42" fillId="5" borderId="5" xfId="0" applyNumberFormat="1" applyFont="1" applyFill="1" applyBorder="1" applyAlignment="1">
      <alignment horizontal="left" vertical="center" wrapText="1"/>
    </xf>
    <xf numFmtId="0" fontId="40" fillId="10" borderId="3" xfId="0" applyNumberFormat="1" applyFont="1" applyFill="1" applyBorder="1" applyAlignment="1">
      <alignment horizontal="center" vertical="center" wrapText="1"/>
    </xf>
    <xf numFmtId="0" fontId="44" fillId="2" borderId="3" xfId="0" applyFont="1" applyFill="1" applyBorder="1" applyAlignment="1">
      <alignment horizontal="center" vertical="center"/>
    </xf>
    <xf numFmtId="49" fontId="42" fillId="5" borderId="6" xfId="0" applyNumberFormat="1" applyFont="1" applyFill="1" applyBorder="1" applyAlignment="1">
      <alignment horizontal="center" vertical="center" wrapText="1"/>
    </xf>
    <xf numFmtId="49" fontId="42" fillId="5" borderId="6" xfId="0" applyNumberFormat="1" applyFont="1" applyFill="1" applyBorder="1" applyAlignment="1">
      <alignment vertical="center" wrapText="1"/>
    </xf>
    <xf numFmtId="0" fontId="29" fillId="2" borderId="3" xfId="0" applyNumberFormat="1" applyFont="1" applyFill="1" applyBorder="1" applyAlignment="1">
      <alignment horizontal="center" vertical="center" wrapText="1"/>
    </xf>
    <xf numFmtId="0" fontId="36" fillId="2" borderId="6" xfId="0" applyNumberFormat="1" applyFont="1" applyFill="1" applyBorder="1" applyAlignment="1">
      <alignment horizontal="center" vertical="center" wrapText="1"/>
    </xf>
    <xf numFmtId="0" fontId="36" fillId="2" borderId="4" xfId="0" applyNumberFormat="1" applyFont="1" applyFill="1" applyBorder="1" applyAlignment="1">
      <alignment horizontal="center" vertical="center" wrapText="1"/>
    </xf>
    <xf numFmtId="49" fontId="10" fillId="2" borderId="6" xfId="0" applyNumberFormat="1" applyFont="1" applyFill="1" applyBorder="1" applyAlignment="1">
      <alignment horizontal="center" vertical="center"/>
    </xf>
    <xf numFmtId="49" fontId="27" fillId="2" borderId="6" xfId="0" applyNumberFormat="1" applyFont="1" applyFill="1" applyBorder="1" applyAlignment="1">
      <alignment horizontal="center" vertical="center"/>
    </xf>
    <xf numFmtId="0" fontId="29" fillId="5" borderId="5" xfId="0" applyNumberFormat="1" applyFont="1" applyFill="1" applyBorder="1" applyAlignment="1">
      <alignment horizontal="center" vertical="center" wrapText="1"/>
    </xf>
    <xf numFmtId="49" fontId="35" fillId="5" borderId="5" xfId="0" applyNumberFormat="1" applyFont="1" applyFill="1" applyBorder="1" applyAlignment="1">
      <alignment horizontal="center" vertical="center" wrapText="1"/>
    </xf>
    <xf numFmtId="49" fontId="10" fillId="10" borderId="5" xfId="0" applyNumberFormat="1" applyFont="1" applyFill="1" applyBorder="1" applyAlignment="1">
      <alignment horizontal="center" vertical="center" wrapText="1"/>
    </xf>
    <xf numFmtId="0" fontId="29" fillId="6" borderId="5" xfId="0" applyNumberFormat="1" applyFont="1" applyFill="1" applyBorder="1" applyAlignment="1">
      <alignment horizontal="center" vertical="center" wrapText="1"/>
    </xf>
    <xf numFmtId="0" fontId="29" fillId="8" borderId="5" xfId="0" applyNumberFormat="1" applyFont="1" applyFill="1" applyBorder="1" applyAlignment="1">
      <alignment horizontal="center" vertical="center" wrapText="1"/>
    </xf>
    <xf numFmtId="0" fontId="29" fillId="0" borderId="2" xfId="0" applyNumberFormat="1" applyFont="1" applyBorder="1" applyAlignment="1">
      <alignment horizontal="center" vertical="center" wrapText="1"/>
    </xf>
    <xf numFmtId="0" fontId="29" fillId="5" borderId="6" xfId="0" applyNumberFormat="1" applyFont="1" applyFill="1" applyBorder="1" applyAlignment="1">
      <alignment horizontal="center" vertical="center" wrapText="1"/>
    </xf>
    <xf numFmtId="49" fontId="10" fillId="10" borderId="6" xfId="0" applyNumberFormat="1" applyFont="1" applyFill="1" applyBorder="1" applyAlignment="1">
      <alignment horizontal="center" vertical="center" wrapText="1"/>
    </xf>
    <xf numFmtId="0" fontId="29" fillId="6" borderId="6" xfId="0" applyNumberFormat="1" applyFont="1" applyFill="1" applyBorder="1" applyAlignment="1">
      <alignment horizontal="center" vertical="center" wrapText="1"/>
    </xf>
    <xf numFmtId="0" fontId="29" fillId="8" borderId="6" xfId="0" applyNumberFormat="1" applyFont="1" applyFill="1" applyBorder="1" applyAlignment="1">
      <alignment horizontal="center" vertical="center" wrapText="1"/>
    </xf>
    <xf numFmtId="49" fontId="35" fillId="10" borderId="6" xfId="0" applyNumberFormat="1" applyFont="1" applyFill="1" applyBorder="1" applyAlignment="1">
      <alignment horizontal="center" vertical="center" wrapText="1"/>
    </xf>
    <xf numFmtId="0" fontId="29" fillId="0" borderId="6" xfId="0" applyNumberFormat="1" applyFont="1" applyBorder="1" applyAlignment="1">
      <alignment horizontal="center" vertical="center" wrapText="1"/>
    </xf>
    <xf numFmtId="0" fontId="29" fillId="5" borderId="4" xfId="0" applyNumberFormat="1" applyFont="1" applyFill="1" applyBorder="1" applyAlignment="1">
      <alignment horizontal="center" vertical="center" wrapText="1"/>
    </xf>
    <xf numFmtId="49" fontId="35" fillId="5" borderId="4" xfId="0" applyNumberFormat="1" applyFont="1" applyFill="1" applyBorder="1" applyAlignment="1">
      <alignment horizontal="center" vertical="center" wrapText="1"/>
    </xf>
    <xf numFmtId="49" fontId="10" fillId="10" borderId="4" xfId="0" applyNumberFormat="1" applyFont="1" applyFill="1" applyBorder="1" applyAlignment="1">
      <alignment horizontal="center" vertical="center" wrapText="1"/>
    </xf>
    <xf numFmtId="0" fontId="29" fillId="6" borderId="4" xfId="0" applyNumberFormat="1" applyFont="1" applyFill="1" applyBorder="1" applyAlignment="1">
      <alignment horizontal="center" vertical="center" wrapText="1"/>
    </xf>
    <xf numFmtId="0" fontId="29" fillId="8" borderId="4" xfId="0" applyNumberFormat="1" applyFont="1" applyFill="1" applyBorder="1" applyAlignment="1">
      <alignment horizontal="center" vertical="center" wrapText="1"/>
    </xf>
    <xf numFmtId="49" fontId="10" fillId="2" borderId="4"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49" fontId="35" fillId="5" borderId="4" xfId="0" applyNumberFormat="1" applyFont="1" applyFill="1" applyBorder="1" applyAlignment="1">
      <alignment vertical="center" wrapText="1"/>
    </xf>
    <xf numFmtId="49" fontId="35" fillId="10" borderId="5" xfId="0" applyNumberFormat="1" applyFont="1" applyFill="1" applyBorder="1" applyAlignment="1">
      <alignment horizontal="center" vertical="center" wrapText="1"/>
    </xf>
    <xf numFmtId="49" fontId="35" fillId="10" borderId="4" xfId="0" applyNumberFormat="1" applyFont="1" applyFill="1" applyBorder="1" applyAlignment="1">
      <alignment horizontal="center" vertical="center" wrapText="1"/>
    </xf>
    <xf numFmtId="49" fontId="10" fillId="5" borderId="4" xfId="0" applyNumberFormat="1" applyFont="1" applyFill="1" applyBorder="1" applyAlignment="1">
      <alignment vertical="center" wrapText="1"/>
    </xf>
    <xf numFmtId="49" fontId="10" fillId="2" borderId="5" xfId="0" applyNumberFormat="1" applyFont="1" applyFill="1" applyBorder="1" applyAlignment="1">
      <alignment horizontal="center" vertical="center"/>
    </xf>
    <xf numFmtId="49" fontId="27" fillId="2" borderId="5" xfId="0" applyNumberFormat="1" applyFont="1" applyFill="1" applyBorder="1" applyAlignment="1">
      <alignment horizontal="center" vertical="center"/>
    </xf>
    <xf numFmtId="0" fontId="29" fillId="0" borderId="4" xfId="0" applyNumberFormat="1" applyFont="1" applyBorder="1" applyAlignment="1">
      <alignment horizontal="center" vertical="center" wrapText="1"/>
    </xf>
    <xf numFmtId="0" fontId="29" fillId="0" borderId="15" xfId="0" applyNumberFormat="1" applyFont="1" applyBorder="1" applyAlignment="1">
      <alignment horizontal="center" vertical="center" wrapText="1"/>
    </xf>
    <xf numFmtId="0" fontId="29" fillId="0" borderId="16" xfId="0" applyNumberFormat="1" applyFont="1" applyBorder="1" applyAlignment="1">
      <alignment horizontal="center" vertical="center" wrapText="1"/>
    </xf>
    <xf numFmtId="0" fontId="29" fillId="0" borderId="0" xfId="0" applyNumberFormat="1" applyFont="1" applyBorder="1" applyAlignment="1">
      <alignment horizontal="center" vertical="center" wrapText="1"/>
    </xf>
    <xf numFmtId="0" fontId="29" fillId="2" borderId="7" xfId="6" applyFont="1" applyFill="1" applyBorder="1" applyAlignment="1">
      <alignment horizontal="center" vertical="center" wrapText="1"/>
    </xf>
    <xf numFmtId="49" fontId="28" fillId="2" borderId="7" xfId="0" applyNumberFormat="1" applyFont="1" applyFill="1" applyBorder="1" applyAlignment="1">
      <alignment horizontal="center" vertical="center" wrapText="1"/>
    </xf>
    <xf numFmtId="0" fontId="29" fillId="8" borderId="7" xfId="0" applyNumberFormat="1" applyFont="1" applyFill="1" applyBorder="1" applyAlignment="1">
      <alignment horizontal="center" vertical="center" wrapText="1"/>
    </xf>
    <xf numFmtId="49" fontId="28" fillId="2" borderId="6" xfId="0" applyNumberFormat="1" applyFont="1" applyFill="1" applyBorder="1" applyAlignment="1">
      <alignment horizontal="center" vertical="center" wrapText="1"/>
    </xf>
    <xf numFmtId="0" fontId="28" fillId="2" borderId="6" xfId="0" applyNumberFormat="1" applyFont="1" applyFill="1" applyBorder="1" applyAlignment="1">
      <alignment horizontal="center" vertical="center" wrapText="1"/>
    </xf>
    <xf numFmtId="0" fontId="29" fillId="0" borderId="5" xfId="0" applyNumberFormat="1" applyFont="1" applyBorder="1" applyAlignment="1">
      <alignment horizontal="center" vertical="center" wrapText="1"/>
    </xf>
    <xf numFmtId="49" fontId="28" fillId="2" borderId="5" xfId="0" applyNumberFormat="1" applyFont="1" applyFill="1" applyBorder="1" applyAlignment="1">
      <alignment horizontal="center" vertical="center" wrapText="1"/>
    </xf>
    <xf numFmtId="49" fontId="28" fillId="2" borderId="4" xfId="0" applyNumberFormat="1" applyFont="1" applyFill="1" applyBorder="1" applyAlignment="1">
      <alignment horizontal="center" vertical="center" wrapText="1"/>
    </xf>
    <xf numFmtId="0" fontId="38" fillId="2" borderId="4" xfId="0" applyFont="1" applyFill="1" applyBorder="1" applyAlignment="1">
      <alignment horizontal="center" vertical="center"/>
    </xf>
    <xf numFmtId="0" fontId="29" fillId="5" borderId="3" xfId="0" applyNumberFormat="1" applyFont="1" applyFill="1" applyBorder="1" applyAlignment="1">
      <alignment horizontal="center" vertical="center" wrapText="1"/>
    </xf>
    <xf numFmtId="49" fontId="34" fillId="5" borderId="3" xfId="0" applyNumberFormat="1" applyFont="1" applyFill="1" applyBorder="1" applyAlignment="1">
      <alignment horizontal="center" vertical="center" wrapText="1"/>
    </xf>
    <xf numFmtId="49" fontId="28" fillId="2" borderId="7" xfId="0" applyNumberFormat="1" applyFont="1" applyFill="1" applyBorder="1" applyAlignment="1">
      <alignment horizontal="left" vertical="center" wrapText="1"/>
    </xf>
    <xf numFmtId="0" fontId="29" fillId="2" borderId="6" xfId="0" applyNumberFormat="1"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0" fontId="29" fillId="2" borderId="3" xfId="6"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26" fillId="2" borderId="3" xfId="0" applyNumberFormat="1" applyFont="1" applyFill="1" applyBorder="1" applyAlignment="1">
      <alignment horizontal="center" vertical="center" wrapText="1"/>
    </xf>
    <xf numFmtId="0" fontId="28" fillId="2" borderId="3" xfId="0" applyNumberFormat="1" applyFont="1" applyFill="1" applyBorder="1" applyAlignment="1">
      <alignment horizontal="left" vertical="center" wrapText="1"/>
    </xf>
    <xf numFmtId="0" fontId="28" fillId="2" borderId="3" xfId="0" applyNumberFormat="1" applyFont="1" applyFill="1" applyBorder="1" applyAlignment="1">
      <alignment horizontal="center" vertical="center" wrapText="1"/>
    </xf>
    <xf numFmtId="49" fontId="28" fillId="2" borderId="7" xfId="0" applyNumberFormat="1" applyFont="1" applyFill="1" applyBorder="1" applyAlignment="1">
      <alignment horizontal="left" vertical="center" wrapText="1"/>
    </xf>
    <xf numFmtId="49" fontId="28" fillId="2" borderId="2" xfId="0" applyNumberFormat="1" applyFont="1" applyFill="1" applyBorder="1" applyAlignment="1">
      <alignment horizontal="left" vertical="center" wrapText="1"/>
    </xf>
    <xf numFmtId="49" fontId="28" fillId="2" borderId="8" xfId="0" applyNumberFormat="1" applyFont="1" applyFill="1" applyBorder="1" applyAlignment="1">
      <alignment horizontal="left" vertical="center" wrapText="1"/>
    </xf>
    <xf numFmtId="49" fontId="10" fillId="5" borderId="3" xfId="0" applyNumberFormat="1" applyFont="1" applyFill="1" applyBorder="1" applyAlignment="1">
      <alignment horizontal="left" vertical="center" wrapText="1"/>
    </xf>
    <xf numFmtId="0" fontId="29" fillId="2" borderId="10" xfId="0" applyNumberFormat="1" applyFont="1" applyFill="1" applyBorder="1" applyAlignment="1">
      <alignment horizontal="center" vertical="center" wrapText="1"/>
    </xf>
    <xf numFmtId="0" fontId="29" fillId="2" borderId="13" xfId="0" applyNumberFormat="1"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49" fontId="15" fillId="2" borderId="3" xfId="0" applyNumberFormat="1" applyFont="1" applyFill="1" applyBorder="1" applyAlignment="1">
      <alignment horizontal="left" vertical="center" wrapText="1"/>
    </xf>
    <xf numFmtId="0" fontId="26" fillId="2"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29"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49" fontId="35" fillId="2" borderId="2" xfId="0" applyNumberFormat="1" applyFont="1" applyFill="1" applyBorder="1" applyAlignment="1">
      <alignment horizontal="center" vertical="center" wrapText="1"/>
    </xf>
    <xf numFmtId="49" fontId="10" fillId="2" borderId="8" xfId="0" applyNumberFormat="1" applyFont="1" applyFill="1" applyBorder="1" applyAlignment="1">
      <alignment horizontal="left" vertical="center" wrapText="1"/>
    </xf>
    <xf numFmtId="0" fontId="29" fillId="2" borderId="7" xfId="0" applyNumberFormat="1" applyFont="1" applyFill="1" applyBorder="1" applyAlignment="1">
      <alignment horizontal="center" vertical="center" wrapText="1"/>
    </xf>
    <xf numFmtId="49" fontId="45" fillId="2" borderId="3" xfId="0" applyNumberFormat="1" applyFont="1" applyFill="1" applyBorder="1" applyAlignment="1">
      <alignment horizontal="center" vertical="center" wrapText="1"/>
    </xf>
    <xf numFmtId="49" fontId="26" fillId="2" borderId="3" xfId="0" applyNumberFormat="1" applyFont="1" applyFill="1" applyBorder="1" applyAlignment="1">
      <alignment horizontal="center" vertical="center" wrapText="1"/>
    </xf>
    <xf numFmtId="0" fontId="26" fillId="2" borderId="7" xfId="0" applyNumberFormat="1" applyFont="1" applyFill="1" applyBorder="1" applyAlignment="1">
      <alignment horizontal="center" vertical="center" wrapText="1"/>
    </xf>
    <xf numFmtId="0" fontId="26" fillId="2" borderId="4" xfId="0" applyNumberFormat="1" applyFont="1" applyFill="1" applyBorder="1" applyAlignment="1">
      <alignment horizontal="center" vertical="center" wrapText="1"/>
    </xf>
    <xf numFmtId="0" fontId="29" fillId="0" borderId="5" xfId="0" applyNumberFormat="1" applyFont="1" applyFill="1" applyBorder="1" applyAlignment="1">
      <alignment horizontal="center" vertical="center" wrapText="1"/>
    </xf>
    <xf numFmtId="0" fontId="29" fillId="0" borderId="3" xfId="0" applyNumberFormat="1" applyFont="1" applyFill="1" applyBorder="1" applyAlignment="1">
      <alignment horizontal="center" vertical="center" wrapText="1"/>
    </xf>
    <xf numFmtId="0" fontId="36" fillId="0" borderId="3" xfId="0" applyNumberFormat="1"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0" fontId="40" fillId="2" borderId="3" xfId="0" applyNumberFormat="1" applyFont="1" applyFill="1" applyBorder="1" applyAlignment="1">
      <alignment horizontal="center" vertical="center" wrapText="1"/>
    </xf>
    <xf numFmtId="49" fontId="42" fillId="5" borderId="3" xfId="0" applyNumberFormat="1" applyFont="1" applyFill="1" applyBorder="1" applyAlignment="1">
      <alignment horizontal="left" vertical="center" wrapText="1"/>
    </xf>
    <xf numFmtId="49" fontId="28" fillId="2"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0" fontId="28" fillId="2" borderId="5" xfId="0" applyNumberFormat="1" applyFont="1" applyFill="1" applyBorder="1" applyAlignment="1">
      <alignment horizontal="center" vertical="center" wrapText="1"/>
    </xf>
    <xf numFmtId="49" fontId="39" fillId="2" borderId="5"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0" fontId="26" fillId="2" borderId="5" xfId="0" applyNumberFormat="1" applyFont="1" applyFill="1" applyBorder="1" applyAlignment="1">
      <alignment horizontal="center" vertical="center" wrapText="1"/>
    </xf>
    <xf numFmtId="49" fontId="27" fillId="0" borderId="3" xfId="0" applyNumberFormat="1" applyFont="1" applyFill="1" applyBorder="1" applyAlignment="1">
      <alignment horizontal="left" vertical="center" wrapText="1"/>
    </xf>
    <xf numFmtId="0" fontId="40" fillId="0" borderId="5" xfId="0" applyNumberFormat="1" applyFont="1" applyFill="1" applyBorder="1" applyAlignment="1">
      <alignment horizontal="center" vertical="center" wrapText="1"/>
    </xf>
    <xf numFmtId="0" fontId="36" fillId="0" borderId="5" xfId="0" applyNumberFormat="1" applyFont="1" applyFill="1" applyBorder="1" applyAlignment="1">
      <alignment horizontal="center" vertical="center" wrapText="1"/>
    </xf>
    <xf numFmtId="49" fontId="10" fillId="2" borderId="3" xfId="0" applyNumberFormat="1" applyFont="1" applyFill="1" applyBorder="1" applyAlignment="1">
      <alignment horizontal="left" vertical="center" wrapText="1"/>
    </xf>
    <xf numFmtId="49" fontId="35" fillId="2" borderId="5" xfId="0" applyNumberFormat="1" applyFont="1" applyFill="1" applyBorder="1" applyAlignment="1">
      <alignment horizontal="center" vertical="center" wrapText="1"/>
    </xf>
    <xf numFmtId="0" fontId="43" fillId="0" borderId="17" xfId="0" applyFont="1" applyBorder="1" applyAlignment="1">
      <alignment horizontal="justify" vertical="center" wrapText="1"/>
    </xf>
    <xf numFmtId="0" fontId="43" fillId="0" borderId="18" xfId="0" applyFont="1" applyBorder="1" applyAlignment="1">
      <alignment horizontal="justify" vertical="center" wrapText="1"/>
    </xf>
    <xf numFmtId="49" fontId="42" fillId="2" borderId="3" xfId="0" applyNumberFormat="1" applyFont="1" applyFill="1" applyBorder="1" applyAlignment="1">
      <alignment horizontal="left" vertical="center" wrapText="1"/>
    </xf>
    <xf numFmtId="49" fontId="46" fillId="2" borderId="3" xfId="0" applyNumberFormat="1" applyFont="1" applyFill="1" applyBorder="1" applyAlignment="1">
      <alignment horizontal="left" vertical="center" wrapText="1"/>
    </xf>
    <xf numFmtId="49" fontId="43" fillId="0" borderId="3" xfId="0" applyNumberFormat="1" applyFont="1" applyFill="1" applyBorder="1" applyAlignment="1">
      <alignment horizontal="left" vertical="center" wrapText="1"/>
    </xf>
    <xf numFmtId="49" fontId="47" fillId="5" borderId="3" xfId="0" applyNumberFormat="1" applyFont="1" applyFill="1" applyBorder="1" applyAlignment="1">
      <alignment horizontal="left" vertical="center" wrapText="1"/>
    </xf>
    <xf numFmtId="49" fontId="47" fillId="5" borderId="3" xfId="0" applyNumberFormat="1" applyFont="1" applyFill="1" applyBorder="1" applyAlignment="1">
      <alignment horizontal="center" vertical="center" wrapText="1"/>
    </xf>
    <xf numFmtId="0" fontId="40" fillId="0" borderId="3" xfId="0" applyNumberFormat="1" applyFont="1" applyBorder="1" applyAlignment="1">
      <alignment horizontal="left" vertical="center" wrapText="1"/>
    </xf>
    <xf numFmtId="0" fontId="43" fillId="0" borderId="17" xfId="0" applyFont="1" applyBorder="1" applyAlignment="1">
      <alignment horizontal="left" vertical="center" wrapText="1"/>
    </xf>
    <xf numFmtId="0" fontId="40" fillId="11" borderId="3" xfId="0" applyNumberFormat="1" applyFont="1" applyFill="1" applyBorder="1" applyAlignment="1">
      <alignment horizontal="center" vertical="center" wrapText="1"/>
    </xf>
    <xf numFmtId="49" fontId="42" fillId="11" borderId="7" xfId="0" applyNumberFormat="1" applyFont="1" applyFill="1" applyBorder="1" applyAlignment="1">
      <alignment horizontal="left" vertical="center" wrapText="1"/>
    </xf>
    <xf numFmtId="49" fontId="42" fillId="11" borderId="2" xfId="0" applyNumberFormat="1" applyFont="1" applyFill="1" applyBorder="1" applyAlignment="1">
      <alignment horizontal="center" vertical="center" wrapText="1"/>
    </xf>
    <xf numFmtId="49" fontId="42" fillId="11" borderId="8" xfId="0" applyNumberFormat="1" applyFont="1" applyFill="1" applyBorder="1" applyAlignment="1">
      <alignment horizontal="left" vertical="center" wrapText="1"/>
    </xf>
    <xf numFmtId="49" fontId="42" fillId="11" borderId="3" xfId="0" applyNumberFormat="1" applyFont="1" applyFill="1" applyBorder="1" applyAlignment="1">
      <alignment horizontal="center" vertical="center" wrapText="1"/>
    </xf>
    <xf numFmtId="49" fontId="42" fillId="11" borderId="3" xfId="0" applyNumberFormat="1" applyFont="1" applyFill="1" applyBorder="1" applyAlignment="1">
      <alignment horizontal="left" vertical="center" wrapText="1"/>
    </xf>
    <xf numFmtId="0" fontId="43" fillId="0" borderId="0" xfId="0" applyFont="1"/>
    <xf numFmtId="0" fontId="43" fillId="0" borderId="0" xfId="0" applyFont="1" applyAlignment="1">
      <alignment horizontal="justify" vertical="center"/>
    </xf>
    <xf numFmtId="49" fontId="15" fillId="2" borderId="7" xfId="0" applyNumberFormat="1" applyFont="1" applyFill="1" applyBorder="1" applyAlignment="1">
      <alignment vertical="center" wrapText="1"/>
    </xf>
    <xf numFmtId="49" fontId="15" fillId="2" borderId="2" xfId="0" applyNumberFormat="1" applyFont="1" applyFill="1" applyBorder="1" applyAlignment="1">
      <alignment vertical="center" wrapText="1"/>
    </xf>
    <xf numFmtId="49" fontId="15" fillId="2" borderId="8" xfId="0" applyNumberFormat="1" applyFont="1" applyFill="1" applyBorder="1" applyAlignment="1">
      <alignment vertical="center" wrapText="1"/>
    </xf>
    <xf numFmtId="49" fontId="42" fillId="6" borderId="3" xfId="0" applyNumberFormat="1" applyFont="1" applyFill="1" applyBorder="1" applyAlignment="1">
      <alignment horizontal="left" vertical="center" wrapText="1"/>
    </xf>
    <xf numFmtId="49" fontId="42" fillId="6" borderId="3" xfId="0" applyNumberFormat="1" applyFont="1" applyFill="1" applyBorder="1" applyAlignment="1">
      <alignment horizontal="center" vertical="center" wrapText="1"/>
    </xf>
    <xf numFmtId="0" fontId="40" fillId="6" borderId="5" xfId="0" applyNumberFormat="1" applyFont="1" applyFill="1" applyBorder="1" applyAlignment="1">
      <alignment vertical="center" wrapText="1"/>
    </xf>
    <xf numFmtId="49" fontId="42" fillId="5" borderId="3" xfId="0" applyNumberFormat="1" applyFont="1" applyFill="1" applyBorder="1" applyAlignment="1">
      <alignment horizontal="left" vertical="center" wrapText="1"/>
    </xf>
    <xf numFmtId="49" fontId="42" fillId="5" borderId="3" xfId="0" applyNumberFormat="1" applyFont="1" applyFill="1" applyBorder="1" applyAlignment="1">
      <alignment horizontal="left" vertical="center" wrapText="1"/>
    </xf>
    <xf numFmtId="49" fontId="42" fillId="5" borderId="3" xfId="0" applyNumberFormat="1" applyFont="1" applyFill="1" applyBorder="1" applyAlignment="1">
      <alignment horizontal="left" vertical="center" wrapText="1"/>
    </xf>
    <xf numFmtId="0" fontId="48" fillId="0" borderId="18" xfId="0" applyFont="1" applyBorder="1" applyAlignment="1">
      <alignment horizontal="justify" vertical="center" wrapText="1"/>
    </xf>
    <xf numFmtId="49" fontId="49" fillId="5" borderId="3" xfId="0" applyNumberFormat="1" applyFont="1" applyFill="1" applyBorder="1" applyAlignment="1">
      <alignment horizontal="left" vertical="center" wrapText="1"/>
    </xf>
    <xf numFmtId="49" fontId="49" fillId="5" borderId="3" xfId="0" applyNumberFormat="1" applyFont="1" applyFill="1" applyBorder="1" applyAlignment="1">
      <alignment horizontal="center" vertical="center" wrapText="1"/>
    </xf>
    <xf numFmtId="49" fontId="42" fillId="12" borderId="3" xfId="0" applyNumberFormat="1" applyFont="1" applyFill="1" applyBorder="1" applyAlignment="1">
      <alignment horizontal="left" vertical="center" wrapText="1"/>
    </xf>
    <xf numFmtId="0" fontId="40" fillId="0" borderId="0" xfId="0" applyNumberFormat="1" applyFont="1" applyBorder="1" applyAlignment="1">
      <alignment horizontal="center" vertical="center" wrapText="1"/>
    </xf>
    <xf numFmtId="49" fontId="46" fillId="5" borderId="3" xfId="0" applyNumberFormat="1" applyFont="1" applyFill="1" applyBorder="1" applyAlignment="1">
      <alignment horizontal="left" vertical="center" wrapText="1"/>
    </xf>
    <xf numFmtId="49" fontId="42" fillId="13" borderId="3" xfId="0" applyNumberFormat="1" applyFont="1" applyFill="1" applyBorder="1" applyAlignment="1">
      <alignment horizontal="left" vertical="center" wrapText="1"/>
    </xf>
    <xf numFmtId="49" fontId="43" fillId="5" borderId="3" xfId="0" applyNumberFormat="1" applyFont="1" applyFill="1" applyBorder="1" applyAlignment="1">
      <alignment vertical="center" wrapText="1"/>
    </xf>
    <xf numFmtId="49" fontId="43" fillId="5" borderId="3" xfId="0" applyNumberFormat="1" applyFont="1" applyFill="1" applyBorder="1" applyAlignment="1">
      <alignment horizontal="center" vertical="center" wrapText="1"/>
    </xf>
    <xf numFmtId="49" fontId="43" fillId="5" borderId="3" xfId="0" applyNumberFormat="1" applyFont="1" applyFill="1" applyBorder="1" applyAlignment="1">
      <alignment horizontal="left" vertical="center" wrapText="1"/>
    </xf>
    <xf numFmtId="49" fontId="42" fillId="14" borderId="3" xfId="0" applyNumberFormat="1" applyFont="1" applyFill="1" applyBorder="1" applyAlignment="1">
      <alignment horizontal="left" vertical="center" wrapText="1"/>
    </xf>
    <xf numFmtId="49" fontId="46" fillId="14" borderId="3" xfId="0" applyNumberFormat="1" applyFont="1" applyFill="1" applyBorder="1" applyAlignment="1">
      <alignment horizontal="left" vertical="center" wrapText="1"/>
    </xf>
    <xf numFmtId="0" fontId="43" fillId="6" borderId="18" xfId="0" applyFont="1" applyFill="1" applyBorder="1" applyAlignment="1">
      <alignment horizontal="justify" vertical="center" wrapText="1"/>
    </xf>
    <xf numFmtId="49" fontId="42" fillId="5" borderId="3" xfId="0" applyNumberFormat="1" applyFont="1" applyFill="1" applyBorder="1" applyAlignment="1">
      <alignment horizontal="left" vertical="center" wrapText="1"/>
    </xf>
    <xf numFmtId="49" fontId="42" fillId="5" borderId="3" xfId="0" applyNumberFormat="1" applyFont="1" applyFill="1" applyBorder="1" applyAlignment="1">
      <alignment horizontal="left" vertical="center" wrapText="1"/>
    </xf>
    <xf numFmtId="0" fontId="29" fillId="2" borderId="3" xfId="0" applyNumberFormat="1" applyFont="1" applyFill="1" applyBorder="1" applyAlignment="1">
      <alignment horizontal="center" vertical="center" wrapText="1"/>
    </xf>
    <xf numFmtId="0" fontId="50" fillId="2" borderId="3" xfId="0" applyNumberFormat="1" applyFont="1" applyFill="1" applyBorder="1" applyAlignment="1">
      <alignment horizontal="center" vertical="center" wrapText="1"/>
    </xf>
    <xf numFmtId="0" fontId="27" fillId="2" borderId="3" xfId="6" applyFont="1" applyFill="1" applyBorder="1" applyAlignment="1">
      <alignment vertical="center"/>
    </xf>
    <xf numFmtId="0" fontId="29" fillId="2" borderId="3" xfId="0" applyNumberFormat="1" applyFont="1" applyFill="1" applyBorder="1" applyAlignment="1">
      <alignment horizontal="left" vertical="center" wrapText="1"/>
    </xf>
    <xf numFmtId="0" fontId="30" fillId="2" borderId="3" xfId="0" applyNumberFormat="1" applyFont="1" applyFill="1" applyBorder="1" applyAlignment="1">
      <alignment horizontal="center" vertical="center" wrapText="1"/>
    </xf>
    <xf numFmtId="0" fontId="52" fillId="2" borderId="3" xfId="0" applyFont="1" applyFill="1" applyBorder="1" applyAlignment="1">
      <alignment horizontal="center" vertical="center"/>
    </xf>
    <xf numFmtId="0" fontId="27" fillId="2" borderId="3" xfId="6" applyFont="1" applyFill="1" applyBorder="1" applyAlignment="1">
      <alignment horizontal="left" vertical="center"/>
    </xf>
    <xf numFmtId="172" fontId="52" fillId="2" borderId="3" xfId="0" applyNumberFormat="1" applyFont="1" applyFill="1" applyBorder="1" applyAlignment="1">
      <alignment horizontal="center" vertical="center"/>
    </xf>
    <xf numFmtId="0" fontId="27" fillId="5" borderId="3" xfId="6" applyFont="1" applyFill="1" applyBorder="1" applyAlignment="1">
      <alignment vertical="center"/>
    </xf>
    <xf numFmtId="0" fontId="30" fillId="5" borderId="3" xfId="0" applyNumberFormat="1" applyFont="1" applyFill="1" applyBorder="1" applyAlignment="1">
      <alignment horizontal="center" vertical="center" wrapText="1"/>
    </xf>
    <xf numFmtId="0" fontId="29" fillId="5" borderId="3" xfId="0" applyNumberFormat="1" applyFont="1" applyFill="1" applyBorder="1" applyAlignment="1">
      <alignment horizontal="left" vertical="center" wrapText="1"/>
    </xf>
    <xf numFmtId="0" fontId="52" fillId="5" borderId="3" xfId="0" applyFont="1" applyFill="1" applyBorder="1" applyAlignment="1">
      <alignment horizontal="center" vertical="center"/>
    </xf>
    <xf numFmtId="172" fontId="52" fillId="5" borderId="3" xfId="0" applyNumberFormat="1" applyFont="1" applyFill="1" applyBorder="1" applyAlignment="1">
      <alignment horizontal="center" vertical="center"/>
    </xf>
    <xf numFmtId="0" fontId="52" fillId="2" borderId="3" xfId="6" applyFont="1" applyFill="1" applyBorder="1" applyAlignment="1">
      <alignment horizontal="center" vertical="center"/>
    </xf>
    <xf numFmtId="0" fontId="27" fillId="5" borderId="3" xfId="6" applyFont="1" applyFill="1" applyBorder="1" applyAlignment="1">
      <alignment horizontal="left" vertical="center"/>
    </xf>
    <xf numFmtId="0" fontId="52" fillId="5" borderId="3" xfId="6" applyFont="1" applyFill="1" applyBorder="1" applyAlignment="1">
      <alignment horizontal="center" vertical="center"/>
    </xf>
    <xf numFmtId="0" fontId="34" fillId="5" borderId="3" xfId="6" applyFont="1" applyFill="1" applyBorder="1" applyAlignment="1">
      <alignment horizontal="left" vertical="center"/>
    </xf>
    <xf numFmtId="49" fontId="53" fillId="5" borderId="0"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36" fillId="5" borderId="0" xfId="0" applyNumberFormat="1" applyFont="1" applyFill="1" applyAlignment="1">
      <alignment horizontal="center" vertical="center" wrapText="1"/>
    </xf>
    <xf numFmtId="0" fontId="36" fillId="5" borderId="0" xfId="0" applyNumberFormat="1" applyFont="1" applyFill="1" applyAlignment="1">
      <alignment horizontal="left" vertical="center" wrapText="1"/>
    </xf>
    <xf numFmtId="0" fontId="35" fillId="2" borderId="3" xfId="0" applyFont="1" applyFill="1" applyBorder="1" applyAlignment="1">
      <alignment horizontal="center" vertical="center" wrapText="1"/>
    </xf>
    <xf numFmtId="0" fontId="54" fillId="2" borderId="3" xfId="0" applyFont="1" applyFill="1" applyBorder="1" applyAlignment="1">
      <alignment horizontal="center" vertical="center" wrapText="1"/>
    </xf>
    <xf numFmtId="49" fontId="54" fillId="2" borderId="3" xfId="0" applyNumberFormat="1" applyFont="1" applyFill="1" applyBorder="1" applyAlignment="1">
      <alignment horizontal="center" vertical="center" wrapText="1"/>
    </xf>
    <xf numFmtId="0" fontId="36" fillId="2" borderId="3" xfId="0" applyNumberFormat="1" applyFont="1" applyFill="1" applyBorder="1" applyAlignment="1">
      <alignment vertical="center" wrapText="1"/>
    </xf>
    <xf numFmtId="0" fontId="36" fillId="2" borderId="3" xfId="6" applyFont="1" applyFill="1" applyBorder="1" applyAlignment="1">
      <alignment horizontal="center" vertical="center" wrapText="1"/>
    </xf>
    <xf numFmtId="0" fontId="54" fillId="2" borderId="5" xfId="6" applyFont="1" applyFill="1" applyBorder="1" applyAlignment="1">
      <alignment vertical="center" wrapText="1"/>
    </xf>
    <xf numFmtId="0" fontId="54" fillId="2" borderId="3" xfId="6" applyFont="1" applyFill="1" applyBorder="1" applyAlignment="1">
      <alignment horizontal="center" vertical="center" wrapText="1"/>
    </xf>
    <xf numFmtId="0" fontId="54" fillId="2" borderId="5" xfId="6" applyFont="1" applyFill="1" applyBorder="1" applyAlignment="1">
      <alignment vertical="center"/>
    </xf>
    <xf numFmtId="0" fontId="54" fillId="5" borderId="3" xfId="0" applyNumberFormat="1" applyFont="1" applyFill="1" applyBorder="1" applyAlignment="1">
      <alignment horizontal="center" vertical="center" wrapText="1"/>
    </xf>
    <xf numFmtId="0" fontId="55" fillId="2" borderId="3" xfId="0" applyNumberFormat="1" applyFont="1" applyFill="1" applyBorder="1" applyAlignment="1">
      <alignment horizontal="center" vertical="center" wrapText="1"/>
    </xf>
    <xf numFmtId="49" fontId="55" fillId="2" borderId="3" xfId="0" applyNumberFormat="1" applyFont="1" applyFill="1" applyBorder="1" applyAlignment="1">
      <alignment horizontal="center" vertical="center" wrapText="1"/>
    </xf>
    <xf numFmtId="0" fontId="36" fillId="6" borderId="3" xfId="0" applyNumberFormat="1" applyFont="1" applyFill="1" applyBorder="1" applyAlignment="1">
      <alignment horizontal="center" vertical="center" wrapText="1"/>
    </xf>
    <xf numFmtId="0" fontId="36" fillId="9" borderId="3" xfId="0" applyNumberFormat="1" applyFont="1" applyFill="1" applyBorder="1" applyAlignment="1">
      <alignment horizontal="center" vertical="center" wrapText="1"/>
    </xf>
    <xf numFmtId="0" fontId="36" fillId="0" borderId="3" xfId="0" applyNumberFormat="1" applyFont="1" applyBorder="1" applyAlignment="1">
      <alignment horizontal="center" vertical="center" wrapText="1"/>
    </xf>
    <xf numFmtId="0" fontId="45" fillId="0" borderId="3" xfId="0" applyNumberFormat="1" applyFont="1" applyBorder="1" applyAlignment="1">
      <alignment horizontal="center" vertical="center" wrapText="1"/>
    </xf>
    <xf numFmtId="9" fontId="45" fillId="0" borderId="3" xfId="0" applyNumberFormat="1" applyFont="1" applyBorder="1" applyAlignment="1">
      <alignment horizontal="center"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0" fontId="36" fillId="0" borderId="3" xfId="0" applyNumberFormat="1" applyFont="1" applyBorder="1" applyAlignment="1">
      <alignment horizontal="left" vertical="center" wrapText="1"/>
    </xf>
    <xf numFmtId="49" fontId="35" fillId="0" borderId="3" xfId="0" applyNumberFormat="1" applyFont="1" applyFill="1" applyBorder="1" applyAlignment="1">
      <alignment horizontal="left" vertical="center" wrapText="1"/>
    </xf>
    <xf numFmtId="0" fontId="36" fillId="0" borderId="6" xfId="0" applyNumberFormat="1" applyFont="1" applyBorder="1" applyAlignment="1">
      <alignment horizontal="center" vertical="center" wrapText="1"/>
    </xf>
    <xf numFmtId="0" fontId="36" fillId="5" borderId="6" xfId="0" applyNumberFormat="1" applyFont="1" applyFill="1" applyBorder="1" applyAlignment="1">
      <alignment vertical="center" wrapText="1"/>
    </xf>
    <xf numFmtId="0" fontId="36" fillId="5" borderId="4" xfId="0" applyNumberFormat="1" applyFont="1" applyFill="1" applyBorder="1" applyAlignment="1">
      <alignment vertical="center" wrapText="1"/>
    </xf>
    <xf numFmtId="0" fontId="36" fillId="5" borderId="5" xfId="0" applyNumberFormat="1" applyFont="1" applyFill="1" applyBorder="1" applyAlignment="1">
      <alignment vertical="center" wrapText="1"/>
    </xf>
    <xf numFmtId="0" fontId="54" fillId="5" borderId="5" xfId="0" applyNumberFormat="1" applyFont="1" applyFill="1" applyBorder="1" applyAlignment="1">
      <alignment horizontal="center" vertical="center" wrapText="1"/>
    </xf>
    <xf numFmtId="0" fontId="36" fillId="5" borderId="5" xfId="0" applyNumberFormat="1" applyFont="1" applyFill="1" applyBorder="1" applyAlignment="1">
      <alignment horizontal="center" vertical="center" wrapText="1"/>
    </xf>
    <xf numFmtId="49" fontId="35" fillId="5" borderId="5" xfId="0" applyNumberFormat="1" applyFont="1" applyFill="1" applyBorder="1" applyAlignment="1">
      <alignment vertical="center" wrapText="1"/>
    </xf>
    <xf numFmtId="0" fontId="36" fillId="0" borderId="5" xfId="0" applyNumberFormat="1" applyFont="1" applyBorder="1" applyAlignment="1">
      <alignment horizontal="center" vertical="center" wrapText="1"/>
    </xf>
    <xf numFmtId="49" fontId="55" fillId="2" borderId="3" xfId="0" applyNumberFormat="1" applyFont="1" applyFill="1" applyBorder="1" applyAlignment="1">
      <alignment horizontal="left" vertical="center" wrapText="1"/>
    </xf>
    <xf numFmtId="0" fontId="54" fillId="5" borderId="6" xfId="0" applyNumberFormat="1" applyFont="1" applyFill="1" applyBorder="1" applyAlignment="1">
      <alignment vertical="center" wrapText="1"/>
    </xf>
    <xf numFmtId="0" fontId="54" fillId="5" borderId="4" xfId="0" applyNumberFormat="1" applyFont="1" applyFill="1" applyBorder="1" applyAlignment="1">
      <alignment vertical="center" wrapText="1"/>
    </xf>
    <xf numFmtId="0" fontId="54" fillId="5" borderId="5" xfId="0" applyNumberFormat="1" applyFont="1" applyFill="1" applyBorder="1" applyAlignment="1">
      <alignment vertical="center" wrapText="1"/>
    </xf>
    <xf numFmtId="0" fontId="54" fillId="0" borderId="0" xfId="0" applyFont="1"/>
    <xf numFmtId="0" fontId="54" fillId="5" borderId="6" xfId="0" applyNumberFormat="1" applyFont="1" applyFill="1" applyBorder="1" applyAlignment="1">
      <alignment horizontal="center" vertical="center" wrapText="1"/>
    </xf>
    <xf numFmtId="0" fontId="36" fillId="5" borderId="6" xfId="0" applyNumberFormat="1" applyFont="1" applyFill="1" applyBorder="1" applyAlignment="1">
      <alignment horizontal="center" vertical="center" wrapText="1"/>
    </xf>
    <xf numFmtId="0" fontId="56" fillId="0" borderId="3" xfId="0" applyNumberFormat="1" applyFont="1" applyBorder="1" applyAlignment="1">
      <alignment horizontal="center" vertical="center" wrapText="1"/>
    </xf>
    <xf numFmtId="0" fontId="36" fillId="0" borderId="5" xfId="0" applyNumberFormat="1" applyFont="1" applyBorder="1" applyAlignment="1">
      <alignment vertical="center" wrapText="1"/>
    </xf>
    <xf numFmtId="49" fontId="35" fillId="5" borderId="7" xfId="0" applyNumberFormat="1" applyFont="1" applyFill="1" applyBorder="1" applyAlignment="1">
      <alignment horizontal="left" vertical="center" wrapText="1"/>
    </xf>
    <xf numFmtId="49" fontId="35" fillId="5" borderId="2" xfId="0" applyNumberFormat="1" applyFont="1" applyFill="1" applyBorder="1" applyAlignment="1">
      <alignment horizontal="center" vertical="center" wrapText="1"/>
    </xf>
    <xf numFmtId="49" fontId="35" fillId="5" borderId="8" xfId="0" applyNumberFormat="1" applyFont="1" applyFill="1" applyBorder="1" applyAlignment="1">
      <alignment horizontal="left" vertical="center" wrapText="1"/>
    </xf>
    <xf numFmtId="49" fontId="55" fillId="2" borderId="7" xfId="0" applyNumberFormat="1" applyFont="1" applyFill="1" applyBorder="1" applyAlignment="1">
      <alignment horizontal="left" vertical="center" wrapText="1"/>
    </xf>
    <xf numFmtId="49" fontId="55" fillId="2" borderId="2" xfId="0" applyNumberFormat="1" applyFont="1" applyFill="1" applyBorder="1" applyAlignment="1">
      <alignment horizontal="left" vertical="center" wrapText="1"/>
    </xf>
    <xf numFmtId="49" fontId="55" fillId="2" borderId="8" xfId="0" applyNumberFormat="1" applyFont="1" applyFill="1" applyBorder="1" applyAlignment="1">
      <alignment horizontal="left" vertical="center" wrapText="1"/>
    </xf>
    <xf numFmtId="49" fontId="55" fillId="6" borderId="3" xfId="0" applyNumberFormat="1" applyFont="1" applyFill="1" applyBorder="1" applyAlignment="1">
      <alignment horizontal="center" vertical="center" wrapText="1"/>
    </xf>
    <xf numFmtId="49" fontId="35" fillId="15" borderId="3" xfId="0" applyNumberFormat="1" applyFont="1" applyFill="1" applyBorder="1" applyAlignment="1">
      <alignment horizontal="center" vertical="center" wrapText="1"/>
    </xf>
    <xf numFmtId="49" fontId="55" fillId="5" borderId="3" xfId="0" applyNumberFormat="1" applyFont="1" applyFill="1" applyBorder="1" applyAlignment="1">
      <alignment horizontal="center" vertical="center" wrapText="1"/>
    </xf>
    <xf numFmtId="0" fontId="36" fillId="0" borderId="4" xfId="0" applyNumberFormat="1" applyFont="1" applyBorder="1" applyAlignment="1">
      <alignment vertical="center" wrapText="1"/>
    </xf>
    <xf numFmtId="49" fontId="35" fillId="6" borderId="3" xfId="0" applyNumberFormat="1" applyFont="1" applyFill="1" applyBorder="1" applyAlignment="1">
      <alignment horizontal="center" vertical="center" wrapText="1"/>
    </xf>
    <xf numFmtId="49" fontId="54" fillId="15" borderId="3" xfId="0" applyNumberFormat="1" applyFont="1" applyFill="1" applyBorder="1" applyAlignment="1">
      <alignment horizontal="center" vertical="center" wrapText="1"/>
    </xf>
    <xf numFmtId="0" fontId="36" fillId="15" borderId="3" xfId="0" applyNumberFormat="1" applyFont="1" applyFill="1" applyBorder="1" applyAlignment="1">
      <alignment horizontal="center" vertical="center" wrapText="1"/>
    </xf>
    <xf numFmtId="0" fontId="36" fillId="10" borderId="0" xfId="0" applyNumberFormat="1" applyFont="1" applyFill="1" applyAlignment="1">
      <alignment horizontal="center" vertical="center" wrapText="1"/>
    </xf>
    <xf numFmtId="0" fontId="36" fillId="0" borderId="6" xfId="0" applyNumberFormat="1" applyFont="1" applyBorder="1" applyAlignment="1">
      <alignment vertical="center" wrapText="1"/>
    </xf>
    <xf numFmtId="0" fontId="54" fillId="5" borderId="4" xfId="0" applyNumberFormat="1" applyFont="1" applyFill="1" applyBorder="1" applyAlignment="1">
      <alignment horizontal="center" vertical="center" wrapText="1"/>
    </xf>
    <xf numFmtId="0" fontId="36" fillId="5" borderId="4" xfId="0" applyNumberFormat="1" applyFont="1" applyFill="1" applyBorder="1" applyAlignment="1">
      <alignment horizontal="center" vertical="center" wrapText="1"/>
    </xf>
    <xf numFmtId="0" fontId="36" fillId="5" borderId="0" xfId="0" applyNumberFormat="1" applyFont="1" applyFill="1" applyBorder="1" applyAlignment="1">
      <alignment horizontal="center" vertical="center" wrapText="1"/>
    </xf>
    <xf numFmtId="0" fontId="55" fillId="2" borderId="2" xfId="0" applyNumberFormat="1" applyFont="1" applyFill="1" applyBorder="1" applyAlignment="1">
      <alignment vertical="center" wrapText="1"/>
    </xf>
    <xf numFmtId="0" fontId="55" fillId="2" borderId="8" xfId="0" applyNumberFormat="1" applyFont="1" applyFill="1" applyBorder="1" applyAlignment="1">
      <alignment vertical="center" wrapText="1"/>
    </xf>
    <xf numFmtId="0" fontId="58" fillId="2" borderId="3" xfId="0"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6"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0" fontId="36" fillId="0" borderId="6" xfId="0" applyNumberFormat="1" applyFont="1" applyBorder="1" applyAlignment="1">
      <alignment horizontal="center"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0" fontId="54" fillId="2" borderId="3" xfId="6" applyFont="1" applyFill="1" applyBorder="1" applyAlignment="1">
      <alignment horizontal="center" vertical="center" wrapText="1"/>
    </xf>
    <xf numFmtId="49" fontId="53" fillId="5" borderId="3" xfId="0" applyNumberFormat="1" applyFont="1" applyFill="1" applyBorder="1" applyAlignment="1">
      <alignment horizontal="center" vertical="center" wrapText="1"/>
    </xf>
    <xf numFmtId="0" fontId="52" fillId="5" borderId="3" xfId="0" applyFont="1" applyFill="1" applyBorder="1" applyAlignment="1">
      <alignment horizontal="center" vertical="center"/>
    </xf>
    <xf numFmtId="0" fontId="52" fillId="2" borderId="3" xfId="0" applyFont="1" applyFill="1" applyBorder="1" applyAlignment="1">
      <alignment horizontal="center" vertical="center"/>
    </xf>
    <xf numFmtId="0" fontId="34" fillId="5" borderId="9" xfId="6" applyFont="1" applyFill="1" applyBorder="1" applyAlignment="1">
      <alignment vertical="center"/>
    </xf>
    <xf numFmtId="0" fontId="34" fillId="5" borderId="15" xfId="6" applyFont="1" applyFill="1" applyBorder="1" applyAlignment="1">
      <alignment vertical="center"/>
    </xf>
    <xf numFmtId="0" fontId="34" fillId="5" borderId="10" xfId="6" applyFont="1" applyFill="1" applyBorder="1" applyAlignment="1">
      <alignment vertical="center"/>
    </xf>
    <xf numFmtId="0" fontId="34" fillId="5" borderId="11" xfId="6" applyFont="1" applyFill="1" applyBorder="1" applyAlignment="1">
      <alignment vertical="center"/>
    </xf>
    <xf numFmtId="0" fontId="34" fillId="5" borderId="16" xfId="6" applyFont="1" applyFill="1" applyBorder="1" applyAlignment="1">
      <alignment vertical="center"/>
    </xf>
    <xf numFmtId="0" fontId="34" fillId="5" borderId="12" xfId="6" applyFont="1" applyFill="1" applyBorder="1" applyAlignment="1">
      <alignment vertical="center"/>
    </xf>
    <xf numFmtId="0" fontId="34" fillId="2" borderId="9" xfId="6" applyFont="1" applyFill="1" applyBorder="1" applyAlignment="1">
      <alignment vertical="center"/>
    </xf>
    <xf numFmtId="0" fontId="34" fillId="2" borderId="15" xfId="6" applyFont="1" applyFill="1" applyBorder="1" applyAlignment="1">
      <alignment vertical="center"/>
    </xf>
    <xf numFmtId="0" fontId="34" fillId="2" borderId="10" xfId="6" applyFont="1" applyFill="1" applyBorder="1" applyAlignment="1">
      <alignment vertical="center"/>
    </xf>
    <xf numFmtId="0" fontId="34" fillId="2" borderId="11" xfId="6" applyFont="1" applyFill="1" applyBorder="1" applyAlignment="1">
      <alignment vertical="center"/>
    </xf>
    <xf numFmtId="0" fontId="34" fillId="2" borderId="16" xfId="6" applyFont="1" applyFill="1" applyBorder="1" applyAlignment="1">
      <alignment vertical="center"/>
    </xf>
    <xf numFmtId="0" fontId="34" fillId="2" borderId="12" xfId="6" applyFont="1" applyFill="1" applyBorder="1" applyAlignment="1">
      <alignment vertical="center"/>
    </xf>
    <xf numFmtId="0" fontId="34" fillId="2" borderId="11" xfId="6" applyFont="1" applyFill="1" applyBorder="1" applyAlignment="1">
      <alignment vertical="center" wrapText="1"/>
    </xf>
    <xf numFmtId="0" fontId="34" fillId="2" borderId="16" xfId="6" applyFont="1" applyFill="1" applyBorder="1" applyAlignment="1">
      <alignment vertical="center" wrapText="1"/>
    </xf>
    <xf numFmtId="0" fontId="34" fillId="2" borderId="12" xfId="6" applyFont="1" applyFill="1" applyBorder="1" applyAlignment="1">
      <alignment vertical="center" wrapText="1"/>
    </xf>
    <xf numFmtId="0" fontId="52" fillId="2" borderId="3" xfId="0" applyFont="1" applyFill="1" applyBorder="1" applyAlignment="1">
      <alignment horizontal="center" vertical="center"/>
    </xf>
    <xf numFmtId="0" fontId="52" fillId="2" borderId="3" xfId="6" applyFont="1" applyFill="1" applyBorder="1" applyAlignment="1" applyProtection="1">
      <alignment horizontal="center" vertical="center"/>
    </xf>
    <xf numFmtId="9" fontId="29" fillId="2" borderId="3" xfId="0" applyNumberFormat="1" applyFont="1" applyFill="1" applyBorder="1" applyAlignment="1">
      <alignment horizontal="center" vertical="center" wrapText="1"/>
    </xf>
    <xf numFmtId="0" fontId="28" fillId="2" borderId="3" xfId="0" applyNumberFormat="1"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0" fontId="52" fillId="5" borderId="3" xfId="0" applyFont="1" applyFill="1" applyBorder="1" applyAlignment="1">
      <alignment horizontal="center" vertical="center"/>
    </xf>
    <xf numFmtId="0" fontId="52" fillId="2" borderId="3" xfId="0" applyFont="1" applyFill="1" applyBorder="1" applyAlignment="1">
      <alignment horizontal="center" vertical="center"/>
    </xf>
    <xf numFmtId="0" fontId="36" fillId="5" borderId="6" xfId="0" applyNumberFormat="1" applyFont="1" applyFill="1" applyBorder="1" applyAlignment="1">
      <alignment horizontal="center" vertical="center" wrapText="1"/>
    </xf>
    <xf numFmtId="0" fontId="36" fillId="5" borderId="5" xfId="0" applyNumberFormat="1" applyFont="1" applyFill="1" applyBorder="1" applyAlignment="1">
      <alignment horizontal="center" vertical="center" wrapText="1"/>
    </xf>
    <xf numFmtId="0" fontId="36" fillId="0" borderId="6" xfId="0" applyNumberFormat="1" applyFont="1" applyBorder="1" applyAlignment="1">
      <alignment horizontal="center" vertical="center" wrapText="1"/>
    </xf>
    <xf numFmtId="0" fontId="36" fillId="0" borderId="4" xfId="0" applyNumberFormat="1" applyFont="1" applyBorder="1" applyAlignment="1">
      <alignment horizontal="center" vertical="center" wrapText="1"/>
    </xf>
    <xf numFmtId="0" fontId="36" fillId="0" borderId="5" xfId="0" applyNumberFormat="1" applyFont="1" applyBorder="1" applyAlignment="1">
      <alignment horizontal="center" vertical="center" wrapText="1"/>
    </xf>
    <xf numFmtId="0" fontId="36" fillId="5" borderId="4" xfId="0" applyNumberFormat="1" applyFont="1" applyFill="1" applyBorder="1" applyAlignment="1">
      <alignment horizontal="center" vertical="center" wrapText="1"/>
    </xf>
    <xf numFmtId="49" fontId="35" fillId="5" borderId="6" xfId="0" applyNumberFormat="1" applyFont="1" applyFill="1" applyBorder="1" applyAlignment="1">
      <alignment horizontal="center" vertical="center" wrapText="1"/>
    </xf>
    <xf numFmtId="49" fontId="35" fillId="5" borderId="4" xfId="0" applyNumberFormat="1" applyFont="1" applyFill="1" applyBorder="1" applyAlignment="1">
      <alignment horizontal="center" vertical="center" wrapText="1"/>
    </xf>
    <xf numFmtId="49" fontId="35" fillId="5" borderId="5" xfId="0" applyNumberFormat="1" applyFont="1" applyFill="1" applyBorder="1" applyAlignment="1">
      <alignment horizontal="center" vertical="center" wrapText="1"/>
    </xf>
    <xf numFmtId="0" fontId="54" fillId="5" borderId="6" xfId="0" applyNumberFormat="1" applyFont="1" applyFill="1" applyBorder="1" applyAlignment="1">
      <alignment horizontal="center" vertical="center" wrapText="1"/>
    </xf>
    <xf numFmtId="0" fontId="54" fillId="5" borderId="4" xfId="0" applyNumberFormat="1" applyFont="1" applyFill="1" applyBorder="1" applyAlignment="1">
      <alignment horizontal="center" vertical="center" wrapText="1"/>
    </xf>
    <xf numFmtId="0" fontId="54" fillId="5" borderId="5" xfId="0" applyNumberFormat="1" applyFont="1" applyFill="1" applyBorder="1" applyAlignment="1">
      <alignment horizontal="center" vertical="center" wrapText="1"/>
    </xf>
    <xf numFmtId="0" fontId="36" fillId="2" borderId="3" xfId="0" applyNumberFormat="1" applyFont="1" applyFill="1" applyBorder="1" applyAlignment="1">
      <alignment horizontal="center" vertical="center" wrapText="1"/>
    </xf>
    <xf numFmtId="49" fontId="55" fillId="2" borderId="3" xfId="0" applyNumberFormat="1" applyFont="1" applyFill="1" applyBorder="1" applyAlignment="1">
      <alignment horizontal="left"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49" fontId="53" fillId="5" borderId="0" xfId="0" applyNumberFormat="1" applyFont="1" applyFill="1" applyBorder="1" applyAlignment="1">
      <alignment horizontal="center" vertical="center" wrapText="1"/>
    </xf>
    <xf numFmtId="0" fontId="36" fillId="2" borderId="3" xfId="6" applyFont="1" applyFill="1" applyBorder="1" applyAlignment="1">
      <alignment horizontal="center" vertical="center" wrapText="1"/>
    </xf>
    <xf numFmtId="0" fontId="35" fillId="2" borderId="3" xfId="0" applyFont="1" applyFill="1" applyBorder="1" applyAlignment="1">
      <alignment horizontal="center" vertical="center" wrapText="1"/>
    </xf>
    <xf numFmtId="0" fontId="54" fillId="2" borderId="3" xfId="0" applyFont="1" applyFill="1" applyBorder="1" applyAlignment="1">
      <alignment horizontal="center" vertical="center" wrapText="1"/>
    </xf>
    <xf numFmtId="0" fontId="54" fillId="2" borderId="3" xfId="6"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54" fillId="2" borderId="3" xfId="0" applyNumberFormat="1" applyFont="1" applyFill="1" applyBorder="1" applyAlignment="1">
      <alignment horizontal="center" vertical="center" wrapText="1"/>
    </xf>
    <xf numFmtId="0" fontId="26" fillId="2"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55" fillId="9" borderId="3" xfId="0" applyNumberFormat="1" applyFont="1" applyFill="1" applyBorder="1" applyAlignment="1">
      <alignment horizontal="center" vertical="center" wrapText="1"/>
    </xf>
    <xf numFmtId="49" fontId="35" fillId="9" borderId="3" xfId="0" applyNumberFormat="1" applyFont="1" applyFill="1" applyBorder="1" applyAlignment="1">
      <alignment horizontal="center" vertical="center" wrapText="1"/>
    </xf>
    <xf numFmtId="0" fontId="36" fillId="16" borderId="3" xfId="0" applyNumberFormat="1" applyFont="1" applyFill="1" applyBorder="1" applyAlignment="1">
      <alignment horizontal="center" vertical="center" wrapText="1"/>
    </xf>
    <xf numFmtId="49" fontId="55" fillId="16" borderId="3" xfId="0" applyNumberFormat="1" applyFont="1" applyFill="1" applyBorder="1" applyAlignment="1">
      <alignment horizontal="center" vertical="center" wrapText="1"/>
    </xf>
    <xf numFmtId="49" fontId="35" fillId="16" borderId="3" xfId="0" applyNumberFormat="1" applyFont="1" applyFill="1" applyBorder="1" applyAlignment="1">
      <alignment horizontal="center" vertical="center" wrapText="1"/>
    </xf>
    <xf numFmtId="49" fontId="54" fillId="16" borderId="3" xfId="0" applyNumberFormat="1" applyFont="1" applyFill="1" applyBorder="1" applyAlignment="1">
      <alignment horizontal="center" vertical="center" wrapText="1"/>
    </xf>
    <xf numFmtId="0" fontId="54" fillId="0" borderId="3" xfId="0" applyNumberFormat="1" applyFont="1" applyBorder="1" applyAlignment="1">
      <alignment horizontal="center" vertical="center" wrapText="1"/>
    </xf>
    <xf numFmtId="49" fontId="35"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0" fontId="52" fillId="5" borderId="3" xfId="0" applyFont="1" applyFill="1" applyBorder="1" applyAlignment="1">
      <alignment horizontal="center" vertical="center"/>
    </xf>
    <xf numFmtId="49" fontId="35" fillId="5" borderId="3" xfId="0" applyNumberFormat="1" applyFont="1" applyFill="1" applyBorder="1" applyAlignment="1">
      <alignment horizontal="left" vertical="center" wrapText="1"/>
    </xf>
    <xf numFmtId="49" fontId="35" fillId="2"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54" fillId="2" borderId="3" xfId="0" applyNumberFormat="1" applyFont="1" applyFill="1" applyBorder="1" applyAlignment="1">
      <alignment horizontal="center" vertical="center" wrapText="1"/>
    </xf>
    <xf numFmtId="0" fontId="54" fillId="2" borderId="3" xfId="6" applyFont="1" applyFill="1" applyBorder="1" applyAlignment="1">
      <alignment horizontal="center"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0" fontId="28" fillId="2" borderId="3" xfId="0" applyNumberFormat="1"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0" fontId="26" fillId="2" borderId="3" xfId="0" applyNumberFormat="1" applyFont="1" applyFill="1" applyBorder="1" applyAlignment="1">
      <alignment horizontal="center" vertical="center" wrapText="1"/>
    </xf>
    <xf numFmtId="0" fontId="28" fillId="2" borderId="3" xfId="0" applyNumberFormat="1" applyFont="1" applyFill="1" applyBorder="1" applyAlignment="1">
      <alignment horizontal="center" vertical="center" wrapText="1"/>
    </xf>
    <xf numFmtId="0" fontId="26" fillId="2" borderId="3" xfId="0" applyNumberFormat="1" applyFont="1" applyFill="1" applyBorder="1" applyAlignment="1">
      <alignment horizontal="center" vertical="center" wrapText="1"/>
    </xf>
    <xf numFmtId="0" fontId="28" fillId="2" borderId="2" xfId="0" applyNumberFormat="1" applyFont="1" applyFill="1" applyBorder="1" applyAlignment="1">
      <alignment vertical="center" wrapText="1"/>
    </xf>
    <xf numFmtId="0" fontId="28" fillId="2" borderId="8" xfId="0" applyNumberFormat="1" applyFont="1" applyFill="1" applyBorder="1" applyAlignment="1">
      <alignment vertical="center" wrapText="1"/>
    </xf>
    <xf numFmtId="0" fontId="15" fillId="2" borderId="2" xfId="0" applyNumberFormat="1" applyFont="1" applyFill="1" applyBorder="1" applyAlignment="1">
      <alignment vertical="center" wrapText="1"/>
    </xf>
    <xf numFmtId="0" fontId="15" fillId="2" borderId="8" xfId="0" applyNumberFormat="1" applyFont="1" applyFill="1" applyBorder="1" applyAlignment="1">
      <alignment vertical="center" wrapText="1"/>
    </xf>
    <xf numFmtId="0" fontId="38" fillId="2" borderId="3" xfId="0" applyFont="1" applyFill="1" applyBorder="1" applyAlignment="1">
      <alignment horizontal="center" vertical="center" wrapText="1"/>
    </xf>
    <xf numFmtId="0" fontId="29" fillId="5" borderId="0" xfId="0" applyFont="1" applyFill="1" applyAlignment="1">
      <alignment horizontal="center" vertical="center" wrapText="1"/>
    </xf>
    <xf numFmtId="0" fontId="29" fillId="5" borderId="0" xfId="0" applyFont="1" applyFill="1" applyAlignment="1">
      <alignment horizontal="left" vertical="center" wrapText="1"/>
    </xf>
    <xf numFmtId="0" fontId="30" fillId="5" borderId="0" xfId="0" applyFont="1" applyFill="1" applyAlignment="1">
      <alignment horizontal="center" vertical="center" wrapText="1"/>
    </xf>
    <xf numFmtId="49" fontId="35" fillId="2" borderId="3" xfId="0" applyNumberFormat="1" applyFont="1" applyFill="1" applyBorder="1" applyAlignment="1">
      <alignment horizontal="center" vertical="center" wrapText="1"/>
    </xf>
    <xf numFmtId="0" fontId="36" fillId="0" borderId="6" xfId="0" applyNumberFormat="1" applyFont="1" applyBorder="1" applyAlignment="1">
      <alignment horizontal="center" vertical="center" wrapText="1"/>
    </xf>
    <xf numFmtId="0" fontId="54" fillId="5" borderId="6" xfId="0" applyNumberFormat="1" applyFont="1" applyFill="1" applyBorder="1" applyAlignment="1">
      <alignment horizontal="center" vertical="center" wrapText="1"/>
    </xf>
    <xf numFmtId="0" fontId="36" fillId="5" borderId="6" xfId="0" applyNumberFormat="1" applyFont="1" applyFill="1" applyBorder="1" applyAlignment="1">
      <alignment horizontal="center" vertical="center" wrapText="1"/>
    </xf>
    <xf numFmtId="49" fontId="35" fillId="5" borderId="6"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0" fontId="36" fillId="0" borderId="5" xfId="0" applyNumberFormat="1" applyFont="1" applyBorder="1" applyAlignment="1">
      <alignment horizontal="center" vertical="center" wrapText="1"/>
    </xf>
    <xf numFmtId="49" fontId="35" fillId="5" borderId="5" xfId="0" applyNumberFormat="1" applyFont="1" applyFill="1" applyBorder="1" applyAlignment="1">
      <alignment horizontal="center" vertical="center" wrapText="1"/>
    </xf>
    <xf numFmtId="0" fontId="28" fillId="2" borderId="3" xfId="0" applyNumberFormat="1" applyFont="1" applyFill="1" applyBorder="1" applyAlignment="1">
      <alignment horizontal="center" vertical="center" wrapText="1"/>
    </xf>
    <xf numFmtId="0" fontId="54" fillId="5" borderId="4"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0" fontId="36" fillId="0" borderId="4" xfId="0" applyNumberFormat="1" applyFont="1" applyBorder="1" applyAlignment="1">
      <alignment horizontal="center" vertical="center" wrapText="1"/>
    </xf>
    <xf numFmtId="0" fontId="36" fillId="0" borderId="5" xfId="0" applyNumberFormat="1" applyFont="1" applyBorder="1" applyAlignment="1">
      <alignment horizontal="center" vertical="center" wrapText="1"/>
    </xf>
    <xf numFmtId="0" fontId="36" fillId="5" borderId="4" xfId="0" applyNumberFormat="1" applyFont="1" applyFill="1" applyBorder="1" applyAlignment="1">
      <alignment horizontal="center" vertical="center" wrapText="1"/>
    </xf>
    <xf numFmtId="49" fontId="35" fillId="5" borderId="4" xfId="0" applyNumberFormat="1" applyFont="1" applyFill="1" applyBorder="1" applyAlignment="1">
      <alignment horizontal="center" vertical="center" wrapText="1"/>
    </xf>
    <xf numFmtId="0" fontId="26" fillId="2" borderId="3" xfId="0" applyNumberFormat="1" applyFont="1" applyFill="1" applyBorder="1" applyAlignment="1">
      <alignment horizontal="center" vertical="center" wrapText="1"/>
    </xf>
    <xf numFmtId="0" fontId="54" fillId="5" borderId="5" xfId="0" applyNumberFormat="1" applyFont="1" applyFill="1" applyBorder="1" applyAlignment="1">
      <alignment horizontal="center" vertical="center" wrapText="1"/>
    </xf>
    <xf numFmtId="0" fontId="36" fillId="5" borderId="5" xfId="0" applyNumberFormat="1" applyFont="1" applyFill="1" applyBorder="1" applyAlignment="1">
      <alignment horizontal="center" vertical="center" wrapText="1"/>
    </xf>
    <xf numFmtId="0" fontId="26" fillId="2" borderId="3"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49" fontId="35" fillId="5" borderId="5"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0" fontId="26" fillId="2" borderId="3" xfId="0" applyNumberFormat="1" applyFont="1" applyFill="1" applyBorder="1" applyAlignment="1">
      <alignment horizontal="center" vertical="center" wrapText="1"/>
    </xf>
    <xf numFmtId="0" fontId="36" fillId="5" borderId="6" xfId="0" applyNumberFormat="1" applyFont="1" applyFill="1" applyBorder="1" applyAlignment="1">
      <alignment horizontal="center" vertical="center" wrapText="1"/>
    </xf>
    <xf numFmtId="49" fontId="35" fillId="5" borderId="4" xfId="0" applyNumberFormat="1" applyFont="1" applyFill="1" applyBorder="1" applyAlignment="1">
      <alignment horizontal="center" vertical="center" wrapText="1"/>
    </xf>
    <xf numFmtId="0" fontId="36" fillId="9" borderId="5"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left" vertical="center" wrapText="1"/>
    </xf>
    <xf numFmtId="0" fontId="36" fillId="0" borderId="6" xfId="0" applyNumberFormat="1" applyFont="1" applyBorder="1" applyAlignment="1">
      <alignment horizontal="center" vertical="center" wrapText="1"/>
    </xf>
    <xf numFmtId="0" fontId="52" fillId="5" borderId="3" xfId="0" applyFont="1" applyFill="1" applyBorder="1" applyAlignment="1">
      <alignment horizontal="center" vertical="center"/>
    </xf>
    <xf numFmtId="0" fontId="52" fillId="2" borderId="3" xfId="0" applyFont="1" applyFill="1" applyBorder="1" applyAlignment="1">
      <alignment horizontal="center" vertical="center"/>
    </xf>
    <xf numFmtId="0" fontId="29" fillId="2" borderId="3" xfId="0" applyNumberFormat="1" applyFont="1" applyFill="1" applyBorder="1" applyAlignment="1">
      <alignment horizontal="center" vertical="center" wrapText="1"/>
    </xf>
    <xf numFmtId="0" fontId="36" fillId="9" borderId="5"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0" fontId="35" fillId="2" borderId="3" xfId="0" applyFont="1" applyFill="1" applyBorder="1" applyAlignment="1">
      <alignment horizontal="center" vertical="center" wrapText="1"/>
    </xf>
    <xf numFmtId="49" fontId="54" fillId="2" borderId="3" xfId="0" applyNumberFormat="1" applyFont="1" applyFill="1" applyBorder="1" applyAlignment="1">
      <alignment horizontal="center" vertical="center" wrapText="1"/>
    </xf>
    <xf numFmtId="0" fontId="28" fillId="2" borderId="3" xfId="0" applyNumberFormat="1" applyFont="1" applyFill="1" applyBorder="1" applyAlignment="1">
      <alignment horizontal="center" vertical="center" wrapText="1"/>
    </xf>
    <xf numFmtId="0" fontId="29" fillId="2" borderId="3"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0" fontId="54" fillId="2" borderId="3" xfId="0" applyFont="1" applyFill="1" applyBorder="1" applyAlignment="1">
      <alignment horizontal="center" vertical="center" wrapText="1"/>
    </xf>
    <xf numFmtId="49" fontId="54" fillId="2" borderId="3" xfId="0" applyNumberFormat="1" applyFont="1" applyFill="1" applyBorder="1" applyAlignment="1">
      <alignment horizontal="center" vertical="center" wrapText="1"/>
    </xf>
    <xf numFmtId="0" fontId="26" fillId="2" borderId="3" xfId="0" applyNumberFormat="1" applyFont="1" applyFill="1" applyBorder="1" applyAlignment="1">
      <alignment horizontal="center" vertical="center" wrapText="1"/>
    </xf>
    <xf numFmtId="0" fontId="35" fillId="2" borderId="7" xfId="0" applyFont="1" applyFill="1" applyBorder="1" applyAlignment="1">
      <alignment vertical="center" wrapText="1"/>
    </xf>
    <xf numFmtId="0" fontId="35" fillId="2" borderId="2" xfId="0" applyFont="1" applyFill="1" applyBorder="1" applyAlignment="1">
      <alignment vertical="center" wrapText="1"/>
    </xf>
    <xf numFmtId="0" fontId="54" fillId="2" borderId="8" xfId="0" applyFont="1" applyFill="1" applyBorder="1" applyAlignment="1">
      <alignment vertical="center" wrapText="1"/>
    </xf>
    <xf numFmtId="0" fontId="28" fillId="2" borderId="3" xfId="0" applyFont="1" applyFill="1" applyBorder="1" applyAlignment="1">
      <alignment horizontal="center"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49" fontId="35" fillId="5" borderId="6" xfId="0" applyNumberFormat="1" applyFont="1" applyFill="1" applyBorder="1" applyAlignment="1">
      <alignment horizontal="center" vertical="center" wrapText="1"/>
    </xf>
    <xf numFmtId="0" fontId="36" fillId="0" borderId="6" xfId="0" applyNumberFormat="1" applyFont="1" applyBorder="1" applyAlignment="1">
      <alignment horizontal="center" vertical="center" wrapText="1"/>
    </xf>
    <xf numFmtId="0" fontId="36" fillId="0" borderId="6" xfId="0" applyNumberFormat="1" applyFont="1" applyBorder="1" applyAlignment="1">
      <alignment horizontal="center" vertical="center" wrapText="1"/>
    </xf>
    <xf numFmtId="0" fontId="36" fillId="0" borderId="5" xfId="0" applyNumberFormat="1" applyFont="1" applyBorder="1" applyAlignment="1">
      <alignment horizontal="center" vertical="center" wrapText="1"/>
    </xf>
    <xf numFmtId="49" fontId="35" fillId="5" borderId="6" xfId="0" applyNumberFormat="1" applyFont="1" applyFill="1" applyBorder="1" applyAlignment="1">
      <alignment horizontal="center" vertical="center" wrapText="1"/>
    </xf>
    <xf numFmtId="49" fontId="35" fillId="5" borderId="5" xfId="0" applyNumberFormat="1" applyFont="1" applyFill="1" applyBorder="1" applyAlignment="1">
      <alignment horizontal="center" vertical="center" wrapText="1"/>
    </xf>
    <xf numFmtId="0" fontId="36" fillId="5" borderId="6" xfId="0" applyNumberFormat="1" applyFont="1" applyFill="1" applyBorder="1" applyAlignment="1">
      <alignment horizontal="center" vertical="center" wrapText="1"/>
    </xf>
    <xf numFmtId="0" fontId="36" fillId="5" borderId="5" xfId="0" applyNumberFormat="1" applyFont="1" applyFill="1" applyBorder="1" applyAlignment="1">
      <alignment horizontal="center" vertical="center" wrapText="1"/>
    </xf>
    <xf numFmtId="0" fontId="54" fillId="5" borderId="6" xfId="0" applyNumberFormat="1" applyFont="1" applyFill="1" applyBorder="1" applyAlignment="1">
      <alignment horizontal="center" vertical="center" wrapText="1"/>
    </xf>
    <xf numFmtId="0" fontId="54" fillId="5" borderId="5" xfId="0" applyNumberFormat="1" applyFont="1" applyFill="1" applyBorder="1" applyAlignment="1">
      <alignment horizontal="center" vertical="center" wrapText="1"/>
    </xf>
    <xf numFmtId="49" fontId="54" fillId="5" borderId="5" xfId="0" applyNumberFormat="1" applyFont="1" applyFill="1" applyBorder="1" applyAlignment="1">
      <alignment horizontal="center"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5" borderId="3" xfId="0" applyNumberFormat="1" applyFont="1" applyFill="1" applyBorder="1" applyAlignment="1">
      <alignment horizontal="center" vertical="center" wrapText="1"/>
    </xf>
    <xf numFmtId="0" fontId="54" fillId="5" borderId="4" xfId="0" applyNumberFormat="1" applyFont="1" applyFill="1" applyBorder="1" applyAlignment="1">
      <alignment horizontal="center" vertical="center" wrapText="1"/>
    </xf>
    <xf numFmtId="49" fontId="35" fillId="5" borderId="4" xfId="0" applyNumberFormat="1" applyFont="1" applyFill="1" applyBorder="1" applyAlignment="1">
      <alignment horizontal="center" vertical="center" wrapText="1"/>
    </xf>
    <xf numFmtId="0" fontId="36" fillId="5" borderId="4" xfId="0" applyNumberFormat="1" applyFont="1" applyFill="1" applyBorder="1" applyAlignment="1">
      <alignment horizontal="center" vertical="center" wrapText="1"/>
    </xf>
    <xf numFmtId="0" fontId="36" fillId="0" borderId="4" xfId="0" applyNumberFormat="1" applyFont="1" applyBorder="1" applyAlignment="1">
      <alignment horizontal="center" vertical="center" wrapText="1"/>
    </xf>
    <xf numFmtId="0" fontId="54" fillId="0" borderId="0" xfId="0" applyFont="1" applyAlignment="1">
      <alignment horizontal="center" vertical="center"/>
    </xf>
    <xf numFmtId="0" fontId="36" fillId="0" borderId="0" xfId="0" applyNumberFormat="1" applyFont="1" applyBorder="1" applyAlignment="1">
      <alignment horizontal="center" vertical="center" wrapText="1"/>
    </xf>
    <xf numFmtId="0" fontId="36" fillId="5" borderId="6"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35" fillId="5" borderId="4" xfId="0" applyNumberFormat="1" applyFont="1" applyFill="1" applyBorder="1" applyAlignment="1">
      <alignment horizontal="left" vertical="center" wrapText="1"/>
    </xf>
    <xf numFmtId="49" fontId="59" fillId="5" borderId="3" xfId="0" applyNumberFormat="1" applyFont="1" applyFill="1" applyBorder="1" applyAlignment="1">
      <alignment horizontal="center" vertical="center" wrapText="1"/>
    </xf>
    <xf numFmtId="49" fontId="35" fillId="10" borderId="0" xfId="0" applyNumberFormat="1" applyFont="1" applyFill="1" applyBorder="1" applyAlignment="1">
      <alignment horizontal="center" vertical="center" wrapText="1"/>
    </xf>
    <xf numFmtId="0" fontId="28" fillId="2" borderId="3" xfId="0" applyNumberFormat="1" applyFont="1" applyFill="1" applyBorder="1" applyAlignment="1">
      <alignment horizontal="center" vertical="center" wrapText="1"/>
    </xf>
    <xf numFmtId="0" fontId="36" fillId="0" borderId="6" xfId="0" applyNumberFormat="1" applyFont="1" applyBorder="1" applyAlignment="1">
      <alignment horizontal="center" vertical="center" wrapText="1"/>
    </xf>
    <xf numFmtId="49" fontId="35" fillId="5" borderId="6" xfId="0" applyNumberFormat="1" applyFont="1" applyFill="1" applyBorder="1" applyAlignment="1">
      <alignment horizontal="center" vertical="center" wrapText="1"/>
    </xf>
    <xf numFmtId="0" fontId="36" fillId="5" borderId="6"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49" fontId="35" fillId="2"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15" fillId="0" borderId="7" xfId="0" applyNumberFormat="1" applyFont="1" applyFill="1" applyBorder="1" applyAlignment="1">
      <alignment vertical="center" wrapText="1"/>
    </xf>
    <xf numFmtId="49" fontId="15" fillId="0" borderId="2" xfId="0" applyNumberFormat="1" applyFont="1" applyFill="1" applyBorder="1" applyAlignment="1">
      <alignment vertical="center" wrapText="1"/>
    </xf>
    <xf numFmtId="49" fontId="15" fillId="0" borderId="8" xfId="0" applyNumberFormat="1" applyFont="1" applyFill="1" applyBorder="1" applyAlignment="1">
      <alignment vertical="center" wrapText="1"/>
    </xf>
    <xf numFmtId="49" fontId="15" fillId="5" borderId="7" xfId="0" applyNumberFormat="1" applyFont="1" applyFill="1" applyBorder="1" applyAlignment="1">
      <alignment vertical="center" wrapText="1"/>
    </xf>
    <xf numFmtId="49" fontId="15" fillId="5" borderId="2" xfId="0" applyNumberFormat="1" applyFont="1" applyFill="1" applyBorder="1" applyAlignment="1">
      <alignment vertical="center" wrapText="1"/>
    </xf>
    <xf numFmtId="49" fontId="15" fillId="5" borderId="8" xfId="0" applyNumberFormat="1" applyFont="1" applyFill="1" applyBorder="1" applyAlignment="1">
      <alignment vertical="center" wrapText="1"/>
    </xf>
    <xf numFmtId="49" fontId="15" fillId="6" borderId="7" xfId="0" applyNumberFormat="1" applyFont="1" applyFill="1" applyBorder="1" applyAlignment="1">
      <alignment vertical="center" wrapText="1"/>
    </xf>
    <xf numFmtId="49" fontId="15" fillId="6" borderId="2" xfId="0" applyNumberFormat="1" applyFont="1" applyFill="1" applyBorder="1" applyAlignment="1">
      <alignment vertical="center" wrapText="1"/>
    </xf>
    <xf numFmtId="49" fontId="15" fillId="6" borderId="8" xfId="0" applyNumberFormat="1" applyFont="1" applyFill="1" applyBorder="1" applyAlignment="1">
      <alignment vertical="center" wrapText="1"/>
    </xf>
    <xf numFmtId="49" fontId="10" fillId="3" borderId="6" xfId="0" applyNumberFormat="1" applyFont="1" applyFill="1" applyBorder="1" applyAlignment="1">
      <alignment vertical="center" wrapText="1"/>
    </xf>
    <xf numFmtId="49" fontId="10" fillId="3" borderId="5" xfId="0" applyNumberFormat="1" applyFont="1" applyFill="1" applyBorder="1" applyAlignment="1">
      <alignment vertical="center" wrapText="1"/>
    </xf>
    <xf numFmtId="49" fontId="19" fillId="3" borderId="3" xfId="0" applyNumberFormat="1" applyFont="1" applyFill="1" applyBorder="1" applyAlignment="1">
      <alignment vertical="center" wrapText="1"/>
    </xf>
    <xf numFmtId="49" fontId="10" fillId="2" borderId="3" xfId="0" applyNumberFormat="1" applyFont="1" applyFill="1" applyBorder="1" applyAlignment="1">
      <alignment vertical="center" wrapText="1"/>
    </xf>
    <xf numFmtId="49" fontId="19" fillId="2" borderId="3" xfId="0" applyNumberFormat="1" applyFont="1" applyFill="1" applyBorder="1" applyAlignment="1">
      <alignment vertical="center" wrapText="1"/>
    </xf>
    <xf numFmtId="49" fontId="19" fillId="4" borderId="3" xfId="0" applyNumberFormat="1" applyFont="1" applyFill="1" applyBorder="1" applyAlignment="1">
      <alignment vertical="center" wrapText="1"/>
    </xf>
    <xf numFmtId="49" fontId="10" fillId="4" borderId="3" xfId="0" applyNumberFormat="1" applyFont="1" applyFill="1" applyBorder="1" applyAlignment="1">
      <alignment vertical="center" wrapText="1"/>
    </xf>
    <xf numFmtId="49" fontId="14" fillId="5" borderId="0" xfId="0" applyNumberFormat="1" applyFont="1" applyFill="1" applyBorder="1" applyAlignment="1">
      <alignment horizontal="center" vertical="center" wrapText="1"/>
    </xf>
    <xf numFmtId="49" fontId="10" fillId="4" borderId="6" xfId="0" applyNumberFormat="1" applyFont="1" applyFill="1" applyBorder="1" applyAlignment="1">
      <alignment vertical="center" wrapText="1"/>
    </xf>
    <xf numFmtId="49" fontId="10" fillId="4" borderId="4" xfId="0" applyNumberFormat="1" applyFont="1" applyFill="1" applyBorder="1" applyAlignment="1">
      <alignment vertical="center" wrapText="1"/>
    </xf>
    <xf numFmtId="49" fontId="10" fillId="4" borderId="5" xfId="0" applyNumberFormat="1" applyFont="1" applyFill="1" applyBorder="1" applyAlignment="1">
      <alignment vertical="center" wrapText="1"/>
    </xf>
    <xf numFmtId="49" fontId="10" fillId="3" borderId="3" xfId="0" applyNumberFormat="1" applyFont="1" applyFill="1" applyBorder="1" applyAlignment="1">
      <alignment vertical="center" wrapText="1"/>
    </xf>
    <xf numFmtId="49" fontId="21" fillId="3" borderId="7" xfId="0" applyNumberFormat="1" applyFont="1" applyFill="1" applyBorder="1" applyAlignment="1">
      <alignment horizontal="center" vertical="center" wrapText="1"/>
    </xf>
    <xf numFmtId="49" fontId="21" fillId="3" borderId="2" xfId="0" applyNumberFormat="1" applyFont="1" applyFill="1" applyBorder="1" applyAlignment="1">
      <alignment horizontal="center" vertical="center" wrapText="1"/>
    </xf>
    <xf numFmtId="49" fontId="21" fillId="3" borderId="8" xfId="0" applyNumberFormat="1" applyFont="1" applyFill="1" applyBorder="1" applyAlignment="1">
      <alignment horizontal="center" vertical="center" wrapText="1"/>
    </xf>
    <xf numFmtId="49" fontId="21" fillId="7" borderId="7" xfId="0" applyNumberFormat="1" applyFont="1" applyFill="1" applyBorder="1" applyAlignment="1">
      <alignment horizontal="center" vertical="center" wrapText="1"/>
    </xf>
    <xf numFmtId="49" fontId="21" fillId="7" borderId="2" xfId="0" applyNumberFormat="1" applyFont="1" applyFill="1" applyBorder="1" applyAlignment="1">
      <alignment horizontal="center" vertical="center" wrapText="1"/>
    </xf>
    <xf numFmtId="49" fontId="21" fillId="7" borderId="8" xfId="0" applyNumberFormat="1" applyFont="1" applyFill="1" applyBorder="1" applyAlignment="1">
      <alignment horizontal="center" vertical="center" wrapText="1"/>
    </xf>
    <xf numFmtId="49" fontId="21" fillId="4" borderId="7" xfId="0" applyNumberFormat="1" applyFont="1" applyFill="1" applyBorder="1" applyAlignment="1">
      <alignment horizontal="center" vertical="center" wrapText="1"/>
    </xf>
    <xf numFmtId="49" fontId="21" fillId="4" borderId="2" xfId="0" applyNumberFormat="1" applyFont="1" applyFill="1" applyBorder="1" applyAlignment="1">
      <alignment horizontal="center" vertical="center" wrapText="1"/>
    </xf>
    <xf numFmtId="49" fontId="21" fillId="4" borderId="8" xfId="0" applyNumberFormat="1" applyFont="1" applyFill="1" applyBorder="1" applyAlignment="1">
      <alignment horizontal="center" vertical="center" wrapText="1"/>
    </xf>
    <xf numFmtId="0" fontId="28" fillId="2" borderId="3" xfId="0" applyNumberFormat="1" applyFont="1" applyFill="1" applyBorder="1" applyAlignment="1">
      <alignment horizontal="left" vertical="center" wrapText="1"/>
    </xf>
    <xf numFmtId="49" fontId="28" fillId="2" borderId="7" xfId="0" applyNumberFormat="1" applyFont="1" applyFill="1" applyBorder="1" applyAlignment="1">
      <alignment horizontal="left" vertical="center" wrapText="1"/>
    </xf>
    <xf numFmtId="49" fontId="28" fillId="2" borderId="2" xfId="0" applyNumberFormat="1" applyFont="1" applyFill="1" applyBorder="1" applyAlignment="1">
      <alignment horizontal="left" vertical="center" wrapText="1"/>
    </xf>
    <xf numFmtId="49" fontId="28" fillId="2" borderId="8" xfId="0" applyNumberFormat="1" applyFont="1" applyFill="1" applyBorder="1" applyAlignment="1">
      <alignment horizontal="left" vertical="center" wrapText="1"/>
    </xf>
    <xf numFmtId="49" fontId="10" fillId="5" borderId="6" xfId="0" applyNumberFormat="1" applyFont="1" applyFill="1" applyBorder="1" applyAlignment="1">
      <alignment horizontal="left" vertical="center" wrapText="1"/>
    </xf>
    <xf numFmtId="49" fontId="10" fillId="5" borderId="5" xfId="0" applyNumberFormat="1" applyFont="1" applyFill="1" applyBorder="1" applyAlignment="1">
      <alignment horizontal="left" vertical="center" wrapText="1"/>
    </xf>
    <xf numFmtId="0" fontId="28" fillId="2" borderId="3" xfId="0" applyNumberFormat="1" applyFont="1" applyFill="1" applyBorder="1" applyAlignment="1">
      <alignment horizontal="center" vertical="center" wrapText="1"/>
    </xf>
    <xf numFmtId="49" fontId="10" fillId="5" borderId="3" xfId="0" applyNumberFormat="1" applyFont="1" applyFill="1" applyBorder="1" applyAlignment="1">
      <alignment horizontal="left" vertical="center" wrapText="1"/>
    </xf>
    <xf numFmtId="49" fontId="10" fillId="5" borderId="4" xfId="0" applyNumberFormat="1" applyFont="1" applyFill="1" applyBorder="1" applyAlignment="1">
      <alignment horizontal="left" vertical="center" wrapText="1"/>
    </xf>
    <xf numFmtId="49" fontId="15" fillId="2" borderId="3" xfId="0" applyNumberFormat="1" applyFont="1" applyFill="1" applyBorder="1" applyAlignment="1">
      <alignment horizontal="left" vertical="center" wrapText="1"/>
    </xf>
    <xf numFmtId="0" fontId="29" fillId="2" borderId="6" xfId="0" applyNumberFormat="1" applyFont="1" applyFill="1" applyBorder="1" applyAlignment="1">
      <alignment horizontal="center" vertical="center" wrapText="1"/>
    </xf>
    <xf numFmtId="0" fontId="29" fillId="2" borderId="4" xfId="0" applyNumberFormat="1" applyFont="1" applyFill="1" applyBorder="1" applyAlignment="1">
      <alignment horizontal="center" vertical="center" wrapText="1"/>
    </xf>
    <xf numFmtId="0" fontId="29" fillId="2" borderId="9" xfId="0" applyNumberFormat="1" applyFont="1" applyFill="1" applyBorder="1" applyAlignment="1">
      <alignment horizontal="center" vertical="center" wrapText="1"/>
    </xf>
    <xf numFmtId="0" fontId="29" fillId="2" borderId="10" xfId="0" applyNumberFormat="1" applyFont="1" applyFill="1" applyBorder="1" applyAlignment="1">
      <alignment horizontal="center" vertical="center" wrapText="1"/>
    </xf>
    <xf numFmtId="0" fontId="29" fillId="2" borderId="14" xfId="0" applyNumberFormat="1" applyFont="1" applyFill="1" applyBorder="1" applyAlignment="1">
      <alignment horizontal="center" vertical="center" wrapText="1"/>
    </xf>
    <xf numFmtId="0" fontId="29" fillId="2" borderId="13" xfId="0" applyNumberFormat="1" applyFont="1" applyFill="1" applyBorder="1" applyAlignment="1">
      <alignment horizontal="center" vertical="center" wrapText="1"/>
    </xf>
    <xf numFmtId="0" fontId="29" fillId="2" borderId="11" xfId="0" applyNumberFormat="1" applyFont="1" applyFill="1" applyBorder="1" applyAlignment="1">
      <alignment horizontal="center" vertical="center" wrapText="1"/>
    </xf>
    <xf numFmtId="0" fontId="29" fillId="2" borderId="12" xfId="0" applyNumberFormat="1" applyFont="1" applyFill="1" applyBorder="1" applyAlignment="1">
      <alignment horizontal="center" vertical="center" wrapText="1"/>
    </xf>
    <xf numFmtId="0" fontId="29" fillId="2" borderId="6" xfId="6" applyFont="1" applyFill="1" applyBorder="1" applyAlignment="1">
      <alignment horizontal="center" vertical="center" wrapText="1"/>
    </xf>
    <xf numFmtId="0" fontId="29" fillId="2" borderId="4" xfId="6" applyFont="1" applyFill="1" applyBorder="1" applyAlignment="1">
      <alignment horizontal="center" vertical="center" wrapText="1"/>
    </xf>
    <xf numFmtId="0" fontId="10" fillId="2" borderId="3" xfId="0" applyFont="1" applyFill="1" applyBorder="1" applyAlignment="1">
      <alignment horizontal="center" vertical="center"/>
    </xf>
    <xf numFmtId="0" fontId="27" fillId="2" borderId="3" xfId="0" applyFont="1" applyFill="1" applyBorder="1" applyAlignment="1">
      <alignment horizontal="center" vertical="center"/>
    </xf>
    <xf numFmtId="0" fontId="28" fillId="2" borderId="7" xfId="0" applyNumberFormat="1" applyFont="1" applyFill="1" applyBorder="1" applyAlignment="1">
      <alignment horizontal="center" vertical="center" wrapText="1"/>
    </xf>
    <xf numFmtId="0" fontId="28" fillId="2" borderId="7" xfId="0" applyNumberFormat="1" applyFont="1" applyFill="1" applyBorder="1" applyAlignment="1">
      <alignment horizontal="left" vertical="center" wrapText="1"/>
    </xf>
    <xf numFmtId="0" fontId="29" fillId="2" borderId="3" xfId="0" applyNumberFormat="1" applyFont="1" applyFill="1" applyBorder="1" applyAlignment="1">
      <alignment horizontal="center" vertical="center" wrapText="1"/>
    </xf>
    <xf numFmtId="0" fontId="15" fillId="2" borderId="7" xfId="0" applyNumberFormat="1" applyFont="1" applyFill="1" applyBorder="1" applyAlignment="1">
      <alignment horizontal="left" vertical="center" wrapText="1"/>
    </xf>
    <xf numFmtId="0" fontId="15" fillId="2" borderId="2" xfId="0" applyNumberFormat="1" applyFont="1" applyFill="1" applyBorder="1" applyAlignment="1">
      <alignment horizontal="left" vertical="center" wrapText="1"/>
    </xf>
    <xf numFmtId="0" fontId="15" fillId="2" borderId="8" xfId="0" applyNumberFormat="1" applyFont="1" applyFill="1" applyBorder="1" applyAlignment="1">
      <alignment horizontal="left" vertical="center" wrapText="1"/>
    </xf>
    <xf numFmtId="49" fontId="41" fillId="5" borderId="0" xfId="0" applyNumberFormat="1" applyFont="1" applyFill="1" applyBorder="1" applyAlignment="1">
      <alignment horizontal="center" vertical="center" wrapText="1"/>
    </xf>
    <xf numFmtId="0" fontId="40" fillId="2" borderId="3" xfId="0" applyNumberFormat="1" applyFont="1" applyFill="1" applyBorder="1" applyAlignment="1">
      <alignment horizontal="center" vertical="center" wrapText="1"/>
    </xf>
    <xf numFmtId="0" fontId="40" fillId="2" borderId="3" xfId="6" applyFont="1" applyFill="1" applyBorder="1" applyAlignment="1">
      <alignment horizontal="center" vertical="center" wrapText="1"/>
    </xf>
    <xf numFmtId="0" fontId="40" fillId="6" borderId="6" xfId="0" applyNumberFormat="1" applyFont="1" applyFill="1" applyBorder="1" applyAlignment="1">
      <alignment horizontal="center" vertical="center" wrapText="1"/>
    </xf>
    <xf numFmtId="0" fontId="40" fillId="6" borderId="4" xfId="0" applyNumberFormat="1" applyFont="1" applyFill="1" applyBorder="1" applyAlignment="1">
      <alignment horizontal="center" vertical="center" wrapText="1"/>
    </xf>
    <xf numFmtId="49" fontId="15" fillId="2" borderId="7" xfId="0" applyNumberFormat="1" applyFont="1" applyFill="1" applyBorder="1" applyAlignment="1">
      <alignment horizontal="left" vertical="center" wrapText="1"/>
    </xf>
    <xf numFmtId="49" fontId="15" fillId="2" borderId="2" xfId="0" applyNumberFormat="1" applyFont="1" applyFill="1" applyBorder="1" applyAlignment="1">
      <alignment horizontal="left" vertical="center" wrapText="1"/>
    </xf>
    <xf numFmtId="49" fontId="15" fillId="2" borderId="8" xfId="0" applyNumberFormat="1" applyFont="1" applyFill="1" applyBorder="1" applyAlignment="1">
      <alignment horizontal="left" vertical="center" wrapText="1"/>
    </xf>
    <xf numFmtId="49" fontId="42" fillId="5" borderId="3" xfId="0" applyNumberFormat="1" applyFont="1" applyFill="1" applyBorder="1" applyAlignment="1">
      <alignment horizontal="left" vertical="center" wrapText="1"/>
    </xf>
    <xf numFmtId="0" fontId="42" fillId="2" borderId="3" xfId="0" applyFont="1" applyFill="1" applyBorder="1" applyAlignment="1">
      <alignment horizontal="center" vertical="center"/>
    </xf>
    <xf numFmtId="0" fontId="43" fillId="2" borderId="3" xfId="0" applyFont="1" applyFill="1" applyBorder="1" applyAlignment="1">
      <alignment horizontal="center" vertical="center"/>
    </xf>
    <xf numFmtId="49" fontId="42" fillId="5" borderId="6" xfId="0" applyNumberFormat="1" applyFont="1" applyFill="1" applyBorder="1" applyAlignment="1">
      <alignment horizontal="center" vertical="center" wrapText="1"/>
    </xf>
    <xf numFmtId="49" fontId="42" fillId="5" borderId="4" xfId="0" applyNumberFormat="1" applyFont="1" applyFill="1" applyBorder="1" applyAlignment="1">
      <alignment horizontal="center" vertical="center" wrapText="1"/>
    </xf>
    <xf numFmtId="49" fontId="42" fillId="5" borderId="5" xfId="0" applyNumberFormat="1" applyFont="1" applyFill="1" applyBorder="1" applyAlignment="1">
      <alignment horizontal="center" vertical="center" wrapText="1"/>
    </xf>
    <xf numFmtId="0" fontId="15" fillId="2" borderId="3" xfId="0" applyNumberFormat="1" applyFont="1" applyFill="1" applyBorder="1" applyAlignment="1">
      <alignment horizontal="left" vertical="center" wrapText="1"/>
    </xf>
    <xf numFmtId="0" fontId="15" fillId="2" borderId="3" xfId="0" applyNumberFormat="1" applyFont="1" applyFill="1" applyBorder="1" applyAlignment="1">
      <alignment horizontal="center" vertical="center" wrapText="1"/>
    </xf>
    <xf numFmtId="0" fontId="15" fillId="2" borderId="7" xfId="0" applyNumberFormat="1" applyFont="1" applyFill="1" applyBorder="1" applyAlignment="1">
      <alignment horizontal="center" vertical="center" wrapText="1"/>
    </xf>
    <xf numFmtId="0" fontId="15" fillId="2" borderId="2" xfId="0" applyNumberFormat="1" applyFont="1" applyFill="1" applyBorder="1" applyAlignment="1">
      <alignment horizontal="center" vertical="center" wrapText="1"/>
    </xf>
    <xf numFmtId="0" fontId="15" fillId="2" borderId="8" xfId="0" applyNumberFormat="1" applyFont="1" applyFill="1" applyBorder="1" applyAlignment="1">
      <alignment horizontal="center" vertical="center" wrapText="1"/>
    </xf>
    <xf numFmtId="0" fontId="40" fillId="5" borderId="6" xfId="0" applyNumberFormat="1" applyFont="1" applyFill="1" applyBorder="1" applyAlignment="1">
      <alignment horizontal="center" vertical="center" wrapText="1"/>
    </xf>
    <xf numFmtId="0" fontId="40" fillId="5" borderId="4" xfId="0" applyNumberFormat="1" applyFont="1" applyFill="1" applyBorder="1" applyAlignment="1">
      <alignment horizontal="center" vertical="center" wrapText="1"/>
    </xf>
    <xf numFmtId="0" fontId="40" fillId="5" borderId="5" xfId="0" applyNumberFormat="1" applyFont="1" applyFill="1" applyBorder="1" applyAlignment="1">
      <alignment horizontal="center" vertical="center" wrapText="1"/>
    </xf>
    <xf numFmtId="49" fontId="42" fillId="5" borderId="6" xfId="0" applyNumberFormat="1" applyFont="1" applyFill="1" applyBorder="1" applyAlignment="1">
      <alignment horizontal="left" vertical="center" wrapText="1"/>
    </xf>
    <xf numFmtId="49" fontId="42" fillId="5" borderId="4" xfId="0" applyNumberFormat="1" applyFont="1" applyFill="1" applyBorder="1" applyAlignment="1">
      <alignment horizontal="left" vertical="center" wrapText="1"/>
    </xf>
    <xf numFmtId="49" fontId="42" fillId="5" borderId="5" xfId="0" applyNumberFormat="1" applyFont="1" applyFill="1" applyBorder="1" applyAlignment="1">
      <alignment horizontal="left" vertical="center" wrapText="1"/>
    </xf>
    <xf numFmtId="0" fontId="50" fillId="2" borderId="7" xfId="0" applyFont="1" applyFill="1" applyBorder="1" applyAlignment="1">
      <alignment horizontal="left" vertical="center"/>
    </xf>
    <xf numFmtId="0" fontId="50" fillId="2" borderId="8" xfId="0" applyFont="1" applyFill="1" applyBorder="1" applyAlignment="1">
      <alignment horizontal="left" vertical="center"/>
    </xf>
    <xf numFmtId="0" fontId="54" fillId="2" borderId="6" xfId="6" applyFont="1" applyFill="1" applyBorder="1" applyAlignment="1">
      <alignment horizontal="center" vertical="center" wrapText="1"/>
    </xf>
    <xf numFmtId="0" fontId="54" fillId="2" borderId="4" xfId="6" applyFont="1" applyFill="1" applyBorder="1" applyAlignment="1">
      <alignment horizontal="center" vertical="center" wrapText="1"/>
    </xf>
    <xf numFmtId="0" fontId="54" fillId="2" borderId="5" xfId="6" applyFont="1" applyFill="1" applyBorder="1" applyAlignment="1">
      <alignment horizontal="center" vertical="center" wrapText="1"/>
    </xf>
    <xf numFmtId="0" fontId="26" fillId="2" borderId="7" xfId="0" applyFont="1" applyFill="1" applyBorder="1" applyAlignment="1">
      <alignment horizontal="left" vertical="center"/>
    </xf>
    <xf numFmtId="0" fontId="26" fillId="2" borderId="8" xfId="0" applyFont="1" applyFill="1" applyBorder="1" applyAlignment="1">
      <alignment horizontal="left" vertical="center"/>
    </xf>
    <xf numFmtId="0" fontId="28" fillId="2" borderId="7" xfId="0" applyFont="1" applyFill="1" applyBorder="1" applyAlignment="1">
      <alignment horizontal="left" vertical="center"/>
    </xf>
    <xf numFmtId="0" fontId="28" fillId="2" borderId="8" xfId="0" applyFont="1" applyFill="1" applyBorder="1" applyAlignment="1">
      <alignment horizontal="left" vertical="center"/>
    </xf>
    <xf numFmtId="0" fontId="36" fillId="0" borderId="6" xfId="0" applyNumberFormat="1" applyFont="1" applyBorder="1" applyAlignment="1">
      <alignment horizontal="center" vertical="center" wrapText="1"/>
    </xf>
    <xf numFmtId="0" fontId="36" fillId="0" borderId="4" xfId="0" applyNumberFormat="1" applyFont="1" applyBorder="1" applyAlignment="1">
      <alignment horizontal="center" vertical="center" wrapText="1"/>
    </xf>
    <xf numFmtId="0" fontId="36" fillId="0" borderId="5" xfId="0" applyNumberFormat="1" applyFont="1" applyBorder="1" applyAlignment="1">
      <alignment horizontal="center" vertical="center" wrapText="1"/>
    </xf>
    <xf numFmtId="0" fontId="52" fillId="5" borderId="3" xfId="0" applyFont="1" applyFill="1" applyBorder="1" applyAlignment="1">
      <alignment horizontal="center" vertical="center"/>
    </xf>
    <xf numFmtId="0" fontId="34" fillId="2" borderId="9" xfId="6" applyFont="1" applyFill="1" applyBorder="1" applyAlignment="1">
      <alignment horizontal="center" vertical="center" wrapText="1"/>
    </xf>
    <xf numFmtId="0" fontId="0" fillId="0" borderId="15" xfId="0" applyBorder="1"/>
    <xf numFmtId="0" fontId="0" fillId="0" borderId="10" xfId="0" applyBorder="1"/>
    <xf numFmtId="0" fontId="34" fillId="2" borderId="11" xfId="6" applyFont="1" applyFill="1" applyBorder="1" applyAlignment="1">
      <alignment horizontal="center" vertical="center" wrapText="1"/>
    </xf>
    <xf numFmtId="0" fontId="0" fillId="0" borderId="16" xfId="0" applyBorder="1"/>
    <xf numFmtId="0" fontId="0" fillId="0" borderId="12" xfId="0" applyBorder="1"/>
    <xf numFmtId="0" fontId="34" fillId="5" borderId="9" xfId="6" applyFont="1" applyFill="1" applyBorder="1" applyAlignment="1">
      <alignment horizontal="center" vertical="center"/>
    </xf>
    <xf numFmtId="0" fontId="34" fillId="5" borderId="15" xfId="6" applyFont="1" applyFill="1" applyBorder="1" applyAlignment="1">
      <alignment horizontal="center" vertical="center"/>
    </xf>
    <xf numFmtId="0" fontId="34" fillId="5" borderId="10" xfId="6" applyFont="1" applyFill="1" applyBorder="1" applyAlignment="1">
      <alignment horizontal="center" vertical="center"/>
    </xf>
    <xf numFmtId="0" fontId="34" fillId="5" borderId="11" xfId="6" applyFont="1" applyFill="1" applyBorder="1" applyAlignment="1">
      <alignment horizontal="center" vertical="center"/>
    </xf>
    <xf numFmtId="0" fontId="34" fillId="5" borderId="16" xfId="6" applyFont="1" applyFill="1" applyBorder="1" applyAlignment="1">
      <alignment horizontal="center" vertical="center"/>
    </xf>
    <xf numFmtId="0" fontId="34" fillId="5" borderId="12" xfId="6" applyFont="1" applyFill="1" applyBorder="1" applyAlignment="1">
      <alignment horizontal="center" vertical="center"/>
    </xf>
    <xf numFmtId="0" fontId="34" fillId="5" borderId="9" xfId="6" applyFont="1" applyFill="1" applyBorder="1" applyAlignment="1">
      <alignment horizontal="center" vertical="center" wrapText="1"/>
    </xf>
    <xf numFmtId="0" fontId="34" fillId="5" borderId="11" xfId="6" applyFont="1" applyFill="1" applyBorder="1" applyAlignment="1">
      <alignment horizontal="center" vertical="center" wrapText="1"/>
    </xf>
    <xf numFmtId="0" fontId="34" fillId="5" borderId="15" xfId="6" applyFont="1" applyFill="1" applyBorder="1" applyAlignment="1">
      <alignment horizontal="center" vertical="center" wrapText="1"/>
    </xf>
    <xf numFmtId="0" fontId="34" fillId="5" borderId="10" xfId="6" applyFont="1" applyFill="1" applyBorder="1" applyAlignment="1">
      <alignment horizontal="center" vertical="center" wrapText="1"/>
    </xf>
    <xf numFmtId="0" fontId="34" fillId="5" borderId="16" xfId="6" applyFont="1" applyFill="1" applyBorder="1" applyAlignment="1">
      <alignment horizontal="center" vertical="center" wrapText="1"/>
    </xf>
    <xf numFmtId="0" fontId="34" fillId="5" borderId="12" xfId="6" applyFont="1" applyFill="1" applyBorder="1" applyAlignment="1">
      <alignment horizontal="center" vertical="center" wrapText="1"/>
    </xf>
    <xf numFmtId="0" fontId="34" fillId="2" borderId="15" xfId="6" applyFont="1" applyFill="1" applyBorder="1" applyAlignment="1">
      <alignment horizontal="center" vertical="center" wrapText="1"/>
    </xf>
    <xf numFmtId="0" fontId="34" fillId="2" borderId="10" xfId="6" applyFont="1" applyFill="1" applyBorder="1" applyAlignment="1">
      <alignment horizontal="center" vertical="center" wrapText="1"/>
    </xf>
    <xf numFmtId="0" fontId="52" fillId="2" borderId="3" xfId="0" applyFont="1" applyFill="1" applyBorder="1" applyAlignment="1">
      <alignment horizontal="center" vertical="center"/>
    </xf>
    <xf numFmtId="0" fontId="28" fillId="5" borderId="0" xfId="0" applyFont="1" applyFill="1" applyAlignment="1">
      <alignment horizontal="left" vertical="center" wrapText="1"/>
    </xf>
    <xf numFmtId="0" fontId="28" fillId="2" borderId="8" xfId="0" applyNumberFormat="1" applyFont="1" applyFill="1" applyBorder="1" applyAlignment="1">
      <alignment horizontal="left" vertical="center" wrapText="1"/>
    </xf>
    <xf numFmtId="49" fontId="35" fillId="5" borderId="4" xfId="0" applyNumberFormat="1" applyFont="1" applyFill="1" applyBorder="1" applyAlignment="1">
      <alignment horizontal="center" vertical="center" wrapText="1"/>
    </xf>
    <xf numFmtId="49" fontId="35" fillId="5" borderId="5" xfId="0" applyNumberFormat="1" applyFont="1" applyFill="1" applyBorder="1" applyAlignment="1">
      <alignment horizontal="center" vertical="center" wrapText="1"/>
    </xf>
    <xf numFmtId="49" fontId="35" fillId="5" borderId="6" xfId="0" applyNumberFormat="1" applyFont="1" applyFill="1" applyBorder="1" applyAlignment="1">
      <alignment horizontal="center" vertical="center" wrapText="1"/>
    </xf>
    <xf numFmtId="0" fontId="36" fillId="5" borderId="6" xfId="0" applyNumberFormat="1" applyFont="1" applyFill="1" applyBorder="1" applyAlignment="1">
      <alignment horizontal="center" vertical="center" wrapText="1"/>
    </xf>
    <xf numFmtId="0" fontId="36" fillId="5" borderId="4" xfId="0" applyNumberFormat="1" applyFont="1" applyFill="1" applyBorder="1" applyAlignment="1">
      <alignment horizontal="center" vertical="center" wrapText="1"/>
    </xf>
    <xf numFmtId="0" fontId="36" fillId="5" borderId="5" xfId="0" applyNumberFormat="1" applyFont="1" applyFill="1" applyBorder="1" applyAlignment="1">
      <alignment horizontal="center" vertical="center" wrapText="1"/>
    </xf>
    <xf numFmtId="49" fontId="55" fillId="2" borderId="3" xfId="0" applyNumberFormat="1" applyFont="1" applyFill="1" applyBorder="1" applyAlignment="1">
      <alignment horizontal="left" vertical="center" wrapText="1"/>
    </xf>
    <xf numFmtId="0" fontId="28" fillId="5" borderId="0" xfId="0" applyFont="1" applyFill="1" applyAlignment="1">
      <alignment horizontal="center" vertical="center" wrapText="1"/>
    </xf>
    <xf numFmtId="0" fontId="54" fillId="5" borderId="6" xfId="0" applyNumberFormat="1" applyFont="1" applyFill="1" applyBorder="1" applyAlignment="1">
      <alignment horizontal="center" vertical="center" wrapText="1"/>
    </xf>
    <xf numFmtId="0" fontId="54" fillId="5" borderId="4" xfId="0" applyNumberFormat="1" applyFont="1" applyFill="1" applyBorder="1" applyAlignment="1">
      <alignment horizontal="center" vertical="center" wrapText="1"/>
    </xf>
    <xf numFmtId="0" fontId="54" fillId="5" borderId="5" xfId="0" applyNumberFormat="1" applyFont="1" applyFill="1" applyBorder="1" applyAlignment="1">
      <alignment horizontal="center" vertical="center" wrapText="1"/>
    </xf>
    <xf numFmtId="49" fontId="35" fillId="5" borderId="9" xfId="0" applyNumberFormat="1" applyFont="1" applyFill="1" applyBorder="1" applyAlignment="1">
      <alignment horizontal="center" vertical="center" wrapText="1"/>
    </xf>
    <xf numFmtId="49" fontId="35" fillId="5" borderId="14" xfId="0" applyNumberFormat="1" applyFont="1" applyFill="1" applyBorder="1" applyAlignment="1">
      <alignment horizontal="center" vertical="center" wrapText="1"/>
    </xf>
    <xf numFmtId="49" fontId="35" fillId="5" borderId="10" xfId="0" applyNumberFormat="1" applyFont="1" applyFill="1" applyBorder="1" applyAlignment="1">
      <alignment horizontal="center" vertical="center" wrapText="1"/>
    </xf>
    <xf numFmtId="49" fontId="35" fillId="5" borderId="13" xfId="0" applyNumberFormat="1" applyFont="1" applyFill="1" applyBorder="1" applyAlignment="1">
      <alignment horizontal="center" vertical="center" wrapText="1"/>
    </xf>
    <xf numFmtId="0" fontId="57" fillId="0" borderId="4" xfId="0" applyFont="1" applyBorder="1"/>
    <xf numFmtId="0" fontId="57" fillId="0" borderId="5" xfId="0" applyFont="1" applyBorder="1"/>
    <xf numFmtId="49" fontId="35" fillId="5" borderId="15" xfId="0" applyNumberFormat="1" applyFont="1" applyFill="1" applyBorder="1" applyAlignment="1">
      <alignment horizontal="center" vertical="center" wrapText="1"/>
    </xf>
    <xf numFmtId="49" fontId="35" fillId="5" borderId="0" xfId="0" applyNumberFormat="1" applyFont="1" applyFill="1" applyBorder="1" applyAlignment="1">
      <alignment horizontal="center" vertical="center" wrapText="1"/>
    </xf>
    <xf numFmtId="0" fontId="36" fillId="2" borderId="3" xfId="0" applyNumberFormat="1" applyFont="1" applyFill="1" applyBorder="1" applyAlignment="1">
      <alignment horizontal="center" vertical="center" wrapText="1"/>
    </xf>
    <xf numFmtId="49" fontId="53" fillId="5" borderId="0" xfId="0" applyNumberFormat="1" applyFont="1" applyFill="1" applyBorder="1" applyAlignment="1">
      <alignment horizontal="center" vertical="center" wrapText="1"/>
    </xf>
    <xf numFmtId="0" fontId="36" fillId="2" borderId="3" xfId="6" applyFont="1" applyFill="1" applyBorder="1" applyAlignment="1">
      <alignment horizontal="center" vertical="center" wrapText="1"/>
    </xf>
    <xf numFmtId="0" fontId="54" fillId="2" borderId="6" xfId="6" applyFont="1" applyFill="1" applyBorder="1" applyAlignment="1">
      <alignment horizontal="center" vertical="center"/>
    </xf>
    <xf numFmtId="0" fontId="54" fillId="2" borderId="4" xfId="6" applyFont="1" applyFill="1" applyBorder="1" applyAlignment="1">
      <alignment horizontal="center" vertical="center"/>
    </xf>
    <xf numFmtId="0" fontId="54" fillId="2" borderId="3" xfId="6" applyFont="1" applyFill="1" applyBorder="1" applyAlignment="1">
      <alignment horizontal="center" vertical="center" wrapText="1"/>
    </xf>
    <xf numFmtId="49" fontId="35" fillId="2" borderId="3" xfId="0" applyNumberFormat="1" applyFont="1" applyFill="1" applyBorder="1" applyAlignment="1">
      <alignment horizontal="center" vertical="center" wrapText="1"/>
    </xf>
    <xf numFmtId="49" fontId="54" fillId="2" borderId="3" xfId="0" applyNumberFormat="1" applyFont="1" applyFill="1" applyBorder="1" applyAlignment="1">
      <alignment horizontal="center" vertical="center" wrapText="1"/>
    </xf>
    <xf numFmtId="49" fontId="54" fillId="2" borderId="9" xfId="0" applyNumberFormat="1" applyFont="1" applyFill="1" applyBorder="1" applyAlignment="1">
      <alignment horizontal="center" vertical="center" wrapText="1"/>
    </xf>
    <xf numFmtId="49" fontId="54" fillId="2" borderId="15" xfId="0" applyNumberFormat="1" applyFont="1" applyFill="1" applyBorder="1" applyAlignment="1">
      <alignment horizontal="center" vertical="center" wrapText="1"/>
    </xf>
    <xf numFmtId="49" fontId="54" fillId="2" borderId="10" xfId="0" applyNumberFormat="1" applyFont="1" applyFill="1" applyBorder="1" applyAlignment="1">
      <alignment horizontal="center" vertical="center" wrapText="1"/>
    </xf>
    <xf numFmtId="49" fontId="54" fillId="2" borderId="11" xfId="0" applyNumberFormat="1" applyFont="1" applyFill="1" applyBorder="1" applyAlignment="1">
      <alignment horizontal="center" vertical="center" wrapText="1"/>
    </xf>
    <xf numFmtId="49" fontId="54" fillId="2" borderId="16" xfId="0" applyNumberFormat="1" applyFont="1" applyFill="1" applyBorder="1" applyAlignment="1">
      <alignment horizontal="center" vertical="center" wrapText="1"/>
    </xf>
    <xf numFmtId="49" fontId="54" fillId="2" borderId="12" xfId="0" applyNumberFormat="1" applyFont="1" applyFill="1" applyBorder="1" applyAlignment="1">
      <alignment horizontal="center" vertical="center" wrapText="1"/>
    </xf>
    <xf numFmtId="0" fontId="34" fillId="5" borderId="3" xfId="6" applyFont="1" applyFill="1" applyBorder="1" applyAlignment="1">
      <alignment horizontal="center" vertical="center" textRotation="90"/>
    </xf>
    <xf numFmtId="0" fontId="34" fillId="2" borderId="3" xfId="6" applyFont="1" applyFill="1" applyBorder="1" applyAlignment="1">
      <alignment horizontal="center" vertical="center" textRotation="90"/>
    </xf>
    <xf numFmtId="0" fontId="34" fillId="5" borderId="3" xfId="6" applyFont="1" applyFill="1" applyBorder="1" applyAlignment="1">
      <alignment horizontal="center" vertical="center" textRotation="90" wrapText="1"/>
    </xf>
    <xf numFmtId="49" fontId="35" fillId="2" borderId="9" xfId="0" applyNumberFormat="1" applyFont="1" applyFill="1" applyBorder="1" applyAlignment="1">
      <alignment horizontal="center" vertical="center" wrapText="1"/>
    </xf>
    <xf numFmtId="49" fontId="35" fillId="2" borderId="15" xfId="0" applyNumberFormat="1" applyFont="1" applyFill="1" applyBorder="1" applyAlignment="1">
      <alignment horizontal="center" vertical="center" wrapText="1"/>
    </xf>
    <xf numFmtId="49" fontId="35" fillId="2" borderId="10" xfId="0" applyNumberFormat="1" applyFont="1" applyFill="1" applyBorder="1" applyAlignment="1">
      <alignment horizontal="center" vertical="center" wrapText="1"/>
    </xf>
    <xf numFmtId="49" fontId="35" fillId="2" borderId="11" xfId="0" applyNumberFormat="1" applyFont="1" applyFill="1" applyBorder="1" applyAlignment="1">
      <alignment horizontal="center" vertical="center" wrapText="1"/>
    </xf>
    <xf numFmtId="49" fontId="35" fillId="2" borderId="16" xfId="0" applyNumberFormat="1" applyFont="1" applyFill="1" applyBorder="1" applyAlignment="1">
      <alignment horizontal="center" vertical="center" wrapText="1"/>
    </xf>
    <xf numFmtId="49" fontId="35" fillId="2" borderId="12" xfId="0" applyNumberFormat="1" applyFont="1" applyFill="1" applyBorder="1" applyAlignment="1">
      <alignment horizontal="center" vertical="center" wrapText="1"/>
    </xf>
    <xf numFmtId="49" fontId="35" fillId="5" borderId="3" xfId="0" applyNumberFormat="1" applyFont="1" applyFill="1" applyBorder="1" applyAlignment="1">
      <alignment horizontal="left" vertical="center" wrapText="1"/>
    </xf>
    <xf numFmtId="0" fontId="36" fillId="5" borderId="3" xfId="0" applyNumberFormat="1" applyFont="1" applyFill="1" applyBorder="1" applyAlignment="1">
      <alignment horizontal="center" vertical="center" wrapText="1"/>
    </xf>
    <xf numFmtId="49" fontId="35" fillId="5" borderId="3" xfId="0" applyNumberFormat="1" applyFont="1" applyFill="1" applyBorder="1" applyAlignment="1">
      <alignment horizontal="center" vertical="center" wrapText="1"/>
    </xf>
    <xf numFmtId="0" fontId="28" fillId="2" borderId="7" xfId="0" applyFont="1" applyFill="1" applyBorder="1" applyAlignment="1">
      <alignment horizontal="left" vertical="center" wrapText="1"/>
    </xf>
    <xf numFmtId="0" fontId="28" fillId="2" borderId="8" xfId="0" applyFont="1" applyFill="1" applyBorder="1" applyAlignment="1">
      <alignment horizontal="left" vertical="center" wrapText="1"/>
    </xf>
    <xf numFmtId="0" fontId="26" fillId="2" borderId="3" xfId="0" applyNumberFormat="1" applyFont="1" applyFill="1" applyBorder="1" applyAlignment="1">
      <alignment horizontal="center" vertical="center" wrapText="1"/>
    </xf>
    <xf numFmtId="9" fontId="52" fillId="5" borderId="3" xfId="0" applyNumberFormat="1" applyFont="1" applyFill="1" applyBorder="1" applyAlignment="1">
      <alignment horizontal="center" vertical="center"/>
    </xf>
    <xf numFmtId="0" fontId="26" fillId="5" borderId="3" xfId="0" applyNumberFormat="1" applyFont="1" applyFill="1" applyBorder="1" applyAlignment="1">
      <alignment horizontal="center" vertical="center" wrapText="1"/>
    </xf>
    <xf numFmtId="0" fontId="34" fillId="2" borderId="3" xfId="6" applyFont="1" applyFill="1" applyBorder="1" applyAlignment="1">
      <alignment horizontal="center" vertical="center" textRotation="90" wrapText="1"/>
    </xf>
    <xf numFmtId="9" fontId="52" fillId="2" borderId="3" xfId="0" applyNumberFormat="1" applyFont="1" applyFill="1" applyBorder="1" applyAlignment="1">
      <alignment horizontal="center" vertical="center"/>
    </xf>
    <xf numFmtId="0" fontId="27" fillId="2" borderId="9" xfId="6" applyFont="1" applyFill="1" applyBorder="1" applyAlignment="1">
      <alignment horizontal="center" vertical="center"/>
    </xf>
    <xf numFmtId="0" fontId="27" fillId="2" borderId="15" xfId="6" applyFont="1" applyFill="1" applyBorder="1" applyAlignment="1">
      <alignment horizontal="center" vertical="center"/>
    </xf>
    <xf numFmtId="0" fontId="27" fillId="2" borderId="10" xfId="6" applyFont="1" applyFill="1" applyBorder="1" applyAlignment="1">
      <alignment horizontal="center" vertical="center"/>
    </xf>
    <xf numFmtId="0" fontId="27" fillId="2" borderId="11" xfId="6" applyFont="1" applyFill="1" applyBorder="1" applyAlignment="1">
      <alignment horizontal="center" vertical="center"/>
    </xf>
    <xf numFmtId="0" fontId="27" fillId="2" borderId="16" xfId="6" applyFont="1" applyFill="1" applyBorder="1" applyAlignment="1">
      <alignment horizontal="center" vertical="center"/>
    </xf>
    <xf numFmtId="0" fontId="27" fillId="2" borderId="12" xfId="6" applyFont="1" applyFill="1" applyBorder="1" applyAlignment="1">
      <alignment horizontal="center" vertical="center"/>
    </xf>
    <xf numFmtId="0" fontId="34" fillId="2" borderId="9" xfId="6" applyFont="1" applyFill="1" applyBorder="1" applyAlignment="1">
      <alignment horizontal="center" vertical="center"/>
    </xf>
    <xf numFmtId="0" fontId="34" fillId="2" borderId="15" xfId="6" applyFont="1" applyFill="1" applyBorder="1" applyAlignment="1">
      <alignment horizontal="center" vertical="center"/>
    </xf>
    <xf numFmtId="0" fontId="34" fillId="2" borderId="10" xfId="6" applyFont="1" applyFill="1" applyBorder="1" applyAlignment="1">
      <alignment horizontal="center" vertical="center"/>
    </xf>
    <xf numFmtId="0" fontId="34" fillId="2" borderId="11" xfId="6" applyFont="1" applyFill="1" applyBorder="1" applyAlignment="1">
      <alignment horizontal="center" vertical="center"/>
    </xf>
    <xf numFmtId="0" fontId="34" fillId="2" borderId="16" xfId="6" applyFont="1" applyFill="1" applyBorder="1" applyAlignment="1">
      <alignment horizontal="center" vertical="center"/>
    </xf>
    <xf numFmtId="0" fontId="34" fillId="2" borderId="12" xfId="6" applyFont="1" applyFill="1" applyBorder="1" applyAlignment="1">
      <alignment horizontal="center" vertical="center"/>
    </xf>
    <xf numFmtId="9" fontId="52" fillId="5" borderId="6" xfId="0" applyNumberFormat="1" applyFont="1" applyFill="1" applyBorder="1" applyAlignment="1">
      <alignment horizontal="center" vertical="center"/>
    </xf>
    <xf numFmtId="9" fontId="52" fillId="5" borderId="5" xfId="0" applyNumberFormat="1" applyFont="1" applyFill="1" applyBorder="1" applyAlignment="1">
      <alignment horizontal="center" vertical="center"/>
    </xf>
    <xf numFmtId="0" fontId="55" fillId="5" borderId="0" xfId="0" applyNumberFormat="1" applyFont="1" applyFill="1" applyBorder="1" applyAlignment="1">
      <alignment horizontal="left" vertical="center" wrapText="1"/>
    </xf>
    <xf numFmtId="0" fontId="55" fillId="2" borderId="3" xfId="0" applyNumberFormat="1" applyFont="1" applyFill="1" applyBorder="1" applyAlignment="1">
      <alignment horizontal="left" vertical="center" wrapText="1"/>
    </xf>
    <xf numFmtId="0" fontId="55" fillId="5" borderId="0" xfId="0" applyNumberFormat="1" applyFont="1" applyFill="1" applyBorder="1" applyAlignment="1">
      <alignment horizontal="center" vertical="center" wrapText="1"/>
    </xf>
    <xf numFmtId="49" fontId="35" fillId="5" borderId="12" xfId="0" applyNumberFormat="1" applyFont="1" applyFill="1" applyBorder="1" applyAlignment="1">
      <alignment horizontal="center" vertical="center" wrapText="1"/>
    </xf>
    <xf numFmtId="49" fontId="35" fillId="5" borderId="11" xfId="0" applyNumberFormat="1" applyFont="1" applyFill="1" applyBorder="1" applyAlignment="1">
      <alignment horizontal="center" vertical="center" wrapText="1"/>
    </xf>
    <xf numFmtId="0" fontId="45" fillId="0" borderId="6" xfId="0" applyNumberFormat="1" applyFont="1" applyBorder="1" applyAlignment="1">
      <alignment horizontal="center" vertical="center" wrapText="1"/>
    </xf>
    <xf numFmtId="0" fontId="45" fillId="0" borderId="4" xfId="0" applyNumberFormat="1" applyFont="1" applyBorder="1" applyAlignment="1">
      <alignment horizontal="center" vertical="center" wrapText="1"/>
    </xf>
    <xf numFmtId="0" fontId="45" fillId="0" borderId="5" xfId="0" applyNumberFormat="1" applyFont="1" applyBorder="1" applyAlignment="1">
      <alignment horizontal="center" vertical="center" wrapText="1"/>
    </xf>
    <xf numFmtId="9" fontId="45" fillId="0" borderId="6" xfId="0" applyNumberFormat="1" applyFont="1" applyBorder="1" applyAlignment="1">
      <alignment horizontal="center" vertical="center" wrapText="1"/>
    </xf>
    <xf numFmtId="9" fontId="45" fillId="0" borderId="4" xfId="0" applyNumberFormat="1" applyFont="1" applyBorder="1" applyAlignment="1">
      <alignment horizontal="center" vertical="center" wrapText="1"/>
    </xf>
    <xf numFmtId="9" fontId="45" fillId="0" borderId="5" xfId="0" applyNumberFormat="1" applyFont="1" applyBorder="1" applyAlignment="1">
      <alignment horizontal="center" vertical="center" wrapText="1"/>
    </xf>
    <xf numFmtId="49" fontId="35" fillId="10" borderId="6" xfId="0" applyNumberFormat="1" applyFont="1" applyFill="1" applyBorder="1" applyAlignment="1">
      <alignment horizontal="center" vertical="center" wrapText="1"/>
    </xf>
    <xf numFmtId="49" fontId="35" fillId="10" borderId="4" xfId="0" applyNumberFormat="1" applyFont="1" applyFill="1" applyBorder="1" applyAlignment="1">
      <alignment horizontal="center" vertical="center" wrapText="1"/>
    </xf>
    <xf numFmtId="49" fontId="35" fillId="10" borderId="5" xfId="0" applyNumberFormat="1" applyFont="1" applyFill="1" applyBorder="1" applyAlignment="1">
      <alignment horizontal="center" vertical="center" wrapText="1"/>
    </xf>
    <xf numFmtId="0" fontId="36" fillId="6" borderId="6" xfId="0" applyNumberFormat="1" applyFont="1" applyFill="1" applyBorder="1" applyAlignment="1">
      <alignment horizontal="center" vertical="center" wrapText="1"/>
    </xf>
    <xf numFmtId="0" fontId="36" fillId="6" borderId="4" xfId="0" applyNumberFormat="1" applyFont="1" applyFill="1" applyBorder="1" applyAlignment="1">
      <alignment horizontal="center" vertical="center" wrapText="1"/>
    </xf>
    <xf numFmtId="0" fontId="36" fillId="6" borderId="5" xfId="0" applyNumberFormat="1" applyFont="1" applyFill="1" applyBorder="1" applyAlignment="1">
      <alignment horizontal="center" vertical="center" wrapText="1"/>
    </xf>
    <xf numFmtId="0" fontId="36" fillId="9" borderId="6" xfId="0" applyNumberFormat="1" applyFont="1" applyFill="1" applyBorder="1" applyAlignment="1">
      <alignment horizontal="center" vertical="center" wrapText="1"/>
    </xf>
    <xf numFmtId="0" fontId="36" fillId="9" borderId="4" xfId="0" applyNumberFormat="1" applyFont="1" applyFill="1" applyBorder="1" applyAlignment="1">
      <alignment horizontal="center" vertical="center" wrapText="1"/>
    </xf>
    <xf numFmtId="0" fontId="36" fillId="9" borderId="5" xfId="0" applyNumberFormat="1" applyFont="1" applyFill="1" applyBorder="1" applyAlignment="1">
      <alignment horizontal="center" vertical="center" wrapText="1"/>
    </xf>
    <xf numFmtId="49" fontId="54" fillId="5" borderId="6" xfId="0" applyNumberFormat="1" applyFont="1" applyFill="1" applyBorder="1" applyAlignment="1">
      <alignment horizontal="center" vertical="center" wrapText="1"/>
    </xf>
    <xf numFmtId="49" fontId="54" fillId="5" borderId="5" xfId="0" applyNumberFormat="1" applyFont="1" applyFill="1" applyBorder="1" applyAlignment="1">
      <alignment horizontal="center" vertical="center" wrapText="1"/>
    </xf>
    <xf numFmtId="0" fontId="35" fillId="2" borderId="3" xfId="0" applyFont="1" applyFill="1" applyBorder="1" applyAlignment="1">
      <alignment horizontal="center" vertical="center" wrapText="1"/>
    </xf>
    <xf numFmtId="0" fontId="54" fillId="2" borderId="3" xfId="0" applyFont="1" applyFill="1" applyBorder="1" applyAlignment="1">
      <alignment horizontal="center" vertical="center" wrapText="1"/>
    </xf>
  </cellXfs>
  <cellStyles count="30">
    <cellStyle name="Currency 3" xfId="1"/>
    <cellStyle name="Header1" xfId="2"/>
    <cellStyle name="Header2" xfId="3"/>
    <cellStyle name="Normal" xfId="0" builtinId="0"/>
    <cellStyle name="Normal 2" xfId="4"/>
    <cellStyle name="Normal 3" xfId="5"/>
    <cellStyle name="Normal 4" xfId="6"/>
    <cellStyle name="Normal 4 2" xfId="7"/>
    <cellStyle name="Normal 4 3" xfId="8"/>
    <cellStyle name="Normal 6" xfId="9"/>
    <cellStyle name="Percent 2" xfId="11"/>
    <cellStyle name="Percent 3" xfId="12"/>
    <cellStyle name="Percent 4" xfId="13"/>
    <cellStyle name="Percent 5" xfId="10"/>
    <cellStyle name="똿뗦먛귟 [0.00]_PRODUCT DETAIL Q1" xfId="14"/>
    <cellStyle name="똿뗦먛귟_PRODUCT DETAIL Q1" xfId="15"/>
    <cellStyle name="믅됞 [0.00]_PRODUCT DETAIL Q1" xfId="16"/>
    <cellStyle name="믅됞_PRODUCT DETAIL Q1" xfId="17"/>
    <cellStyle name="백분율_95" xfId="18"/>
    <cellStyle name="뷭?_BOOKSHIP" xfId="19"/>
    <cellStyle name="콤마 [0]_1202" xfId="23"/>
    <cellStyle name="콤마_1202" xfId="24"/>
    <cellStyle name="통화 [0]_1202" xfId="25"/>
    <cellStyle name="통화_1202" xfId="26"/>
    <cellStyle name="표준_(정보부문)월별인원계획" xfId="27"/>
    <cellStyle name="一般_Book1" xfId="20"/>
    <cellStyle name="千分位[0]_Book1" xfId="21"/>
    <cellStyle name="千分位_Book1" xfId="22"/>
    <cellStyle name="貨幣 [0]_Book1" xfId="28"/>
    <cellStyle name="貨幣_Book1" xfId="29"/>
  </cellStyles>
  <dxfs count="0"/>
  <tableStyles count="0" defaultTableStyle="TableStyleMedium2" defaultPivotStyle="PivotStyleLight16"/>
  <colors>
    <mruColors>
      <color rgb="FF00FF00"/>
      <color rgb="FFFFCCCC"/>
      <color rgb="FFFFFF00"/>
      <color rgb="FFFFFF99"/>
      <color rgb="FFFFCC66"/>
      <color rgb="FFFF9900"/>
      <color rgb="FFCCFF33"/>
      <color rgb="FFFFFFCC"/>
      <color rgb="FF99FF66"/>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Aspect">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85"/>
  <sheetViews>
    <sheetView zoomScale="64" zoomScaleNormal="64" workbookViewId="0">
      <pane xSplit="12" ySplit="4" topLeftCell="M8" activePane="bottomRight" state="frozen"/>
      <selection pane="topRight" activeCell="M1" sqref="M1"/>
      <selection pane="bottomLeft" activeCell="A5" sqref="A5"/>
      <selection pane="bottomRight" activeCell="A10" sqref="A10:C10"/>
    </sheetView>
  </sheetViews>
  <sheetFormatPr defaultColWidth="9.140625" defaultRowHeight="47.25" customHeight="1"/>
  <cols>
    <col min="1" max="1" width="43.140625" style="7" customWidth="1"/>
    <col min="2" max="2" width="5.7109375" style="34" customWidth="1"/>
    <col min="3" max="3" width="36.5703125" style="7" customWidth="1"/>
    <col min="4" max="4" width="5.7109375" style="34" customWidth="1"/>
    <col min="5" max="5" width="43.140625" style="7" customWidth="1"/>
    <col min="6" max="6" width="5.7109375" style="34" customWidth="1"/>
    <col min="7" max="7" width="36.5703125" style="7" customWidth="1"/>
    <col min="8" max="8" width="5.7109375" style="34" customWidth="1"/>
    <col min="9" max="9" width="43.140625" style="7" customWidth="1"/>
    <col min="10" max="10" width="5.7109375" style="34" customWidth="1"/>
    <col min="11" max="11" width="36.140625" style="7" customWidth="1"/>
    <col min="12" max="12" width="5.7109375" style="34" customWidth="1"/>
    <col min="13" max="16384" width="9.140625" style="7"/>
  </cols>
  <sheetData>
    <row r="1" spans="1:12" ht="27" customHeight="1">
      <c r="A1" s="540" t="s">
        <v>1058</v>
      </c>
      <c r="B1" s="540"/>
      <c r="C1" s="540"/>
      <c r="D1" s="540"/>
      <c r="E1" s="540" t="s">
        <v>1058</v>
      </c>
      <c r="F1" s="540"/>
      <c r="G1" s="540"/>
      <c r="H1" s="540"/>
      <c r="I1" s="540" t="s">
        <v>1058</v>
      </c>
      <c r="J1" s="540"/>
      <c r="K1" s="540"/>
      <c r="L1" s="540"/>
    </row>
    <row r="2" spans="1:12" ht="8.25" customHeight="1">
      <c r="A2" s="5"/>
      <c r="B2" s="19"/>
      <c r="C2" s="5"/>
      <c r="D2" s="19"/>
      <c r="E2" s="5"/>
      <c r="F2" s="19"/>
      <c r="G2" s="5"/>
      <c r="H2" s="19"/>
      <c r="I2" s="5"/>
      <c r="J2" s="19"/>
      <c r="K2" s="5"/>
      <c r="L2" s="19"/>
    </row>
    <row r="3" spans="1:12" s="4" customFormat="1" ht="28.5" customHeight="1">
      <c r="A3" s="545" t="s">
        <v>1</v>
      </c>
      <c r="B3" s="546"/>
      <c r="C3" s="546"/>
      <c r="D3" s="547"/>
      <c r="E3" s="548" t="s">
        <v>2</v>
      </c>
      <c r="F3" s="549"/>
      <c r="G3" s="549"/>
      <c r="H3" s="550"/>
      <c r="I3" s="551" t="s">
        <v>3</v>
      </c>
      <c r="J3" s="552"/>
      <c r="K3" s="552"/>
      <c r="L3" s="553"/>
    </row>
    <row r="4" spans="1:12" s="4" customFormat="1" ht="24.75" customHeight="1">
      <c r="A4" s="1" t="s">
        <v>1059</v>
      </c>
      <c r="B4" s="12"/>
      <c r="C4" s="1" t="s">
        <v>0</v>
      </c>
      <c r="D4" s="12"/>
      <c r="E4" s="2" t="s">
        <v>1040</v>
      </c>
      <c r="F4" s="11"/>
      <c r="G4" s="2" t="s">
        <v>0</v>
      </c>
      <c r="H4" s="11"/>
      <c r="I4" s="3" t="s">
        <v>1059</v>
      </c>
      <c r="J4" s="10"/>
      <c r="K4" s="3" t="s">
        <v>0</v>
      </c>
      <c r="L4" s="10"/>
    </row>
    <row r="5" spans="1:12" s="20" customFormat="1" ht="30.75" customHeight="1">
      <c r="A5" s="524" t="s">
        <v>358</v>
      </c>
      <c r="B5" s="525"/>
      <c r="C5" s="526"/>
      <c r="D5" s="13" t="s">
        <v>648</v>
      </c>
      <c r="E5" s="524" t="s">
        <v>358</v>
      </c>
      <c r="F5" s="525"/>
      <c r="G5" s="526"/>
      <c r="H5" s="13" t="s">
        <v>648</v>
      </c>
      <c r="I5" s="524" t="s">
        <v>358</v>
      </c>
      <c r="J5" s="525"/>
      <c r="K5" s="526"/>
      <c r="L5" s="13" t="s">
        <v>648</v>
      </c>
    </row>
    <row r="6" spans="1:12" s="20" customFormat="1" ht="30.75" customHeight="1">
      <c r="A6" s="524" t="s">
        <v>982</v>
      </c>
      <c r="B6" s="525"/>
      <c r="C6" s="526"/>
      <c r="D6" s="13" t="s">
        <v>648</v>
      </c>
      <c r="E6" s="524" t="s">
        <v>982</v>
      </c>
      <c r="F6" s="525"/>
      <c r="G6" s="526"/>
      <c r="H6" s="13" t="s">
        <v>648</v>
      </c>
      <c r="I6" s="524" t="s">
        <v>982</v>
      </c>
      <c r="J6" s="525"/>
      <c r="K6" s="526"/>
      <c r="L6" s="13" t="s">
        <v>648</v>
      </c>
    </row>
    <row r="7" spans="1:12" s="20" customFormat="1" ht="30.75" customHeight="1">
      <c r="A7" s="524" t="s">
        <v>987</v>
      </c>
      <c r="B7" s="525"/>
      <c r="C7" s="526"/>
      <c r="D7" s="13" t="s">
        <v>648</v>
      </c>
      <c r="E7" s="524" t="s">
        <v>987</v>
      </c>
      <c r="F7" s="525"/>
      <c r="G7" s="526"/>
      <c r="H7" s="13" t="s">
        <v>648</v>
      </c>
      <c r="I7" s="524" t="s">
        <v>987</v>
      </c>
      <c r="J7" s="525"/>
      <c r="K7" s="526"/>
      <c r="L7" s="13" t="s">
        <v>648</v>
      </c>
    </row>
    <row r="8" spans="1:12" s="18" customFormat="1" ht="88.5" customHeight="1">
      <c r="A8" s="14" t="s">
        <v>1044</v>
      </c>
      <c r="B8" s="16" t="s">
        <v>23</v>
      </c>
      <c r="C8" s="14" t="s">
        <v>1060</v>
      </c>
      <c r="D8" s="16" t="s">
        <v>24</v>
      </c>
      <c r="E8" s="15" t="s">
        <v>4</v>
      </c>
      <c r="F8" s="17" t="s">
        <v>23</v>
      </c>
      <c r="G8" s="15" t="s">
        <v>1060</v>
      </c>
      <c r="H8" s="17" t="s">
        <v>24</v>
      </c>
      <c r="I8" s="8" t="s">
        <v>27</v>
      </c>
      <c r="J8" s="9" t="s">
        <v>23</v>
      </c>
      <c r="K8" s="8" t="s">
        <v>1060</v>
      </c>
      <c r="L8" s="9" t="s">
        <v>24</v>
      </c>
    </row>
    <row r="9" spans="1:12" s="20" customFormat="1" ht="30.75" customHeight="1">
      <c r="A9" s="527" t="s">
        <v>983</v>
      </c>
      <c r="B9" s="528"/>
      <c r="C9" s="529"/>
      <c r="D9" s="13" t="s">
        <v>648</v>
      </c>
      <c r="E9" s="527" t="s">
        <v>983</v>
      </c>
      <c r="F9" s="528"/>
      <c r="G9" s="529"/>
      <c r="H9" s="13" t="s">
        <v>648</v>
      </c>
      <c r="I9" s="527" t="s">
        <v>983</v>
      </c>
      <c r="J9" s="528"/>
      <c r="K9" s="529"/>
      <c r="L9" s="13" t="s">
        <v>648</v>
      </c>
    </row>
    <row r="10" spans="1:12" s="21" customFormat="1" ht="30.75" customHeight="1">
      <c r="A10" s="530" t="s">
        <v>1045</v>
      </c>
      <c r="B10" s="531"/>
      <c r="C10" s="532"/>
      <c r="D10" s="13" t="s">
        <v>648</v>
      </c>
      <c r="E10" s="530" t="s">
        <v>1045</v>
      </c>
      <c r="F10" s="531"/>
      <c r="G10" s="532"/>
      <c r="H10" s="13" t="s">
        <v>648</v>
      </c>
      <c r="I10" s="530" t="s">
        <v>1045</v>
      </c>
      <c r="J10" s="531"/>
      <c r="K10" s="532"/>
      <c r="L10" s="13" t="s">
        <v>648</v>
      </c>
    </row>
    <row r="11" spans="1:12" ht="47.25" customHeight="1">
      <c r="A11" s="14" t="s">
        <v>6</v>
      </c>
      <c r="B11" s="16" t="s">
        <v>23</v>
      </c>
      <c r="C11" s="14" t="s">
        <v>30</v>
      </c>
      <c r="D11" s="16" t="s">
        <v>25</v>
      </c>
      <c r="E11" s="15" t="s">
        <v>70</v>
      </c>
      <c r="F11" s="17" t="s">
        <v>25</v>
      </c>
      <c r="G11" s="15" t="s">
        <v>67</v>
      </c>
      <c r="H11" s="17" t="s">
        <v>25</v>
      </c>
      <c r="I11" s="8" t="s">
        <v>28</v>
      </c>
      <c r="J11" s="9" t="s">
        <v>23</v>
      </c>
      <c r="K11" s="8" t="s">
        <v>359</v>
      </c>
      <c r="L11" s="9" t="s">
        <v>23</v>
      </c>
    </row>
    <row r="12" spans="1:12" ht="47.25" customHeight="1">
      <c r="A12" s="14" t="s">
        <v>47</v>
      </c>
      <c r="B12" s="16" t="s">
        <v>23</v>
      </c>
      <c r="C12" s="14" t="s">
        <v>31</v>
      </c>
      <c r="D12" s="16" t="s">
        <v>25</v>
      </c>
      <c r="E12" s="15" t="s">
        <v>71</v>
      </c>
      <c r="F12" s="17" t="s">
        <v>25</v>
      </c>
      <c r="G12" s="15" t="s">
        <v>68</v>
      </c>
      <c r="H12" s="17" t="s">
        <v>25</v>
      </c>
      <c r="I12" s="8" t="s">
        <v>360</v>
      </c>
      <c r="J12" s="9" t="s">
        <v>25</v>
      </c>
      <c r="K12" s="8" t="s">
        <v>361</v>
      </c>
      <c r="L12" s="9" t="s">
        <v>25</v>
      </c>
    </row>
    <row r="13" spans="1:12" ht="47.25" customHeight="1">
      <c r="A13" s="14" t="s">
        <v>34</v>
      </c>
      <c r="B13" s="16" t="s">
        <v>25</v>
      </c>
      <c r="C13" s="14" t="s">
        <v>35</v>
      </c>
      <c r="D13" s="16" t="s">
        <v>25</v>
      </c>
      <c r="E13" s="15" t="s">
        <v>7</v>
      </c>
      <c r="F13" s="17" t="s">
        <v>23</v>
      </c>
      <c r="G13" s="15" t="s">
        <v>69</v>
      </c>
      <c r="H13" s="17" t="s">
        <v>25</v>
      </c>
      <c r="I13" s="8" t="s">
        <v>362</v>
      </c>
      <c r="J13" s="9" t="s">
        <v>23</v>
      </c>
      <c r="K13" s="8" t="s">
        <v>363</v>
      </c>
      <c r="L13" s="9" t="s">
        <v>25</v>
      </c>
    </row>
    <row r="14" spans="1:12" ht="48.75" customHeight="1">
      <c r="A14" s="14" t="s">
        <v>5</v>
      </c>
      <c r="B14" s="16" t="s">
        <v>23</v>
      </c>
      <c r="C14" s="14" t="s">
        <v>29</v>
      </c>
      <c r="D14" s="16" t="s">
        <v>25</v>
      </c>
      <c r="E14" s="15" t="s">
        <v>73</v>
      </c>
      <c r="F14" s="17" t="s">
        <v>23</v>
      </c>
      <c r="G14" s="15" t="s">
        <v>78</v>
      </c>
      <c r="H14" s="17" t="s">
        <v>23</v>
      </c>
      <c r="I14" s="8" t="s">
        <v>364</v>
      </c>
      <c r="J14" s="9" t="s">
        <v>23</v>
      </c>
      <c r="K14" s="8" t="s">
        <v>365</v>
      </c>
      <c r="L14" s="9" t="s">
        <v>25</v>
      </c>
    </row>
    <row r="15" spans="1:12" ht="47.25" customHeight="1">
      <c r="A15" s="14" t="s">
        <v>72</v>
      </c>
      <c r="B15" s="16" t="s">
        <v>23</v>
      </c>
      <c r="C15" s="14" t="s">
        <v>48</v>
      </c>
      <c r="D15" s="16" t="s">
        <v>24</v>
      </c>
      <c r="E15" s="15" t="s">
        <v>74</v>
      </c>
      <c r="F15" s="17" t="s">
        <v>24</v>
      </c>
      <c r="G15" s="15" t="s">
        <v>76</v>
      </c>
      <c r="H15" s="17" t="s">
        <v>24</v>
      </c>
      <c r="I15" s="8" t="s">
        <v>366</v>
      </c>
      <c r="J15" s="9" t="s">
        <v>25</v>
      </c>
      <c r="K15" s="8" t="s">
        <v>367</v>
      </c>
      <c r="L15" s="9" t="s">
        <v>25</v>
      </c>
    </row>
    <row r="16" spans="1:12" ht="47.25" customHeight="1">
      <c r="A16" s="14" t="s">
        <v>9</v>
      </c>
      <c r="B16" s="16" t="s">
        <v>23</v>
      </c>
      <c r="C16" s="14" t="s">
        <v>32</v>
      </c>
      <c r="D16" s="16" t="s">
        <v>25</v>
      </c>
      <c r="E16" s="15" t="s">
        <v>75</v>
      </c>
      <c r="F16" s="17" t="s">
        <v>24</v>
      </c>
      <c r="G16" s="15" t="s">
        <v>77</v>
      </c>
      <c r="H16" s="17" t="s">
        <v>24</v>
      </c>
      <c r="I16" s="8" t="s">
        <v>368</v>
      </c>
      <c r="J16" s="9" t="s">
        <v>25</v>
      </c>
      <c r="K16" s="8" t="s">
        <v>31</v>
      </c>
      <c r="L16" s="9" t="s">
        <v>25</v>
      </c>
    </row>
    <row r="17" spans="1:12" ht="47.25" customHeight="1">
      <c r="A17" s="14" t="s">
        <v>49</v>
      </c>
      <c r="B17" s="16" t="s">
        <v>23</v>
      </c>
      <c r="C17" s="14" t="s">
        <v>33</v>
      </c>
      <c r="D17" s="16" t="s">
        <v>25</v>
      </c>
      <c r="E17" s="15" t="s">
        <v>79</v>
      </c>
      <c r="F17" s="17" t="s">
        <v>23</v>
      </c>
      <c r="G17" s="15" t="s">
        <v>80</v>
      </c>
      <c r="H17" s="17" t="s">
        <v>25</v>
      </c>
      <c r="I17" s="8" t="s">
        <v>369</v>
      </c>
      <c r="J17" s="9" t="s">
        <v>23</v>
      </c>
      <c r="K17" s="8" t="s">
        <v>370</v>
      </c>
      <c r="L17" s="9" t="s">
        <v>25</v>
      </c>
    </row>
    <row r="18" spans="1:12" ht="47.25" customHeight="1">
      <c r="A18" s="14" t="s">
        <v>13</v>
      </c>
      <c r="B18" s="16" t="s">
        <v>23</v>
      </c>
      <c r="C18" s="14" t="s">
        <v>38</v>
      </c>
      <c r="D18" s="16" t="s">
        <v>23</v>
      </c>
      <c r="E18" s="15" t="s">
        <v>81</v>
      </c>
      <c r="F18" s="17" t="s">
        <v>25</v>
      </c>
      <c r="G18" s="15" t="s">
        <v>31</v>
      </c>
      <c r="H18" s="17" t="s">
        <v>25</v>
      </c>
      <c r="I18" s="8" t="s">
        <v>8</v>
      </c>
      <c r="J18" s="9" t="s">
        <v>23</v>
      </c>
      <c r="K18" s="8" t="s">
        <v>624</v>
      </c>
      <c r="L18" s="9" t="s">
        <v>105</v>
      </c>
    </row>
    <row r="19" spans="1:12" ht="47.25" customHeight="1">
      <c r="A19" s="14" t="s">
        <v>627</v>
      </c>
      <c r="B19" s="16" t="s">
        <v>26</v>
      </c>
      <c r="C19" s="14" t="s">
        <v>628</v>
      </c>
      <c r="D19" s="16" t="s">
        <v>26</v>
      </c>
      <c r="E19" s="15" t="s">
        <v>83</v>
      </c>
      <c r="F19" s="17" t="s">
        <v>23</v>
      </c>
      <c r="G19" s="15" t="s">
        <v>82</v>
      </c>
      <c r="H19" s="17" t="s">
        <v>25</v>
      </c>
      <c r="I19" s="8" t="s">
        <v>371</v>
      </c>
      <c r="J19" s="9" t="s">
        <v>26</v>
      </c>
      <c r="K19" s="8" t="s">
        <v>372</v>
      </c>
      <c r="L19" s="9" t="s">
        <v>26</v>
      </c>
    </row>
    <row r="20" spans="1:12" ht="47.25" customHeight="1">
      <c r="A20" s="14"/>
      <c r="B20" s="16"/>
      <c r="C20" s="14"/>
      <c r="D20" s="16"/>
      <c r="E20" s="15" t="s">
        <v>84</v>
      </c>
      <c r="F20" s="17" t="s">
        <v>25</v>
      </c>
      <c r="G20" s="15" t="s">
        <v>85</v>
      </c>
      <c r="H20" s="17" t="s">
        <v>25</v>
      </c>
      <c r="I20" s="8" t="s">
        <v>373</v>
      </c>
      <c r="J20" s="9" t="s">
        <v>25</v>
      </c>
      <c r="K20" s="8" t="s">
        <v>374</v>
      </c>
      <c r="L20" s="9" t="s">
        <v>25</v>
      </c>
    </row>
    <row r="21" spans="1:12" ht="47.25" customHeight="1">
      <c r="A21" s="14"/>
      <c r="B21" s="16"/>
      <c r="C21" s="14"/>
      <c r="D21" s="16"/>
      <c r="E21" s="15" t="s">
        <v>375</v>
      </c>
      <c r="F21" s="17" t="s">
        <v>23</v>
      </c>
      <c r="G21" s="15" t="s">
        <v>86</v>
      </c>
      <c r="H21" s="17" t="s">
        <v>25</v>
      </c>
      <c r="I21" s="8" t="s">
        <v>10</v>
      </c>
      <c r="J21" s="9" t="s">
        <v>23</v>
      </c>
      <c r="K21" s="8" t="s">
        <v>376</v>
      </c>
      <c r="L21" s="9" t="s">
        <v>25</v>
      </c>
    </row>
    <row r="22" spans="1:12" ht="47.25" customHeight="1">
      <c r="A22" s="14"/>
      <c r="B22" s="16"/>
      <c r="C22" s="14"/>
      <c r="D22" s="16"/>
      <c r="E22" s="15" t="s">
        <v>14</v>
      </c>
      <c r="F22" s="17" t="s">
        <v>23</v>
      </c>
      <c r="G22" s="15" t="s">
        <v>87</v>
      </c>
      <c r="H22" s="17" t="s">
        <v>25</v>
      </c>
      <c r="I22" s="8" t="s">
        <v>377</v>
      </c>
      <c r="J22" s="9" t="s">
        <v>23</v>
      </c>
      <c r="K22" s="8" t="s">
        <v>378</v>
      </c>
      <c r="L22" s="9" t="s">
        <v>105</v>
      </c>
    </row>
    <row r="23" spans="1:12" ht="47.25" customHeight="1">
      <c r="A23" s="14"/>
      <c r="B23" s="16"/>
      <c r="C23" s="14"/>
      <c r="D23" s="16"/>
      <c r="E23" s="15" t="s">
        <v>379</v>
      </c>
      <c r="F23" s="17" t="s">
        <v>25</v>
      </c>
      <c r="G23" s="15" t="s">
        <v>88</v>
      </c>
      <c r="H23" s="17" t="s">
        <v>25</v>
      </c>
      <c r="I23" s="8" t="s">
        <v>380</v>
      </c>
      <c r="J23" s="9" t="s">
        <v>25</v>
      </c>
      <c r="K23" s="8" t="s">
        <v>381</v>
      </c>
      <c r="L23" s="9" t="s">
        <v>25</v>
      </c>
    </row>
    <row r="24" spans="1:12" ht="47.25" customHeight="1">
      <c r="A24" s="14"/>
      <c r="B24" s="16"/>
      <c r="C24" s="14"/>
      <c r="D24" s="16"/>
      <c r="E24" s="15" t="s">
        <v>630</v>
      </c>
      <c r="F24" s="17" t="s">
        <v>26</v>
      </c>
      <c r="G24" s="15" t="s">
        <v>629</v>
      </c>
      <c r="H24" s="17" t="s">
        <v>26</v>
      </c>
      <c r="I24" s="8" t="s">
        <v>382</v>
      </c>
      <c r="J24" s="9" t="s">
        <v>105</v>
      </c>
      <c r="K24" s="8" t="s">
        <v>383</v>
      </c>
      <c r="L24" s="9" t="s">
        <v>105</v>
      </c>
    </row>
    <row r="25" spans="1:12" ht="47.25" customHeight="1">
      <c r="A25" s="14"/>
      <c r="B25" s="16"/>
      <c r="C25" s="14"/>
      <c r="D25" s="16"/>
      <c r="E25" s="15"/>
      <c r="F25" s="17"/>
      <c r="G25" s="15"/>
      <c r="H25" s="17"/>
      <c r="I25" s="8" t="s">
        <v>384</v>
      </c>
      <c r="J25" s="9" t="s">
        <v>26</v>
      </c>
      <c r="K25" s="8" t="s">
        <v>385</v>
      </c>
      <c r="L25" s="9" t="s">
        <v>26</v>
      </c>
    </row>
    <row r="26" spans="1:12" ht="47.25" customHeight="1">
      <c r="A26" s="14"/>
      <c r="B26" s="16"/>
      <c r="C26" s="14"/>
      <c r="D26" s="16"/>
      <c r="E26" s="15"/>
      <c r="F26" s="17"/>
      <c r="G26" s="15"/>
      <c r="H26" s="17"/>
      <c r="I26" s="8" t="s">
        <v>631</v>
      </c>
      <c r="J26" s="9" t="s">
        <v>26</v>
      </c>
      <c r="K26" s="8" t="s">
        <v>632</v>
      </c>
      <c r="L26" s="9" t="s">
        <v>26</v>
      </c>
    </row>
    <row r="27" spans="1:12" s="22" customFormat="1" ht="30.75" customHeight="1">
      <c r="A27" s="530" t="s">
        <v>1046</v>
      </c>
      <c r="B27" s="531"/>
      <c r="C27" s="532"/>
      <c r="D27" s="13" t="s">
        <v>648</v>
      </c>
      <c r="E27" s="530" t="s">
        <v>1046</v>
      </c>
      <c r="F27" s="531"/>
      <c r="G27" s="532"/>
      <c r="H27" s="13" t="s">
        <v>648</v>
      </c>
      <c r="I27" s="530" t="s">
        <v>1046</v>
      </c>
      <c r="J27" s="531"/>
      <c r="K27" s="532"/>
      <c r="L27" s="13" t="s">
        <v>648</v>
      </c>
    </row>
    <row r="28" spans="1:12" ht="84" customHeight="1">
      <c r="A28" s="14" t="s">
        <v>55</v>
      </c>
      <c r="B28" s="16" t="s">
        <v>23</v>
      </c>
      <c r="C28" s="14" t="s">
        <v>56</v>
      </c>
      <c r="D28" s="16" t="s">
        <v>23</v>
      </c>
      <c r="E28" s="15" t="s">
        <v>386</v>
      </c>
      <c r="F28" s="17" t="s">
        <v>25</v>
      </c>
      <c r="G28" s="15" t="s">
        <v>387</v>
      </c>
      <c r="H28" s="17" t="s">
        <v>25</v>
      </c>
      <c r="I28" s="8" t="s">
        <v>388</v>
      </c>
      <c r="J28" s="9" t="s">
        <v>25</v>
      </c>
      <c r="K28" s="8" t="s">
        <v>389</v>
      </c>
      <c r="L28" s="9" t="s">
        <v>25</v>
      </c>
    </row>
    <row r="29" spans="1:12" ht="76.5" customHeight="1">
      <c r="A29" s="14" t="s">
        <v>42</v>
      </c>
      <c r="B29" s="16" t="s">
        <v>25</v>
      </c>
      <c r="C29" s="14" t="s">
        <v>43</v>
      </c>
      <c r="D29" s="16" t="s">
        <v>24</v>
      </c>
      <c r="E29" s="15" t="s">
        <v>390</v>
      </c>
      <c r="F29" s="17" t="s">
        <v>23</v>
      </c>
      <c r="G29" s="15" t="s">
        <v>391</v>
      </c>
      <c r="H29" s="17" t="s">
        <v>25</v>
      </c>
      <c r="I29" s="8" t="s">
        <v>392</v>
      </c>
      <c r="J29" s="9" t="s">
        <v>23</v>
      </c>
      <c r="K29" s="8" t="s">
        <v>393</v>
      </c>
      <c r="L29" s="9" t="s">
        <v>25</v>
      </c>
    </row>
    <row r="30" spans="1:12" ht="47.25" customHeight="1">
      <c r="A30" s="14" t="s">
        <v>45</v>
      </c>
      <c r="B30" s="16" t="s">
        <v>25</v>
      </c>
      <c r="C30" s="14" t="s">
        <v>41</v>
      </c>
      <c r="D30" s="16" t="s">
        <v>24</v>
      </c>
      <c r="E30" s="15" t="s">
        <v>394</v>
      </c>
      <c r="F30" s="17" t="s">
        <v>25</v>
      </c>
      <c r="G30" s="15" t="s">
        <v>395</v>
      </c>
      <c r="H30" s="17" t="s">
        <v>25</v>
      </c>
      <c r="I30" s="8" t="s">
        <v>396</v>
      </c>
      <c r="J30" s="9" t="s">
        <v>25</v>
      </c>
      <c r="K30" s="8" t="s">
        <v>397</v>
      </c>
      <c r="L30" s="9" t="s">
        <v>25</v>
      </c>
    </row>
    <row r="31" spans="1:12" ht="47.25" customHeight="1">
      <c r="A31" s="14" t="s">
        <v>44</v>
      </c>
      <c r="B31" s="16" t="s">
        <v>25</v>
      </c>
      <c r="C31" s="14" t="s">
        <v>46</v>
      </c>
      <c r="D31" s="16" t="s">
        <v>25</v>
      </c>
      <c r="E31" s="15" t="s">
        <v>398</v>
      </c>
      <c r="F31" s="17" t="s">
        <v>25</v>
      </c>
      <c r="G31" s="15" t="s">
        <v>399</v>
      </c>
      <c r="H31" s="17" t="s">
        <v>25</v>
      </c>
      <c r="I31" s="8" t="s">
        <v>400</v>
      </c>
      <c r="J31" s="9" t="s">
        <v>25</v>
      </c>
      <c r="K31" s="8" t="s">
        <v>401</v>
      </c>
      <c r="L31" s="9" t="s">
        <v>25</v>
      </c>
    </row>
    <row r="32" spans="1:12" ht="47.25" customHeight="1">
      <c r="A32" s="14"/>
      <c r="B32" s="16"/>
      <c r="C32" s="14"/>
      <c r="D32" s="16"/>
      <c r="E32" s="15" t="s">
        <v>402</v>
      </c>
      <c r="F32" s="17" t="s">
        <v>25</v>
      </c>
      <c r="G32" s="15" t="s">
        <v>403</v>
      </c>
      <c r="H32" s="17" t="s">
        <v>25</v>
      </c>
      <c r="I32" s="8" t="s">
        <v>404</v>
      </c>
      <c r="J32" s="9" t="s">
        <v>25</v>
      </c>
      <c r="K32" s="8" t="s">
        <v>405</v>
      </c>
      <c r="L32" s="9" t="s">
        <v>25</v>
      </c>
    </row>
    <row r="33" spans="1:12" ht="47.25" customHeight="1">
      <c r="A33" s="14"/>
      <c r="B33" s="16"/>
      <c r="C33" s="14"/>
      <c r="D33" s="16"/>
      <c r="E33" s="15" t="s">
        <v>406</v>
      </c>
      <c r="F33" s="17" t="s">
        <v>25</v>
      </c>
      <c r="G33" s="15" t="s">
        <v>407</v>
      </c>
      <c r="H33" s="17" t="s">
        <v>25</v>
      </c>
      <c r="I33" s="8"/>
      <c r="J33" s="9"/>
      <c r="K33" s="8"/>
      <c r="L33" s="9"/>
    </row>
    <row r="34" spans="1:12" ht="47.25" customHeight="1">
      <c r="A34" s="14"/>
      <c r="B34" s="16"/>
      <c r="C34" s="14"/>
      <c r="D34" s="16"/>
      <c r="E34" s="15"/>
      <c r="F34" s="17"/>
      <c r="G34" s="15"/>
      <c r="H34" s="17"/>
      <c r="I34" s="8"/>
      <c r="J34" s="9"/>
      <c r="K34" s="8"/>
      <c r="L34" s="9"/>
    </row>
    <row r="35" spans="1:12" s="22" customFormat="1" ht="30.75" customHeight="1">
      <c r="A35" s="530" t="s">
        <v>1047</v>
      </c>
      <c r="B35" s="531"/>
      <c r="C35" s="532"/>
      <c r="D35" s="13" t="s">
        <v>648</v>
      </c>
      <c r="E35" s="530" t="s">
        <v>1047</v>
      </c>
      <c r="F35" s="531"/>
      <c r="G35" s="532"/>
      <c r="H35" s="13" t="s">
        <v>648</v>
      </c>
      <c r="I35" s="530" t="s">
        <v>1049</v>
      </c>
      <c r="J35" s="531"/>
      <c r="K35" s="532"/>
      <c r="L35" s="13" t="s">
        <v>648</v>
      </c>
    </row>
    <row r="36" spans="1:12" ht="47.25" customHeight="1">
      <c r="A36" s="14" t="s">
        <v>11</v>
      </c>
      <c r="B36" s="16" t="s">
        <v>23</v>
      </c>
      <c r="C36" s="14" t="s">
        <v>36</v>
      </c>
      <c r="D36" s="16" t="s">
        <v>25</v>
      </c>
      <c r="E36" s="15" t="s">
        <v>408</v>
      </c>
      <c r="F36" s="17" t="s">
        <v>25</v>
      </c>
      <c r="G36" s="15" t="s">
        <v>409</v>
      </c>
      <c r="H36" s="17" t="s">
        <v>25</v>
      </c>
      <c r="I36" s="8" t="s">
        <v>410</v>
      </c>
      <c r="J36" s="9" t="s">
        <v>23</v>
      </c>
      <c r="K36" s="8" t="s">
        <v>411</v>
      </c>
      <c r="L36" s="9" t="s">
        <v>25</v>
      </c>
    </row>
    <row r="37" spans="1:12" ht="47.25" customHeight="1">
      <c r="A37" s="14" t="s">
        <v>54</v>
      </c>
      <c r="B37" s="16" t="s">
        <v>23</v>
      </c>
      <c r="C37" s="14" t="s">
        <v>37</v>
      </c>
      <c r="D37" s="16" t="s">
        <v>25</v>
      </c>
      <c r="E37" s="15" t="s">
        <v>412</v>
      </c>
      <c r="F37" s="17" t="s">
        <v>23</v>
      </c>
      <c r="G37" s="15" t="s">
        <v>413</v>
      </c>
      <c r="H37" s="17" t="s">
        <v>25</v>
      </c>
      <c r="I37" s="8" t="s">
        <v>414</v>
      </c>
      <c r="J37" s="9" t="s">
        <v>23</v>
      </c>
      <c r="K37" s="8" t="s">
        <v>415</v>
      </c>
      <c r="L37" s="9" t="s">
        <v>105</v>
      </c>
    </row>
    <row r="38" spans="1:12" ht="47.25" customHeight="1">
      <c r="A38" s="14" t="s">
        <v>40</v>
      </c>
      <c r="B38" s="16" t="s">
        <v>23</v>
      </c>
      <c r="C38" s="14" t="s">
        <v>39</v>
      </c>
      <c r="D38" s="16" t="s">
        <v>25</v>
      </c>
      <c r="E38" s="15" t="s">
        <v>416</v>
      </c>
      <c r="F38" s="17" t="s">
        <v>23</v>
      </c>
      <c r="G38" s="15" t="s">
        <v>417</v>
      </c>
      <c r="H38" s="17" t="s">
        <v>25</v>
      </c>
      <c r="I38" s="8" t="s">
        <v>1013</v>
      </c>
      <c r="J38" s="9" t="s">
        <v>25</v>
      </c>
      <c r="K38" s="8" t="s">
        <v>418</v>
      </c>
      <c r="L38" s="9" t="s">
        <v>25</v>
      </c>
    </row>
    <row r="39" spans="1:12" ht="47.25" customHeight="1">
      <c r="A39" s="14" t="s">
        <v>57</v>
      </c>
      <c r="B39" s="16" t="s">
        <v>24</v>
      </c>
      <c r="C39" s="14" t="s">
        <v>59</v>
      </c>
      <c r="D39" s="16" t="s">
        <v>24</v>
      </c>
      <c r="E39" s="15" t="s">
        <v>1013</v>
      </c>
      <c r="F39" s="17" t="s">
        <v>25</v>
      </c>
      <c r="G39" s="15" t="s">
        <v>418</v>
      </c>
      <c r="H39" s="17" t="s">
        <v>25</v>
      </c>
      <c r="I39" s="8" t="s">
        <v>1014</v>
      </c>
      <c r="J39" s="9" t="s">
        <v>25</v>
      </c>
      <c r="K39" s="8" t="s">
        <v>419</v>
      </c>
      <c r="L39" s="9" t="s">
        <v>25</v>
      </c>
    </row>
    <row r="40" spans="1:12" ht="47.25" customHeight="1">
      <c r="A40" s="14" t="s">
        <v>58</v>
      </c>
      <c r="B40" s="16" t="s">
        <v>24</v>
      </c>
      <c r="C40" s="14" t="s">
        <v>60</v>
      </c>
      <c r="D40" s="16" t="s">
        <v>24</v>
      </c>
      <c r="E40" s="15" t="s">
        <v>1014</v>
      </c>
      <c r="F40" s="17" t="s">
        <v>25</v>
      </c>
      <c r="G40" s="15" t="s">
        <v>419</v>
      </c>
      <c r="H40" s="17" t="s">
        <v>25</v>
      </c>
      <c r="I40" s="8" t="s">
        <v>420</v>
      </c>
      <c r="J40" s="9" t="s">
        <v>23</v>
      </c>
      <c r="K40" s="8" t="s">
        <v>421</v>
      </c>
      <c r="L40" s="9" t="s">
        <v>24</v>
      </c>
    </row>
    <row r="41" spans="1:12" ht="47.25" customHeight="1">
      <c r="A41" s="14" t="s">
        <v>62</v>
      </c>
      <c r="B41" s="16" t="s">
        <v>25</v>
      </c>
      <c r="C41" s="14" t="s">
        <v>61</v>
      </c>
      <c r="D41" s="16" t="s">
        <v>25</v>
      </c>
      <c r="E41" s="15" t="s">
        <v>12</v>
      </c>
      <c r="F41" s="17" t="s">
        <v>23</v>
      </c>
      <c r="G41" s="15" t="s">
        <v>422</v>
      </c>
      <c r="H41" s="17" t="s">
        <v>25</v>
      </c>
      <c r="I41" s="8" t="s">
        <v>423</v>
      </c>
      <c r="J41" s="9" t="s">
        <v>24</v>
      </c>
      <c r="K41" s="8" t="s">
        <v>424</v>
      </c>
      <c r="L41" s="9" t="s">
        <v>24</v>
      </c>
    </row>
    <row r="42" spans="1:12" ht="47.25" customHeight="1">
      <c r="A42" s="14" t="s">
        <v>63</v>
      </c>
      <c r="B42" s="16" t="s">
        <v>25</v>
      </c>
      <c r="C42" s="14" t="s">
        <v>64</v>
      </c>
      <c r="D42" s="16" t="s">
        <v>25</v>
      </c>
      <c r="E42" s="15" t="s">
        <v>15</v>
      </c>
      <c r="F42" s="17" t="s">
        <v>23</v>
      </c>
      <c r="G42" s="15" t="s">
        <v>425</v>
      </c>
      <c r="H42" s="17" t="s">
        <v>25</v>
      </c>
      <c r="I42" s="8" t="s">
        <v>426</v>
      </c>
      <c r="J42" s="9" t="s">
        <v>24</v>
      </c>
      <c r="K42" s="8" t="s">
        <v>427</v>
      </c>
      <c r="L42" s="9" t="s">
        <v>24</v>
      </c>
    </row>
    <row r="43" spans="1:12" ht="47.25" customHeight="1">
      <c r="A43" s="14"/>
      <c r="B43" s="16"/>
      <c r="C43" s="14"/>
      <c r="D43" s="16"/>
      <c r="E43" s="15" t="s">
        <v>428</v>
      </c>
      <c r="F43" s="17" t="s">
        <v>25</v>
      </c>
      <c r="G43" s="15" t="s">
        <v>429</v>
      </c>
      <c r="H43" s="17" t="s">
        <v>25</v>
      </c>
      <c r="I43" s="8" t="s">
        <v>625</v>
      </c>
      <c r="J43" s="9" t="s">
        <v>26</v>
      </c>
      <c r="K43" s="8" t="s">
        <v>626</v>
      </c>
      <c r="L43" s="9" t="s">
        <v>26</v>
      </c>
    </row>
    <row r="44" spans="1:12" ht="47.25" customHeight="1">
      <c r="A44" s="14"/>
      <c r="B44" s="16"/>
      <c r="C44" s="14"/>
      <c r="D44" s="16"/>
      <c r="E44" s="15" t="s">
        <v>430</v>
      </c>
      <c r="F44" s="17" t="s">
        <v>25</v>
      </c>
      <c r="G44" s="15" t="s">
        <v>431</v>
      </c>
      <c r="H44" s="17" t="s">
        <v>25</v>
      </c>
      <c r="I44" s="8"/>
      <c r="J44" s="9"/>
      <c r="K44" s="8"/>
      <c r="L44" s="9"/>
    </row>
    <row r="45" spans="1:12" s="22" customFormat="1" ht="30.75" customHeight="1">
      <c r="A45" s="530" t="s">
        <v>1048</v>
      </c>
      <c r="B45" s="531"/>
      <c r="C45" s="532"/>
      <c r="D45" s="13" t="s">
        <v>648</v>
      </c>
      <c r="E45" s="530" t="s">
        <v>1048</v>
      </c>
      <c r="F45" s="531"/>
      <c r="G45" s="532"/>
      <c r="H45" s="13" t="s">
        <v>648</v>
      </c>
      <c r="I45" s="530" t="s">
        <v>1048</v>
      </c>
      <c r="J45" s="531"/>
      <c r="K45" s="532"/>
      <c r="L45" s="13" t="s">
        <v>648</v>
      </c>
    </row>
    <row r="46" spans="1:12" ht="47.25" customHeight="1">
      <c r="A46" s="14" t="s">
        <v>65</v>
      </c>
      <c r="B46" s="16" t="s">
        <v>24</v>
      </c>
      <c r="C46" s="14" t="s">
        <v>66</v>
      </c>
      <c r="D46" s="16" t="s">
        <v>25</v>
      </c>
      <c r="E46" s="15" t="s">
        <v>432</v>
      </c>
      <c r="F46" s="17" t="s">
        <v>25</v>
      </c>
      <c r="G46" s="15" t="s">
        <v>433</v>
      </c>
      <c r="H46" s="17" t="s">
        <v>25</v>
      </c>
      <c r="I46" s="8" t="s">
        <v>434</v>
      </c>
      <c r="J46" s="9" t="s">
        <v>25</v>
      </c>
      <c r="K46" s="8" t="s">
        <v>435</v>
      </c>
      <c r="L46" s="9" t="s">
        <v>25</v>
      </c>
    </row>
    <row r="47" spans="1:12" ht="47.25" customHeight="1">
      <c r="A47" s="14" t="s">
        <v>50</v>
      </c>
      <c r="B47" s="16" t="s">
        <v>25</v>
      </c>
      <c r="C47" s="14" t="s">
        <v>51</v>
      </c>
      <c r="D47" s="16" t="s">
        <v>25</v>
      </c>
      <c r="E47" s="15" t="s">
        <v>436</v>
      </c>
      <c r="F47" s="17" t="s">
        <v>25</v>
      </c>
      <c r="G47" s="15" t="s">
        <v>437</v>
      </c>
      <c r="H47" s="17" t="s">
        <v>25</v>
      </c>
      <c r="I47" s="8" t="s">
        <v>438</v>
      </c>
      <c r="J47" s="9" t="s">
        <v>25</v>
      </c>
      <c r="K47" s="8" t="s">
        <v>439</v>
      </c>
      <c r="L47" s="9" t="s">
        <v>105</v>
      </c>
    </row>
    <row r="48" spans="1:12" ht="47.25" customHeight="1">
      <c r="A48" s="14" t="s">
        <v>52</v>
      </c>
      <c r="B48" s="16" t="s">
        <v>25</v>
      </c>
      <c r="C48" s="14" t="s">
        <v>53</v>
      </c>
      <c r="D48" s="16" t="s">
        <v>25</v>
      </c>
      <c r="E48" s="15" t="s">
        <v>440</v>
      </c>
      <c r="F48" s="17" t="s">
        <v>25</v>
      </c>
      <c r="G48" s="15" t="s">
        <v>441</v>
      </c>
      <c r="H48" s="17" t="s">
        <v>25</v>
      </c>
      <c r="I48" s="8" t="s">
        <v>442</v>
      </c>
      <c r="J48" s="9" t="s">
        <v>25</v>
      </c>
      <c r="K48" s="8" t="s">
        <v>443</v>
      </c>
      <c r="L48" s="9" t="s">
        <v>25</v>
      </c>
    </row>
    <row r="49" spans="1:12" ht="47.25" customHeight="1">
      <c r="A49" s="14"/>
      <c r="B49" s="16"/>
      <c r="C49" s="14"/>
      <c r="D49" s="16"/>
      <c r="E49" s="15" t="s">
        <v>444</v>
      </c>
      <c r="F49" s="17" t="s">
        <v>25</v>
      </c>
      <c r="G49" s="15" t="s">
        <v>445</v>
      </c>
      <c r="H49" s="17" t="s">
        <v>25</v>
      </c>
      <c r="I49" s="8" t="s">
        <v>446</v>
      </c>
      <c r="J49" s="9" t="s">
        <v>25</v>
      </c>
      <c r="K49" s="8" t="s">
        <v>1061</v>
      </c>
      <c r="L49" s="9" t="s">
        <v>25</v>
      </c>
    </row>
    <row r="50" spans="1:12" ht="47.25" customHeight="1">
      <c r="A50" s="14"/>
      <c r="B50" s="16"/>
      <c r="C50" s="14"/>
      <c r="D50" s="16"/>
      <c r="E50" s="15" t="s">
        <v>447</v>
      </c>
      <c r="F50" s="17" t="s">
        <v>25</v>
      </c>
      <c r="G50" s="15" t="s">
        <v>448</v>
      </c>
      <c r="H50" s="17" t="s">
        <v>25</v>
      </c>
      <c r="I50" s="8" t="s">
        <v>449</v>
      </c>
      <c r="J50" s="9" t="s">
        <v>25</v>
      </c>
      <c r="K50" s="8" t="s">
        <v>450</v>
      </c>
      <c r="L50" s="9" t="s">
        <v>25</v>
      </c>
    </row>
    <row r="51" spans="1:12" ht="47.25" customHeight="1">
      <c r="A51" s="14"/>
      <c r="B51" s="16"/>
      <c r="C51" s="14"/>
      <c r="D51" s="16"/>
      <c r="E51" s="15" t="s">
        <v>451</v>
      </c>
      <c r="F51" s="17" t="s">
        <v>25</v>
      </c>
      <c r="G51" s="15" t="s">
        <v>452</v>
      </c>
      <c r="H51" s="17" t="s">
        <v>25</v>
      </c>
      <c r="I51" s="8" t="s">
        <v>453</v>
      </c>
      <c r="J51" s="9" t="s">
        <v>25</v>
      </c>
      <c r="K51" s="8" t="s">
        <v>454</v>
      </c>
      <c r="L51" s="9" t="s">
        <v>25</v>
      </c>
    </row>
    <row r="52" spans="1:12" ht="47.25" customHeight="1">
      <c r="A52" s="14"/>
      <c r="B52" s="16"/>
      <c r="C52" s="14"/>
      <c r="D52" s="16"/>
      <c r="E52" s="15"/>
      <c r="F52" s="17"/>
      <c r="G52" s="15"/>
      <c r="H52" s="17"/>
      <c r="I52" s="8" t="s">
        <v>455</v>
      </c>
      <c r="J52" s="9" t="s">
        <v>105</v>
      </c>
      <c r="K52" s="8" t="s">
        <v>456</v>
      </c>
      <c r="L52" s="9" t="s">
        <v>105</v>
      </c>
    </row>
    <row r="53" spans="1:12" s="20" customFormat="1" ht="30.75" customHeight="1">
      <c r="A53" s="527" t="s">
        <v>984</v>
      </c>
      <c r="B53" s="528"/>
      <c r="C53" s="529"/>
      <c r="D53" s="13" t="s">
        <v>648</v>
      </c>
      <c r="E53" s="527" t="s">
        <v>984</v>
      </c>
      <c r="F53" s="528"/>
      <c r="G53" s="529"/>
      <c r="H53" s="13" t="s">
        <v>648</v>
      </c>
      <c r="I53" s="527" t="s">
        <v>984</v>
      </c>
      <c r="J53" s="528"/>
      <c r="K53" s="529"/>
      <c r="L53" s="13" t="s">
        <v>648</v>
      </c>
    </row>
    <row r="54" spans="1:12" ht="47.25" customHeight="1">
      <c r="A54" s="14" t="s">
        <v>16</v>
      </c>
      <c r="B54" s="16" t="s">
        <v>23</v>
      </c>
      <c r="C54" s="14" t="s">
        <v>457</v>
      </c>
      <c r="D54" s="16" t="s">
        <v>25</v>
      </c>
      <c r="E54" s="15" t="s">
        <v>18</v>
      </c>
      <c r="F54" s="17" t="s">
        <v>23</v>
      </c>
      <c r="G54" s="15" t="s">
        <v>458</v>
      </c>
      <c r="H54" s="17" t="s">
        <v>25</v>
      </c>
      <c r="I54" s="8" t="s">
        <v>459</v>
      </c>
      <c r="J54" s="9" t="s">
        <v>23</v>
      </c>
      <c r="K54" s="8" t="s">
        <v>460</v>
      </c>
      <c r="L54" s="9" t="s">
        <v>25</v>
      </c>
    </row>
    <row r="55" spans="1:12" ht="47.25" customHeight="1">
      <c r="A55" s="14" t="s">
        <v>17</v>
      </c>
      <c r="B55" s="16" t="s">
        <v>23</v>
      </c>
      <c r="C55" s="14" t="s">
        <v>461</v>
      </c>
      <c r="D55" s="16" t="s">
        <v>25</v>
      </c>
      <c r="E55" s="15" t="s">
        <v>462</v>
      </c>
      <c r="F55" s="17" t="s">
        <v>25</v>
      </c>
      <c r="G55" s="15" t="s">
        <v>463</v>
      </c>
      <c r="H55" s="17" t="s">
        <v>25</v>
      </c>
      <c r="I55" s="8" t="s">
        <v>464</v>
      </c>
      <c r="J55" s="9" t="s">
        <v>105</v>
      </c>
      <c r="K55" s="8" t="s">
        <v>465</v>
      </c>
      <c r="L55" s="9" t="s">
        <v>25</v>
      </c>
    </row>
    <row r="56" spans="1:12" ht="47.25" customHeight="1">
      <c r="A56" s="14"/>
      <c r="B56" s="16"/>
      <c r="C56" s="14"/>
      <c r="D56" s="16"/>
      <c r="E56" s="15" t="s">
        <v>466</v>
      </c>
      <c r="F56" s="17" t="s">
        <v>25</v>
      </c>
      <c r="G56" s="15" t="s">
        <v>467</v>
      </c>
      <c r="H56" s="17" t="s">
        <v>25</v>
      </c>
      <c r="I56" s="8"/>
      <c r="J56" s="9"/>
      <c r="K56" s="8"/>
      <c r="L56" s="9"/>
    </row>
    <row r="57" spans="1:12" ht="47.25" customHeight="1">
      <c r="A57" s="14" t="s">
        <v>19</v>
      </c>
      <c r="B57" s="16" t="s">
        <v>23</v>
      </c>
      <c r="C57" s="14" t="s">
        <v>468</v>
      </c>
      <c r="D57" s="16" t="s">
        <v>23</v>
      </c>
      <c r="E57" s="15" t="s">
        <v>469</v>
      </c>
      <c r="F57" s="17" t="s">
        <v>23</v>
      </c>
      <c r="G57" s="15" t="s">
        <v>470</v>
      </c>
      <c r="H57" s="17" t="s">
        <v>25</v>
      </c>
      <c r="I57" s="8" t="s">
        <v>22</v>
      </c>
      <c r="J57" s="9" t="s">
        <v>23</v>
      </c>
      <c r="K57" s="8" t="s">
        <v>471</v>
      </c>
      <c r="L57" s="9" t="s">
        <v>23</v>
      </c>
    </row>
    <row r="58" spans="1:12" ht="47.25" customHeight="1">
      <c r="A58" s="14" t="s">
        <v>472</v>
      </c>
      <c r="B58" s="16" t="s">
        <v>23</v>
      </c>
      <c r="C58" s="14" t="s">
        <v>473</v>
      </c>
      <c r="D58" s="16" t="s">
        <v>23</v>
      </c>
      <c r="E58" s="15" t="s">
        <v>474</v>
      </c>
      <c r="F58" s="17" t="s">
        <v>23</v>
      </c>
      <c r="G58" s="15" t="s">
        <v>475</v>
      </c>
      <c r="H58" s="17" t="s">
        <v>25</v>
      </c>
      <c r="I58" s="8" t="s">
        <v>476</v>
      </c>
      <c r="J58" s="9" t="s">
        <v>23</v>
      </c>
      <c r="K58" s="8" t="s">
        <v>477</v>
      </c>
      <c r="L58" s="9" t="s">
        <v>105</v>
      </c>
    </row>
    <row r="59" spans="1:12" ht="47.25" customHeight="1">
      <c r="A59" s="14" t="s">
        <v>20</v>
      </c>
      <c r="B59" s="16" t="s">
        <v>23</v>
      </c>
      <c r="C59" s="14" t="s">
        <v>478</v>
      </c>
      <c r="D59" s="16" t="s">
        <v>25</v>
      </c>
      <c r="E59" s="15" t="s">
        <v>479</v>
      </c>
      <c r="F59" s="17" t="s">
        <v>23</v>
      </c>
      <c r="G59" s="15" t="s">
        <v>480</v>
      </c>
      <c r="H59" s="17" t="s">
        <v>25</v>
      </c>
      <c r="I59" s="8" t="s">
        <v>481</v>
      </c>
      <c r="J59" s="9" t="s">
        <v>23</v>
      </c>
      <c r="K59" s="8" t="s">
        <v>482</v>
      </c>
      <c r="L59" s="9" t="s">
        <v>23</v>
      </c>
    </row>
    <row r="60" spans="1:12" ht="47.25" customHeight="1">
      <c r="A60" s="14" t="s">
        <v>483</v>
      </c>
      <c r="B60" s="16" t="s">
        <v>23</v>
      </c>
      <c r="C60" s="14" t="s">
        <v>484</v>
      </c>
      <c r="D60" s="16" t="s">
        <v>25</v>
      </c>
      <c r="E60" s="15" t="s">
        <v>21</v>
      </c>
      <c r="F60" s="17" t="s">
        <v>23</v>
      </c>
      <c r="G60" s="15" t="s">
        <v>485</v>
      </c>
      <c r="H60" s="17" t="s">
        <v>23</v>
      </c>
      <c r="I60" s="8" t="s">
        <v>486</v>
      </c>
      <c r="J60" s="9" t="s">
        <v>23</v>
      </c>
      <c r="K60" s="8" t="s">
        <v>487</v>
      </c>
      <c r="L60" s="9" t="s">
        <v>105</v>
      </c>
    </row>
    <row r="61" spans="1:12" ht="47.25" customHeight="1">
      <c r="A61" s="14" t="s">
        <v>488</v>
      </c>
      <c r="B61" s="16" t="s">
        <v>25</v>
      </c>
      <c r="C61" s="14" t="s">
        <v>489</v>
      </c>
      <c r="D61" s="16" t="s">
        <v>25</v>
      </c>
      <c r="E61" s="15" t="s">
        <v>490</v>
      </c>
      <c r="F61" s="17" t="s">
        <v>23</v>
      </c>
      <c r="G61" s="15" t="s">
        <v>491</v>
      </c>
      <c r="H61" s="17" t="s">
        <v>25</v>
      </c>
      <c r="I61" s="8" t="s">
        <v>492</v>
      </c>
      <c r="J61" s="9" t="s">
        <v>23</v>
      </c>
      <c r="K61" s="8" t="s">
        <v>493</v>
      </c>
      <c r="L61" s="9" t="s">
        <v>25</v>
      </c>
    </row>
    <row r="62" spans="1:12" ht="47.25" customHeight="1">
      <c r="A62" s="14" t="s">
        <v>494</v>
      </c>
      <c r="B62" s="16" t="s">
        <v>25</v>
      </c>
      <c r="C62" s="14" t="s">
        <v>495</v>
      </c>
      <c r="D62" s="16" t="s">
        <v>25</v>
      </c>
      <c r="E62" s="15" t="s">
        <v>496</v>
      </c>
      <c r="F62" s="17" t="s">
        <v>25</v>
      </c>
      <c r="G62" s="15" t="s">
        <v>497</v>
      </c>
      <c r="H62" s="17" t="s">
        <v>25</v>
      </c>
      <c r="I62" s="8" t="s">
        <v>635</v>
      </c>
      <c r="J62" s="9" t="s">
        <v>26</v>
      </c>
      <c r="K62" s="8" t="s">
        <v>633</v>
      </c>
      <c r="L62" s="9" t="s">
        <v>26</v>
      </c>
    </row>
    <row r="63" spans="1:12" ht="47.25" customHeight="1">
      <c r="A63" s="14" t="s">
        <v>636</v>
      </c>
      <c r="B63" s="16" t="s">
        <v>26</v>
      </c>
      <c r="C63" s="14" t="s">
        <v>633</v>
      </c>
      <c r="D63" s="16" t="s">
        <v>26</v>
      </c>
      <c r="E63" s="15" t="s">
        <v>634</v>
      </c>
      <c r="F63" s="17" t="s">
        <v>26</v>
      </c>
      <c r="G63" s="15" t="s">
        <v>633</v>
      </c>
      <c r="H63" s="17" t="s">
        <v>26</v>
      </c>
      <c r="I63" s="8"/>
      <c r="J63" s="9"/>
      <c r="K63" s="8"/>
      <c r="L63" s="9"/>
    </row>
    <row r="64" spans="1:12" s="20" customFormat="1" ht="30.75" customHeight="1">
      <c r="A64" s="527" t="s">
        <v>985</v>
      </c>
      <c r="B64" s="528"/>
      <c r="C64" s="529"/>
      <c r="D64" s="13" t="s">
        <v>648</v>
      </c>
      <c r="E64" s="527" t="s">
        <v>985</v>
      </c>
      <c r="F64" s="528"/>
      <c r="G64" s="529"/>
      <c r="H64" s="13" t="s">
        <v>648</v>
      </c>
      <c r="I64" s="527" t="s">
        <v>985</v>
      </c>
      <c r="J64" s="528"/>
      <c r="K64" s="529"/>
      <c r="L64" s="13" t="s">
        <v>648</v>
      </c>
    </row>
    <row r="65" spans="1:12" s="20" customFormat="1" ht="30.75" customHeight="1">
      <c r="A65" s="527" t="s">
        <v>986</v>
      </c>
      <c r="B65" s="528"/>
      <c r="C65" s="529"/>
      <c r="D65" s="13" t="s">
        <v>648</v>
      </c>
      <c r="E65" s="527" t="s">
        <v>986</v>
      </c>
      <c r="F65" s="528"/>
      <c r="G65" s="529"/>
      <c r="H65" s="13" t="s">
        <v>648</v>
      </c>
      <c r="I65" s="527" t="s">
        <v>986</v>
      </c>
      <c r="J65" s="528"/>
      <c r="K65" s="529"/>
      <c r="L65" s="13" t="s">
        <v>648</v>
      </c>
    </row>
    <row r="66" spans="1:12" ht="60" customHeight="1">
      <c r="A66" s="14" t="s">
        <v>1050</v>
      </c>
      <c r="B66" s="16" t="s">
        <v>24</v>
      </c>
      <c r="C66" s="14" t="s">
        <v>498</v>
      </c>
      <c r="D66" s="16" t="s">
        <v>24</v>
      </c>
      <c r="E66" s="15" t="s">
        <v>499</v>
      </c>
      <c r="F66" s="17" t="s">
        <v>25</v>
      </c>
      <c r="G66" s="15" t="s">
        <v>500</v>
      </c>
      <c r="H66" s="17" t="s">
        <v>25</v>
      </c>
      <c r="I66" s="8" t="s">
        <v>1056</v>
      </c>
      <c r="J66" s="9" t="s">
        <v>23</v>
      </c>
      <c r="K66" s="8" t="s">
        <v>501</v>
      </c>
      <c r="L66" s="9" t="s">
        <v>25</v>
      </c>
    </row>
    <row r="67" spans="1:12" ht="81" customHeight="1">
      <c r="A67" s="14" t="s">
        <v>502</v>
      </c>
      <c r="B67" s="16" t="s">
        <v>24</v>
      </c>
      <c r="C67" s="14" t="s">
        <v>503</v>
      </c>
      <c r="D67" s="16" t="s">
        <v>24</v>
      </c>
      <c r="E67" s="15" t="s">
        <v>504</v>
      </c>
      <c r="F67" s="17" t="s">
        <v>24</v>
      </c>
      <c r="G67" s="15" t="s">
        <v>505</v>
      </c>
      <c r="H67" s="17" t="s">
        <v>24</v>
      </c>
      <c r="I67" s="8"/>
      <c r="J67" s="9"/>
      <c r="K67" s="8"/>
      <c r="L67" s="9"/>
    </row>
    <row r="68" spans="1:12" ht="89.25" customHeight="1">
      <c r="A68" s="14" t="s">
        <v>1051</v>
      </c>
      <c r="B68" s="16" t="s">
        <v>25</v>
      </c>
      <c r="C68" s="14" t="s">
        <v>506</v>
      </c>
      <c r="D68" s="16" t="s">
        <v>24</v>
      </c>
      <c r="E68" s="15" t="s">
        <v>507</v>
      </c>
      <c r="F68" s="17" t="s">
        <v>25</v>
      </c>
      <c r="G68" s="15" t="s">
        <v>508</v>
      </c>
      <c r="H68" s="17" t="s">
        <v>25</v>
      </c>
      <c r="I68" s="8" t="s">
        <v>509</v>
      </c>
      <c r="J68" s="9" t="s">
        <v>24</v>
      </c>
      <c r="K68" s="8" t="s">
        <v>510</v>
      </c>
      <c r="L68" s="9" t="s">
        <v>24</v>
      </c>
    </row>
    <row r="69" spans="1:12" ht="89.25" customHeight="1">
      <c r="A69" s="14"/>
      <c r="B69" s="16"/>
      <c r="C69" s="14"/>
      <c r="D69" s="16"/>
      <c r="E69" s="15" t="s">
        <v>511</v>
      </c>
      <c r="F69" s="17" t="s">
        <v>25</v>
      </c>
      <c r="G69" s="15" t="s">
        <v>512</v>
      </c>
      <c r="H69" s="17" t="s">
        <v>25</v>
      </c>
      <c r="I69" s="8" t="s">
        <v>1057</v>
      </c>
      <c r="J69" s="9" t="s">
        <v>25</v>
      </c>
      <c r="K69" s="8" t="s">
        <v>513</v>
      </c>
      <c r="L69" s="9" t="s">
        <v>25</v>
      </c>
    </row>
    <row r="70" spans="1:12" ht="89.25" customHeight="1">
      <c r="A70" s="14"/>
      <c r="B70" s="16"/>
      <c r="C70" s="14"/>
      <c r="D70" s="16"/>
      <c r="E70" s="15" t="s">
        <v>514</v>
      </c>
      <c r="F70" s="17" t="s">
        <v>24</v>
      </c>
      <c r="G70" s="15" t="s">
        <v>515</v>
      </c>
      <c r="H70" s="17" t="s">
        <v>24</v>
      </c>
      <c r="I70" s="8"/>
      <c r="J70" s="9"/>
      <c r="K70" s="8"/>
      <c r="L70" s="9"/>
    </row>
    <row r="71" spans="1:12" ht="127.5" customHeight="1">
      <c r="A71" s="14" t="s">
        <v>1052</v>
      </c>
      <c r="B71" s="16" t="s">
        <v>24</v>
      </c>
      <c r="C71" s="14" t="s">
        <v>516</v>
      </c>
      <c r="D71" s="16" t="s">
        <v>24</v>
      </c>
      <c r="E71" s="15" t="s">
        <v>1053</v>
      </c>
      <c r="F71" s="17" t="s">
        <v>23</v>
      </c>
      <c r="G71" s="15" t="s">
        <v>516</v>
      </c>
      <c r="H71" s="17" t="s">
        <v>24</v>
      </c>
      <c r="I71" s="8" t="s">
        <v>517</v>
      </c>
      <c r="J71" s="9" t="s">
        <v>24</v>
      </c>
      <c r="K71" s="8" t="s">
        <v>518</v>
      </c>
      <c r="L71" s="9" t="s">
        <v>24</v>
      </c>
    </row>
    <row r="72" spans="1:12" ht="47.25" customHeight="1">
      <c r="A72" s="14"/>
      <c r="B72" s="16"/>
      <c r="C72" s="14"/>
      <c r="D72" s="16"/>
      <c r="E72" s="15" t="s">
        <v>1054</v>
      </c>
      <c r="F72" s="17" t="s">
        <v>24</v>
      </c>
      <c r="G72" s="15" t="s">
        <v>1055</v>
      </c>
      <c r="H72" s="17" t="s">
        <v>24</v>
      </c>
      <c r="I72" s="8" t="s">
        <v>519</v>
      </c>
      <c r="J72" s="9" t="s">
        <v>24</v>
      </c>
      <c r="K72" s="8" t="s">
        <v>520</v>
      </c>
      <c r="L72" s="9" t="s">
        <v>24</v>
      </c>
    </row>
    <row r="73" spans="1:12" ht="47.25" customHeight="1">
      <c r="A73" s="14"/>
      <c r="B73" s="16"/>
      <c r="C73" s="14"/>
      <c r="D73" s="16"/>
      <c r="E73" s="15"/>
      <c r="F73" s="17"/>
      <c r="G73" s="15"/>
      <c r="H73" s="17"/>
      <c r="I73" s="8" t="s">
        <v>521</v>
      </c>
      <c r="J73" s="9" t="s">
        <v>105</v>
      </c>
      <c r="K73" s="8" t="s">
        <v>522</v>
      </c>
      <c r="L73" s="9" t="s">
        <v>105</v>
      </c>
    </row>
    <row r="74" spans="1:12" ht="47.25" customHeight="1">
      <c r="A74" s="14"/>
      <c r="B74" s="16"/>
      <c r="C74" s="14"/>
      <c r="D74" s="16"/>
      <c r="E74" s="15"/>
      <c r="F74" s="17"/>
      <c r="G74" s="15"/>
      <c r="H74" s="17"/>
      <c r="I74" s="8" t="s">
        <v>523</v>
      </c>
      <c r="J74" s="9" t="s">
        <v>24</v>
      </c>
      <c r="K74" s="8" t="s">
        <v>524</v>
      </c>
      <c r="L74" s="9" t="s">
        <v>24</v>
      </c>
    </row>
    <row r="75" spans="1:12" ht="47.25" customHeight="1">
      <c r="A75" s="14"/>
      <c r="B75" s="16"/>
      <c r="C75" s="14"/>
      <c r="D75" s="16"/>
      <c r="E75" s="15"/>
      <c r="F75" s="17"/>
      <c r="G75" s="15"/>
      <c r="H75" s="17"/>
      <c r="I75" s="8" t="s">
        <v>525</v>
      </c>
      <c r="J75" s="9" t="s">
        <v>25</v>
      </c>
      <c r="K75" s="8" t="s">
        <v>526</v>
      </c>
      <c r="L75" s="9" t="s">
        <v>25</v>
      </c>
    </row>
    <row r="76" spans="1:12" s="20" customFormat="1" ht="30.75" customHeight="1">
      <c r="A76" s="527" t="s">
        <v>988</v>
      </c>
      <c r="B76" s="528"/>
      <c r="C76" s="529"/>
      <c r="D76" s="13" t="s">
        <v>648</v>
      </c>
      <c r="E76" s="527" t="s">
        <v>988</v>
      </c>
      <c r="F76" s="528"/>
      <c r="G76" s="529"/>
      <c r="H76" s="13" t="s">
        <v>648</v>
      </c>
      <c r="I76" s="527" t="s">
        <v>988</v>
      </c>
      <c r="J76" s="528"/>
      <c r="K76" s="529"/>
      <c r="L76" s="13" t="s">
        <v>648</v>
      </c>
    </row>
    <row r="77" spans="1:12" ht="64.5" customHeight="1">
      <c r="A77" s="14" t="s">
        <v>527</v>
      </c>
      <c r="B77" s="16" t="s">
        <v>23</v>
      </c>
      <c r="C77" s="14" t="s">
        <v>528</v>
      </c>
      <c r="D77" s="16" t="s">
        <v>25</v>
      </c>
      <c r="E77" s="15" t="s">
        <v>529</v>
      </c>
      <c r="F77" s="17" t="s">
        <v>23</v>
      </c>
      <c r="G77" s="15" t="s">
        <v>530</v>
      </c>
      <c r="H77" s="17" t="s">
        <v>25</v>
      </c>
      <c r="I77" s="8" t="s">
        <v>531</v>
      </c>
      <c r="J77" s="9" t="s">
        <v>23</v>
      </c>
      <c r="K77" s="8" t="s">
        <v>532</v>
      </c>
      <c r="L77" s="9" t="s">
        <v>25</v>
      </c>
    </row>
    <row r="78" spans="1:12" ht="47.25" customHeight="1">
      <c r="A78" s="14" t="s">
        <v>533</v>
      </c>
      <c r="B78" s="16" t="s">
        <v>23</v>
      </c>
      <c r="C78" s="14" t="s">
        <v>534</v>
      </c>
      <c r="D78" s="16" t="s">
        <v>25</v>
      </c>
      <c r="E78" s="15" t="s">
        <v>535</v>
      </c>
      <c r="F78" s="17" t="s">
        <v>23</v>
      </c>
      <c r="G78" s="15" t="s">
        <v>536</v>
      </c>
      <c r="H78" s="17" t="s">
        <v>25</v>
      </c>
      <c r="I78" s="8" t="s">
        <v>537</v>
      </c>
      <c r="J78" s="9" t="s">
        <v>23</v>
      </c>
      <c r="K78" s="8" t="s">
        <v>538</v>
      </c>
      <c r="L78" s="9" t="s">
        <v>25</v>
      </c>
    </row>
    <row r="79" spans="1:12" ht="47.25" customHeight="1">
      <c r="A79" s="14" t="s">
        <v>539</v>
      </c>
      <c r="B79" s="16" t="s">
        <v>23</v>
      </c>
      <c r="C79" s="14" t="s">
        <v>540</v>
      </c>
      <c r="D79" s="16" t="s">
        <v>25</v>
      </c>
      <c r="E79" s="15" t="s">
        <v>541</v>
      </c>
      <c r="F79" s="17" t="s">
        <v>23</v>
      </c>
      <c r="G79" s="15" t="s">
        <v>542</v>
      </c>
      <c r="H79" s="17" t="s">
        <v>25</v>
      </c>
      <c r="I79" s="8" t="s">
        <v>543</v>
      </c>
      <c r="J79" s="9" t="s">
        <v>23</v>
      </c>
      <c r="K79" s="8" t="s">
        <v>544</v>
      </c>
      <c r="L79" s="9" t="s">
        <v>25</v>
      </c>
    </row>
    <row r="80" spans="1:12" ht="47.25" customHeight="1">
      <c r="A80" s="14" t="s">
        <v>545</v>
      </c>
      <c r="B80" s="16" t="s">
        <v>23</v>
      </c>
      <c r="C80" s="14" t="s">
        <v>546</v>
      </c>
      <c r="D80" s="16" t="s">
        <v>25</v>
      </c>
      <c r="E80" s="15" t="s">
        <v>547</v>
      </c>
      <c r="F80" s="17" t="s">
        <v>23</v>
      </c>
      <c r="G80" s="15" t="s">
        <v>548</v>
      </c>
      <c r="H80" s="17" t="s">
        <v>25</v>
      </c>
      <c r="I80" s="8" t="s">
        <v>549</v>
      </c>
      <c r="J80" s="9" t="s">
        <v>105</v>
      </c>
      <c r="K80" s="8" t="s">
        <v>550</v>
      </c>
      <c r="L80" s="9" t="s">
        <v>105</v>
      </c>
    </row>
    <row r="81" spans="1:12" ht="47.25" customHeight="1">
      <c r="A81" s="14" t="s">
        <v>551</v>
      </c>
      <c r="B81" s="16" t="s">
        <v>25</v>
      </c>
      <c r="C81" s="14" t="s">
        <v>552</v>
      </c>
      <c r="D81" s="16" t="s">
        <v>25</v>
      </c>
      <c r="E81" s="15"/>
      <c r="F81" s="17"/>
      <c r="G81" s="15"/>
      <c r="H81" s="17"/>
      <c r="I81" s="8" t="s">
        <v>553</v>
      </c>
      <c r="J81" s="9" t="s">
        <v>23</v>
      </c>
      <c r="K81" s="8" t="s">
        <v>554</v>
      </c>
      <c r="L81" s="9" t="s">
        <v>25</v>
      </c>
    </row>
    <row r="82" spans="1:12" ht="47.25" customHeight="1">
      <c r="A82" s="14" t="s">
        <v>555</v>
      </c>
      <c r="B82" s="16" t="s">
        <v>26</v>
      </c>
      <c r="C82" s="14" t="s">
        <v>556</v>
      </c>
      <c r="D82" s="16" t="s">
        <v>26</v>
      </c>
      <c r="E82" s="15"/>
      <c r="F82" s="17"/>
      <c r="G82" s="15"/>
      <c r="H82" s="17"/>
      <c r="I82" s="8" t="s">
        <v>557</v>
      </c>
      <c r="J82" s="9" t="s">
        <v>23</v>
      </c>
      <c r="K82" s="8" t="s">
        <v>558</v>
      </c>
      <c r="L82" s="9" t="s">
        <v>25</v>
      </c>
    </row>
    <row r="83" spans="1:12" ht="47.25" customHeight="1">
      <c r="A83" s="14" t="s">
        <v>637</v>
      </c>
      <c r="B83" s="16" t="s">
        <v>23</v>
      </c>
      <c r="C83" s="14" t="s">
        <v>559</v>
      </c>
      <c r="D83" s="16" t="s">
        <v>23</v>
      </c>
      <c r="E83" s="15" t="s">
        <v>560</v>
      </c>
      <c r="F83" s="17" t="s">
        <v>23</v>
      </c>
      <c r="G83" s="15" t="s">
        <v>561</v>
      </c>
      <c r="H83" s="17" t="s">
        <v>23</v>
      </c>
      <c r="I83" s="8" t="s">
        <v>562</v>
      </c>
      <c r="J83" s="9" t="s">
        <v>23</v>
      </c>
      <c r="K83" s="8" t="s">
        <v>563</v>
      </c>
      <c r="L83" s="9" t="s">
        <v>25</v>
      </c>
    </row>
    <row r="84" spans="1:12" s="20" customFormat="1" ht="30.75" customHeight="1">
      <c r="A84" s="527" t="s">
        <v>989</v>
      </c>
      <c r="B84" s="528"/>
      <c r="C84" s="529"/>
      <c r="D84" s="13" t="s">
        <v>648</v>
      </c>
      <c r="E84" s="527" t="s">
        <v>989</v>
      </c>
      <c r="F84" s="528"/>
      <c r="G84" s="529"/>
      <c r="H84" s="13" t="s">
        <v>648</v>
      </c>
      <c r="I84" s="527" t="s">
        <v>989</v>
      </c>
      <c r="J84" s="528"/>
      <c r="K84" s="529"/>
      <c r="L84" s="13" t="s">
        <v>648</v>
      </c>
    </row>
    <row r="85" spans="1:12" ht="47.25" customHeight="1">
      <c r="A85" s="544" t="s">
        <v>564</v>
      </c>
      <c r="B85" s="535" t="s">
        <v>23</v>
      </c>
      <c r="C85" s="14" t="s">
        <v>565</v>
      </c>
      <c r="D85" s="16" t="s">
        <v>23</v>
      </c>
      <c r="E85" s="536" t="s">
        <v>566</v>
      </c>
      <c r="F85" s="537" t="s">
        <v>23</v>
      </c>
      <c r="G85" s="15" t="s">
        <v>565</v>
      </c>
      <c r="H85" s="17" t="s">
        <v>23</v>
      </c>
      <c r="I85" s="539" t="s">
        <v>567</v>
      </c>
      <c r="J85" s="538" t="s">
        <v>23</v>
      </c>
      <c r="K85" s="8" t="s">
        <v>565</v>
      </c>
      <c r="L85" s="9" t="s">
        <v>23</v>
      </c>
    </row>
    <row r="86" spans="1:12" ht="47.25" customHeight="1">
      <c r="A86" s="544"/>
      <c r="B86" s="535"/>
      <c r="C86" s="14" t="s">
        <v>638</v>
      </c>
      <c r="D86" s="16" t="s">
        <v>26</v>
      </c>
      <c r="E86" s="536"/>
      <c r="F86" s="537"/>
      <c r="G86" s="15" t="s">
        <v>568</v>
      </c>
      <c r="H86" s="17" t="s">
        <v>23</v>
      </c>
      <c r="I86" s="539"/>
      <c r="J86" s="538"/>
      <c r="K86" s="8" t="s">
        <v>569</v>
      </c>
      <c r="L86" s="9" t="s">
        <v>23</v>
      </c>
    </row>
    <row r="87" spans="1:12" ht="47.25" customHeight="1">
      <c r="A87" s="544"/>
      <c r="B87" s="535"/>
      <c r="C87" s="14" t="s">
        <v>570</v>
      </c>
      <c r="D87" s="16" t="s">
        <v>26</v>
      </c>
      <c r="E87" s="536"/>
      <c r="F87" s="537"/>
      <c r="G87" s="15" t="s">
        <v>570</v>
      </c>
      <c r="H87" s="17" t="s">
        <v>26</v>
      </c>
      <c r="I87" s="539"/>
      <c r="J87" s="538"/>
      <c r="K87" s="8" t="s">
        <v>570</v>
      </c>
      <c r="L87" s="9" t="s">
        <v>26</v>
      </c>
    </row>
    <row r="88" spans="1:12" ht="47.25" customHeight="1">
      <c r="A88" s="544"/>
      <c r="B88" s="535"/>
      <c r="C88" s="14"/>
      <c r="D88" s="16"/>
      <c r="E88" s="536"/>
      <c r="F88" s="537"/>
      <c r="G88" s="15" t="s">
        <v>571</v>
      </c>
      <c r="H88" s="17" t="s">
        <v>23</v>
      </c>
      <c r="I88" s="539"/>
      <c r="J88" s="538"/>
      <c r="K88" s="8" t="s">
        <v>572</v>
      </c>
      <c r="L88" s="9" t="s">
        <v>23</v>
      </c>
    </row>
    <row r="89" spans="1:12" ht="47.25" customHeight="1">
      <c r="A89" s="14"/>
      <c r="B89" s="16"/>
      <c r="C89" s="14"/>
      <c r="D89" s="16"/>
      <c r="E89" s="15" t="s">
        <v>517</v>
      </c>
      <c r="F89" s="17" t="s">
        <v>24</v>
      </c>
      <c r="G89" s="15" t="s">
        <v>518</v>
      </c>
      <c r="H89" s="17" t="s">
        <v>24</v>
      </c>
      <c r="I89" s="8" t="s">
        <v>517</v>
      </c>
      <c r="J89" s="9" t="s">
        <v>24</v>
      </c>
      <c r="K89" s="8" t="s">
        <v>518</v>
      </c>
      <c r="L89" s="9" t="s">
        <v>24</v>
      </c>
    </row>
    <row r="90" spans="1:12" ht="47.25" customHeight="1">
      <c r="A90" s="14" t="s">
        <v>622</v>
      </c>
      <c r="B90" s="16" t="s">
        <v>24</v>
      </c>
      <c r="C90" s="14" t="s">
        <v>623</v>
      </c>
      <c r="D90" s="16" t="s">
        <v>24</v>
      </c>
      <c r="E90" s="15" t="s">
        <v>619</v>
      </c>
      <c r="F90" s="17" t="s">
        <v>24</v>
      </c>
      <c r="G90" s="15" t="s">
        <v>620</v>
      </c>
      <c r="H90" s="17" t="s">
        <v>24</v>
      </c>
      <c r="I90" s="8" t="s">
        <v>521</v>
      </c>
      <c r="J90" s="9" t="s">
        <v>105</v>
      </c>
      <c r="K90" s="8" t="s">
        <v>573</v>
      </c>
      <c r="L90" s="9" t="s">
        <v>105</v>
      </c>
    </row>
    <row r="91" spans="1:12" ht="47.25" customHeight="1">
      <c r="A91" s="14" t="s">
        <v>621</v>
      </c>
      <c r="B91" s="16" t="s">
        <v>24</v>
      </c>
      <c r="C91" s="14" t="s">
        <v>574</v>
      </c>
      <c r="D91" s="16" t="s">
        <v>24</v>
      </c>
      <c r="E91" s="15" t="s">
        <v>519</v>
      </c>
      <c r="F91" s="17" t="s">
        <v>24</v>
      </c>
      <c r="G91" s="15" t="s">
        <v>574</v>
      </c>
      <c r="H91" s="17" t="s">
        <v>24</v>
      </c>
      <c r="I91" s="8" t="s">
        <v>519</v>
      </c>
      <c r="J91" s="9" t="s">
        <v>24</v>
      </c>
      <c r="K91" s="8" t="s">
        <v>574</v>
      </c>
      <c r="L91" s="9" t="s">
        <v>24</v>
      </c>
    </row>
    <row r="92" spans="1:12" ht="47.25" customHeight="1">
      <c r="A92" s="14"/>
      <c r="B92" s="16"/>
      <c r="C92" s="14"/>
      <c r="D92" s="16"/>
      <c r="E92" s="15"/>
      <c r="F92" s="17"/>
      <c r="G92" s="15"/>
      <c r="H92" s="17"/>
      <c r="I92" s="8" t="s">
        <v>525</v>
      </c>
      <c r="J92" s="9" t="s">
        <v>25</v>
      </c>
      <c r="K92" s="8" t="s">
        <v>575</v>
      </c>
      <c r="L92" s="9" t="s">
        <v>25</v>
      </c>
    </row>
    <row r="93" spans="1:12" ht="47.25" customHeight="1">
      <c r="A93" s="544" t="s">
        <v>642</v>
      </c>
      <c r="B93" s="535" t="s">
        <v>23</v>
      </c>
      <c r="C93" s="14" t="s">
        <v>576</v>
      </c>
      <c r="D93" s="16" t="s">
        <v>25</v>
      </c>
      <c r="E93" s="536" t="s">
        <v>641</v>
      </c>
      <c r="F93" s="537" t="s">
        <v>23</v>
      </c>
      <c r="G93" s="15" t="s">
        <v>576</v>
      </c>
      <c r="H93" s="17" t="s">
        <v>25</v>
      </c>
      <c r="I93" s="539" t="s">
        <v>640</v>
      </c>
      <c r="J93" s="538" t="s">
        <v>23</v>
      </c>
      <c r="K93" s="8" t="s">
        <v>576</v>
      </c>
      <c r="L93" s="9" t="s">
        <v>23</v>
      </c>
    </row>
    <row r="94" spans="1:12" ht="47.25" customHeight="1">
      <c r="A94" s="544"/>
      <c r="B94" s="535"/>
      <c r="C94" s="14" t="s">
        <v>577</v>
      </c>
      <c r="D94" s="16" t="s">
        <v>26</v>
      </c>
      <c r="E94" s="536"/>
      <c r="F94" s="537"/>
      <c r="G94" s="15" t="s">
        <v>577</v>
      </c>
      <c r="H94" s="17" t="s">
        <v>26</v>
      </c>
      <c r="I94" s="539"/>
      <c r="J94" s="538"/>
      <c r="K94" s="8" t="s">
        <v>639</v>
      </c>
      <c r="L94" s="9" t="s">
        <v>26</v>
      </c>
    </row>
    <row r="95" spans="1:12" ht="47.25" customHeight="1">
      <c r="A95" s="544"/>
      <c r="B95" s="535"/>
      <c r="C95" s="14" t="s">
        <v>236</v>
      </c>
      <c r="D95" s="16" t="s">
        <v>26</v>
      </c>
      <c r="E95" s="536"/>
      <c r="F95" s="537"/>
      <c r="G95" s="15" t="s">
        <v>236</v>
      </c>
      <c r="H95" s="17" t="s">
        <v>26</v>
      </c>
      <c r="I95" s="539"/>
      <c r="J95" s="538"/>
      <c r="K95" s="8" t="s">
        <v>577</v>
      </c>
      <c r="L95" s="9" t="s">
        <v>23</v>
      </c>
    </row>
    <row r="96" spans="1:12" ht="47.25" customHeight="1">
      <c r="A96" s="14"/>
      <c r="B96" s="16"/>
      <c r="C96" s="14"/>
      <c r="D96" s="16"/>
      <c r="E96" s="15"/>
      <c r="F96" s="17"/>
      <c r="G96" s="15"/>
      <c r="H96" s="17"/>
      <c r="I96" s="539"/>
      <c r="J96" s="538"/>
      <c r="K96" s="8" t="s">
        <v>578</v>
      </c>
      <c r="L96" s="9" t="s">
        <v>23</v>
      </c>
    </row>
    <row r="97" spans="1:12" ht="47.25" customHeight="1">
      <c r="A97" s="14" t="s">
        <v>618</v>
      </c>
      <c r="B97" s="16" t="s">
        <v>25</v>
      </c>
      <c r="C97" s="14" t="s">
        <v>617</v>
      </c>
      <c r="D97" s="16" t="s">
        <v>25</v>
      </c>
      <c r="E97" s="15" t="s">
        <v>579</v>
      </c>
      <c r="F97" s="17" t="s">
        <v>25</v>
      </c>
      <c r="G97" s="15" t="s">
        <v>580</v>
      </c>
      <c r="H97" s="17" t="s">
        <v>25</v>
      </c>
      <c r="I97" s="8" t="s">
        <v>579</v>
      </c>
      <c r="J97" s="9" t="s">
        <v>23</v>
      </c>
      <c r="K97" s="8" t="s">
        <v>580</v>
      </c>
      <c r="L97" s="9" t="s">
        <v>25</v>
      </c>
    </row>
    <row r="98" spans="1:12" ht="65.25" customHeight="1">
      <c r="A98" s="14" t="s">
        <v>616</v>
      </c>
      <c r="B98" s="16" t="s">
        <v>23</v>
      </c>
      <c r="C98" s="14" t="s">
        <v>613</v>
      </c>
      <c r="D98" s="16" t="s">
        <v>25</v>
      </c>
      <c r="E98" s="15" t="s">
        <v>581</v>
      </c>
      <c r="F98" s="17" t="s">
        <v>23</v>
      </c>
      <c r="G98" s="15" t="s">
        <v>614</v>
      </c>
      <c r="H98" s="17" t="s">
        <v>25</v>
      </c>
      <c r="I98" s="8" t="s">
        <v>615</v>
      </c>
      <c r="J98" s="9" t="s">
        <v>23</v>
      </c>
      <c r="K98" s="8" t="s">
        <v>582</v>
      </c>
      <c r="L98" s="9" t="s">
        <v>25</v>
      </c>
    </row>
    <row r="99" spans="1:12" s="20" customFormat="1" ht="38.25" customHeight="1">
      <c r="A99" s="527" t="s">
        <v>990</v>
      </c>
      <c r="B99" s="528"/>
      <c r="C99" s="529"/>
      <c r="D99" s="13" t="s">
        <v>648</v>
      </c>
      <c r="E99" s="527" t="s">
        <v>990</v>
      </c>
      <c r="F99" s="528"/>
      <c r="G99" s="529"/>
      <c r="H99" s="13" t="s">
        <v>648</v>
      </c>
      <c r="I99" s="527" t="s">
        <v>990</v>
      </c>
      <c r="J99" s="528"/>
      <c r="K99" s="529"/>
      <c r="L99" s="13" t="s">
        <v>648</v>
      </c>
    </row>
    <row r="100" spans="1:12" ht="47.25" customHeight="1">
      <c r="A100" s="14" t="s">
        <v>583</v>
      </c>
      <c r="B100" s="16" t="s">
        <v>23</v>
      </c>
      <c r="C100" s="14" t="s">
        <v>584</v>
      </c>
      <c r="D100" s="16" t="s">
        <v>25</v>
      </c>
      <c r="E100" s="15" t="s">
        <v>585</v>
      </c>
      <c r="F100" s="17" t="s">
        <v>23</v>
      </c>
      <c r="G100" s="15" t="s">
        <v>586</v>
      </c>
      <c r="H100" s="17" t="s">
        <v>25</v>
      </c>
      <c r="I100" s="8" t="s">
        <v>587</v>
      </c>
      <c r="J100" s="9" t="s">
        <v>23</v>
      </c>
      <c r="K100" s="8" t="s">
        <v>586</v>
      </c>
      <c r="L100" s="9" t="s">
        <v>25</v>
      </c>
    </row>
    <row r="101" spans="1:12" ht="47.25" customHeight="1">
      <c r="A101" s="14" t="s">
        <v>588</v>
      </c>
      <c r="B101" s="16" t="s">
        <v>23</v>
      </c>
      <c r="C101" s="14" t="s">
        <v>589</v>
      </c>
      <c r="D101" s="16" t="s">
        <v>25</v>
      </c>
      <c r="E101" s="15" t="s">
        <v>1042</v>
      </c>
      <c r="F101" s="17" t="s">
        <v>23</v>
      </c>
      <c r="G101" s="15" t="s">
        <v>590</v>
      </c>
      <c r="H101" s="17" t="s">
        <v>25</v>
      </c>
      <c r="I101" s="8" t="s">
        <v>591</v>
      </c>
      <c r="J101" s="9" t="s">
        <v>23</v>
      </c>
      <c r="K101" s="8" t="s">
        <v>590</v>
      </c>
      <c r="L101" s="9" t="s">
        <v>25</v>
      </c>
    </row>
    <row r="102" spans="1:12" ht="89.25" customHeight="1">
      <c r="A102" s="14" t="s">
        <v>592</v>
      </c>
      <c r="B102" s="16" t="s">
        <v>23</v>
      </c>
      <c r="C102" s="14" t="s">
        <v>643</v>
      </c>
      <c r="D102" s="16" t="s">
        <v>25</v>
      </c>
      <c r="E102" s="15" t="s">
        <v>594</v>
      </c>
      <c r="F102" s="17" t="s">
        <v>23</v>
      </c>
      <c r="G102" s="15" t="s">
        <v>593</v>
      </c>
      <c r="H102" s="17" t="s">
        <v>25</v>
      </c>
      <c r="I102" s="8" t="s">
        <v>595</v>
      </c>
      <c r="J102" s="9" t="s">
        <v>23</v>
      </c>
      <c r="K102" s="8" t="s">
        <v>596</v>
      </c>
      <c r="L102" s="9" t="s">
        <v>25</v>
      </c>
    </row>
    <row r="103" spans="1:12" ht="47.25" customHeight="1">
      <c r="A103" s="14"/>
      <c r="B103" s="16"/>
      <c r="C103" s="14"/>
      <c r="D103" s="16"/>
      <c r="E103" s="15" t="s">
        <v>597</v>
      </c>
      <c r="F103" s="17" t="s">
        <v>23</v>
      </c>
      <c r="G103" s="15" t="s">
        <v>598</v>
      </c>
      <c r="H103" s="17" t="s">
        <v>23</v>
      </c>
      <c r="I103" s="8" t="s">
        <v>599</v>
      </c>
      <c r="J103" s="9" t="s">
        <v>23</v>
      </c>
      <c r="K103" s="8" t="s">
        <v>598</v>
      </c>
      <c r="L103" s="9" t="s">
        <v>25</v>
      </c>
    </row>
    <row r="104" spans="1:12" ht="75" customHeight="1">
      <c r="A104" s="14"/>
      <c r="B104" s="16"/>
      <c r="C104" s="14"/>
      <c r="D104" s="16"/>
      <c r="E104" s="15" t="s">
        <v>600</v>
      </c>
      <c r="F104" s="17" t="s">
        <v>23</v>
      </c>
      <c r="G104" s="15" t="s">
        <v>601</v>
      </c>
      <c r="H104" s="17" t="s">
        <v>23</v>
      </c>
      <c r="I104" s="8" t="s">
        <v>602</v>
      </c>
      <c r="J104" s="9" t="s">
        <v>23</v>
      </c>
      <c r="K104" s="8" t="s">
        <v>603</v>
      </c>
      <c r="L104" s="9" t="s">
        <v>24</v>
      </c>
    </row>
    <row r="105" spans="1:12" ht="47.25" customHeight="1">
      <c r="A105" s="14"/>
      <c r="B105" s="16"/>
      <c r="C105" s="14"/>
      <c r="D105" s="16"/>
      <c r="E105" s="15"/>
      <c r="F105" s="17"/>
      <c r="G105" s="15"/>
      <c r="H105" s="17"/>
      <c r="I105" s="8" t="s">
        <v>1043</v>
      </c>
      <c r="J105" s="9" t="s">
        <v>23</v>
      </c>
      <c r="K105" s="8" t="s">
        <v>604</v>
      </c>
      <c r="L105" s="9" t="s">
        <v>26</v>
      </c>
    </row>
    <row r="106" spans="1:12" ht="47.25" customHeight="1">
      <c r="A106" s="14" t="s">
        <v>644</v>
      </c>
      <c r="B106" s="16" t="s">
        <v>26</v>
      </c>
      <c r="C106" s="14" t="s">
        <v>645</v>
      </c>
      <c r="D106" s="16" t="s">
        <v>26</v>
      </c>
      <c r="E106" s="15" t="s">
        <v>646</v>
      </c>
      <c r="F106" s="17" t="s">
        <v>26</v>
      </c>
      <c r="G106" s="15" t="s">
        <v>647</v>
      </c>
      <c r="H106" s="17" t="s">
        <v>26</v>
      </c>
      <c r="I106" s="8" t="s">
        <v>605</v>
      </c>
      <c r="J106" s="9" t="s">
        <v>23</v>
      </c>
      <c r="K106" s="8" t="s">
        <v>606</v>
      </c>
      <c r="L106" s="9" t="s">
        <v>23</v>
      </c>
    </row>
    <row r="107" spans="1:12" ht="47.25" customHeight="1">
      <c r="A107" s="14"/>
      <c r="B107" s="16"/>
      <c r="C107" s="14"/>
      <c r="D107" s="16"/>
      <c r="E107" s="15"/>
      <c r="F107" s="17"/>
      <c r="G107" s="15"/>
      <c r="H107" s="17"/>
      <c r="I107" s="8" t="s">
        <v>607</v>
      </c>
      <c r="J107" s="9" t="s">
        <v>23</v>
      </c>
      <c r="K107" s="8" t="s">
        <v>608</v>
      </c>
      <c r="L107" s="9" t="s">
        <v>23</v>
      </c>
    </row>
    <row r="108" spans="1:12" s="20" customFormat="1" ht="30.75" customHeight="1">
      <c r="A108" s="527" t="s">
        <v>610</v>
      </c>
      <c r="B108" s="528"/>
      <c r="C108" s="529"/>
      <c r="D108" s="13" t="s">
        <v>648</v>
      </c>
      <c r="E108" s="527" t="s">
        <v>610</v>
      </c>
      <c r="F108" s="528"/>
      <c r="G108" s="529"/>
      <c r="H108" s="13" t="s">
        <v>648</v>
      </c>
      <c r="I108" s="527" t="s">
        <v>610</v>
      </c>
      <c r="J108" s="528"/>
      <c r="K108" s="529"/>
      <c r="L108" s="13" t="s">
        <v>648</v>
      </c>
    </row>
    <row r="109" spans="1:12" s="20" customFormat="1" ht="30.75" customHeight="1">
      <c r="A109" s="527" t="s">
        <v>609</v>
      </c>
      <c r="B109" s="528"/>
      <c r="C109" s="529"/>
      <c r="D109" s="13" t="s">
        <v>648</v>
      </c>
      <c r="E109" s="527" t="s">
        <v>609</v>
      </c>
      <c r="F109" s="528"/>
      <c r="G109" s="529"/>
      <c r="H109" s="13" t="s">
        <v>648</v>
      </c>
      <c r="I109" s="527" t="s">
        <v>609</v>
      </c>
      <c r="J109" s="528"/>
      <c r="K109" s="529"/>
      <c r="L109" s="13" t="s">
        <v>648</v>
      </c>
    </row>
    <row r="110" spans="1:12" s="20" customFormat="1" ht="30.75" customHeight="1">
      <c r="A110" s="527" t="s">
        <v>294</v>
      </c>
      <c r="B110" s="528"/>
      <c r="C110" s="529"/>
      <c r="D110" s="13" t="s">
        <v>648</v>
      </c>
      <c r="E110" s="527" t="s">
        <v>294</v>
      </c>
      <c r="F110" s="528"/>
      <c r="G110" s="529"/>
      <c r="H110" s="13" t="s">
        <v>648</v>
      </c>
      <c r="I110" s="527" t="s">
        <v>294</v>
      </c>
      <c r="J110" s="528"/>
      <c r="K110" s="529"/>
      <c r="L110" s="13" t="s">
        <v>648</v>
      </c>
    </row>
    <row r="111" spans="1:12" ht="81" customHeight="1">
      <c r="A111" s="14" t="s">
        <v>672</v>
      </c>
      <c r="B111" s="16" t="s">
        <v>23</v>
      </c>
      <c r="C111" s="14" t="s">
        <v>673</v>
      </c>
      <c r="D111" s="16" t="s">
        <v>25</v>
      </c>
      <c r="E111" s="23" t="s">
        <v>295</v>
      </c>
      <c r="F111" s="17" t="s">
        <v>23</v>
      </c>
      <c r="G111" s="15" t="s">
        <v>673</v>
      </c>
      <c r="H111" s="17" t="s">
        <v>25</v>
      </c>
      <c r="I111" s="24" t="s">
        <v>296</v>
      </c>
      <c r="J111" s="9" t="s">
        <v>23</v>
      </c>
      <c r="K111" s="8" t="s">
        <v>673</v>
      </c>
      <c r="L111" s="9" t="s">
        <v>25</v>
      </c>
    </row>
    <row r="112" spans="1:12" ht="47.25" customHeight="1">
      <c r="A112" s="14" t="s">
        <v>675</v>
      </c>
      <c r="B112" s="16" t="s">
        <v>24</v>
      </c>
      <c r="C112" s="14" t="s">
        <v>674</v>
      </c>
      <c r="D112" s="16" t="s">
        <v>24</v>
      </c>
      <c r="E112" s="15" t="s">
        <v>676</v>
      </c>
      <c r="F112" s="17" t="s">
        <v>24</v>
      </c>
      <c r="G112" s="15" t="s">
        <v>674</v>
      </c>
      <c r="H112" s="17" t="s">
        <v>24</v>
      </c>
      <c r="I112" s="8" t="s">
        <v>678</v>
      </c>
      <c r="J112" s="9" t="s">
        <v>24</v>
      </c>
      <c r="K112" s="8" t="s">
        <v>677</v>
      </c>
      <c r="L112" s="9" t="s">
        <v>24</v>
      </c>
    </row>
    <row r="113" spans="1:12" s="20" customFormat="1" ht="40.5" customHeight="1">
      <c r="A113" s="527" t="s">
        <v>297</v>
      </c>
      <c r="B113" s="528"/>
      <c r="C113" s="529"/>
      <c r="D113" s="13" t="s">
        <v>648</v>
      </c>
      <c r="E113" s="527" t="s">
        <v>297</v>
      </c>
      <c r="F113" s="528"/>
      <c r="G113" s="529"/>
      <c r="H113" s="13" t="s">
        <v>648</v>
      </c>
      <c r="I113" s="527" t="s">
        <v>297</v>
      </c>
      <c r="J113" s="528"/>
      <c r="K113" s="529"/>
      <c r="L113" s="13" t="s">
        <v>648</v>
      </c>
    </row>
    <row r="114" spans="1:12" ht="47.25" customHeight="1">
      <c r="A114" s="14" t="s">
        <v>650</v>
      </c>
      <c r="B114" s="16" t="s">
        <v>25</v>
      </c>
      <c r="C114" s="14" t="s">
        <v>298</v>
      </c>
      <c r="D114" s="16" t="s">
        <v>25</v>
      </c>
      <c r="E114" s="15" t="s">
        <v>649</v>
      </c>
      <c r="F114" s="17" t="s">
        <v>25</v>
      </c>
      <c r="G114" s="15" t="s">
        <v>300</v>
      </c>
      <c r="H114" s="17" t="s">
        <v>25</v>
      </c>
      <c r="I114" s="8" t="s">
        <v>299</v>
      </c>
      <c r="J114" s="9"/>
      <c r="K114" s="8" t="s">
        <v>300</v>
      </c>
      <c r="L114" s="9" t="s">
        <v>24</v>
      </c>
    </row>
    <row r="115" spans="1:12" ht="47.25" customHeight="1">
      <c r="A115" s="14"/>
      <c r="B115" s="16"/>
      <c r="C115" s="14"/>
      <c r="D115" s="16"/>
      <c r="E115" s="15" t="s">
        <v>652</v>
      </c>
      <c r="F115" s="17" t="s">
        <v>25</v>
      </c>
      <c r="G115" s="15" t="s">
        <v>651</v>
      </c>
      <c r="H115" s="17" t="s">
        <v>25</v>
      </c>
      <c r="I115" s="8" t="s">
        <v>652</v>
      </c>
      <c r="J115" s="9" t="s">
        <v>25</v>
      </c>
      <c r="K115" s="8" t="s">
        <v>651</v>
      </c>
      <c r="L115" s="9" t="s">
        <v>25</v>
      </c>
    </row>
    <row r="116" spans="1:12" ht="47.25" customHeight="1">
      <c r="A116" s="14"/>
      <c r="B116" s="16"/>
      <c r="C116" s="14"/>
      <c r="D116" s="16"/>
      <c r="E116" s="15" t="s">
        <v>301</v>
      </c>
      <c r="F116" s="17" t="s">
        <v>25</v>
      </c>
      <c r="G116" s="15" t="s">
        <v>302</v>
      </c>
      <c r="H116" s="17" t="s">
        <v>25</v>
      </c>
      <c r="I116" s="8" t="s">
        <v>303</v>
      </c>
      <c r="J116" s="9" t="s">
        <v>25</v>
      </c>
      <c r="K116" s="8" t="s">
        <v>653</v>
      </c>
      <c r="L116" s="9" t="s">
        <v>25</v>
      </c>
    </row>
    <row r="117" spans="1:12" ht="47.25" customHeight="1">
      <c r="A117" s="14"/>
      <c r="B117" s="25"/>
      <c r="C117" s="14"/>
      <c r="D117" s="16"/>
      <c r="E117" s="15" t="s">
        <v>304</v>
      </c>
      <c r="F117" s="17" t="s">
        <v>25</v>
      </c>
      <c r="G117" s="15" t="s">
        <v>305</v>
      </c>
      <c r="H117" s="17" t="s">
        <v>25</v>
      </c>
      <c r="I117" s="8" t="s">
        <v>679</v>
      </c>
      <c r="J117" s="9" t="s">
        <v>25</v>
      </c>
      <c r="K117" s="8" t="s">
        <v>680</v>
      </c>
      <c r="L117" s="9" t="s">
        <v>25</v>
      </c>
    </row>
    <row r="118" spans="1:12" s="20" customFormat="1" ht="30.75" customHeight="1">
      <c r="A118" s="527" t="s">
        <v>306</v>
      </c>
      <c r="B118" s="528"/>
      <c r="C118" s="529"/>
      <c r="D118" s="13" t="s">
        <v>648</v>
      </c>
      <c r="E118" s="527" t="s">
        <v>306</v>
      </c>
      <c r="F118" s="528"/>
      <c r="G118" s="529"/>
      <c r="H118" s="13" t="s">
        <v>648</v>
      </c>
      <c r="I118" s="527" t="s">
        <v>306</v>
      </c>
      <c r="J118" s="528"/>
      <c r="K118" s="529"/>
      <c r="L118" s="13" t="s">
        <v>648</v>
      </c>
    </row>
    <row r="119" spans="1:12" ht="47.25" customHeight="1">
      <c r="A119" s="14" t="s">
        <v>307</v>
      </c>
      <c r="B119" s="16" t="s">
        <v>25</v>
      </c>
      <c r="C119" s="14" t="s">
        <v>308</v>
      </c>
      <c r="D119" s="16" t="s">
        <v>25</v>
      </c>
      <c r="E119" s="15" t="s">
        <v>309</v>
      </c>
      <c r="F119" s="17" t="s">
        <v>25</v>
      </c>
      <c r="G119" s="15" t="s">
        <v>310</v>
      </c>
      <c r="H119" s="17" t="s">
        <v>25</v>
      </c>
      <c r="I119" s="8" t="s">
        <v>311</v>
      </c>
      <c r="J119" s="9" t="s">
        <v>25</v>
      </c>
      <c r="K119" s="8" t="s">
        <v>312</v>
      </c>
      <c r="L119" s="9" t="s">
        <v>25</v>
      </c>
    </row>
    <row r="120" spans="1:12" s="20" customFormat="1" ht="30.75" customHeight="1">
      <c r="A120" s="527" t="s">
        <v>313</v>
      </c>
      <c r="B120" s="528"/>
      <c r="C120" s="529"/>
      <c r="D120" s="13" t="s">
        <v>648</v>
      </c>
      <c r="E120" s="527" t="s">
        <v>313</v>
      </c>
      <c r="F120" s="528"/>
      <c r="G120" s="529"/>
      <c r="H120" s="13" t="s">
        <v>648</v>
      </c>
      <c r="I120" s="527" t="s">
        <v>313</v>
      </c>
      <c r="J120" s="528"/>
      <c r="K120" s="529"/>
      <c r="L120" s="13" t="s">
        <v>648</v>
      </c>
    </row>
    <row r="121" spans="1:12" ht="47.25" customHeight="1">
      <c r="A121" s="14" t="s">
        <v>314</v>
      </c>
      <c r="B121" s="16" t="s">
        <v>25</v>
      </c>
      <c r="C121" s="14" t="s">
        <v>315</v>
      </c>
      <c r="D121" s="16" t="s">
        <v>25</v>
      </c>
      <c r="E121" s="15" t="s">
        <v>316</v>
      </c>
      <c r="F121" s="17" t="s">
        <v>25</v>
      </c>
      <c r="G121" s="15" t="s">
        <v>317</v>
      </c>
      <c r="H121" s="17" t="s">
        <v>25</v>
      </c>
      <c r="I121" s="8" t="s">
        <v>654</v>
      </c>
      <c r="J121" s="9" t="s">
        <v>25</v>
      </c>
      <c r="K121" s="8" t="s">
        <v>318</v>
      </c>
      <c r="L121" s="9" t="s">
        <v>25</v>
      </c>
    </row>
    <row r="122" spans="1:12" ht="47.25" customHeight="1">
      <c r="A122" s="14"/>
      <c r="B122" s="25"/>
      <c r="C122" s="14"/>
      <c r="D122" s="16"/>
      <c r="E122" s="15" t="s">
        <v>319</v>
      </c>
      <c r="F122" s="17" t="s">
        <v>25</v>
      </c>
      <c r="G122" s="15" t="s">
        <v>320</v>
      </c>
      <c r="H122" s="17" t="s">
        <v>25</v>
      </c>
      <c r="I122" s="8" t="s">
        <v>321</v>
      </c>
      <c r="J122" s="9" t="s">
        <v>25</v>
      </c>
      <c r="K122" s="8" t="s">
        <v>655</v>
      </c>
      <c r="L122" s="9" t="s">
        <v>25</v>
      </c>
    </row>
    <row r="123" spans="1:12" ht="66" customHeight="1">
      <c r="A123" s="14" t="s">
        <v>322</v>
      </c>
      <c r="B123" s="16" t="s">
        <v>25</v>
      </c>
      <c r="C123" s="14" t="s">
        <v>682</v>
      </c>
      <c r="D123" s="16" t="s">
        <v>25</v>
      </c>
      <c r="E123" s="15" t="s">
        <v>656</v>
      </c>
      <c r="F123" s="17" t="s">
        <v>25</v>
      </c>
      <c r="G123" s="15" t="s">
        <v>681</v>
      </c>
      <c r="H123" s="17" t="s">
        <v>25</v>
      </c>
      <c r="I123" s="8" t="s">
        <v>657</v>
      </c>
      <c r="J123" s="9" t="s">
        <v>25</v>
      </c>
      <c r="K123" s="8" t="s">
        <v>681</v>
      </c>
      <c r="L123" s="9" t="s">
        <v>25</v>
      </c>
    </row>
    <row r="124" spans="1:12" ht="47.25" customHeight="1">
      <c r="A124" s="14"/>
      <c r="B124" s="25"/>
      <c r="C124" s="14"/>
      <c r="D124" s="16"/>
      <c r="E124" s="15" t="s">
        <v>658</v>
      </c>
      <c r="F124" s="26" t="s">
        <v>26</v>
      </c>
      <c r="G124" s="15" t="s">
        <v>660</v>
      </c>
      <c r="H124" s="17" t="s">
        <v>26</v>
      </c>
      <c r="I124" s="8" t="s">
        <v>659</v>
      </c>
      <c r="J124" s="27" t="s">
        <v>26</v>
      </c>
      <c r="K124" s="8" t="s">
        <v>660</v>
      </c>
      <c r="L124" s="9" t="s">
        <v>26</v>
      </c>
    </row>
    <row r="125" spans="1:12" s="20" customFormat="1" ht="43.5" customHeight="1">
      <c r="A125" s="527" t="s">
        <v>323</v>
      </c>
      <c r="B125" s="528"/>
      <c r="C125" s="529"/>
      <c r="D125" s="13" t="s">
        <v>648</v>
      </c>
      <c r="E125" s="527" t="s">
        <v>323</v>
      </c>
      <c r="F125" s="528"/>
      <c r="G125" s="529"/>
      <c r="H125" s="13" t="s">
        <v>648</v>
      </c>
      <c r="I125" s="527" t="s">
        <v>323</v>
      </c>
      <c r="J125" s="528"/>
      <c r="K125" s="529"/>
      <c r="L125" s="13" t="s">
        <v>648</v>
      </c>
    </row>
    <row r="126" spans="1:12" ht="47.25" customHeight="1">
      <c r="A126" s="14" t="s">
        <v>324</v>
      </c>
      <c r="B126" s="16" t="s">
        <v>25</v>
      </c>
      <c r="C126" s="14" t="s">
        <v>325</v>
      </c>
      <c r="D126" s="16" t="s">
        <v>25</v>
      </c>
      <c r="E126" s="15" t="s">
        <v>326</v>
      </c>
      <c r="F126" s="17" t="s">
        <v>25</v>
      </c>
      <c r="G126" s="15" t="s">
        <v>327</v>
      </c>
      <c r="H126" s="17" t="s">
        <v>25</v>
      </c>
      <c r="I126" s="8" t="s">
        <v>683</v>
      </c>
      <c r="J126" s="9" t="s">
        <v>105</v>
      </c>
      <c r="K126" s="8" t="s">
        <v>684</v>
      </c>
      <c r="L126" s="9" t="s">
        <v>105</v>
      </c>
    </row>
    <row r="127" spans="1:12" ht="47.25" customHeight="1">
      <c r="A127" s="14"/>
      <c r="B127" s="25"/>
      <c r="C127" s="14"/>
      <c r="D127" s="16"/>
      <c r="E127" s="15"/>
      <c r="F127" s="26"/>
      <c r="G127" s="15"/>
      <c r="H127" s="17"/>
      <c r="I127" s="8" t="s">
        <v>661</v>
      </c>
      <c r="J127" s="9" t="s">
        <v>25</v>
      </c>
      <c r="K127" s="8" t="s">
        <v>662</v>
      </c>
      <c r="L127" s="9" t="s">
        <v>25</v>
      </c>
    </row>
    <row r="128" spans="1:12" ht="47.25" customHeight="1">
      <c r="A128" s="14"/>
      <c r="B128" s="25"/>
      <c r="C128" s="14"/>
      <c r="D128" s="16"/>
      <c r="E128" s="15"/>
      <c r="F128" s="26"/>
      <c r="G128" s="15"/>
      <c r="H128" s="17"/>
      <c r="I128" s="8" t="s">
        <v>687</v>
      </c>
      <c r="J128" s="9" t="s">
        <v>25</v>
      </c>
      <c r="K128" s="8" t="s">
        <v>328</v>
      </c>
      <c r="L128" s="9" t="s">
        <v>25</v>
      </c>
    </row>
    <row r="129" spans="1:12" ht="47.25" customHeight="1">
      <c r="A129" s="14"/>
      <c r="B129" s="25"/>
      <c r="C129" s="14"/>
      <c r="D129" s="16"/>
      <c r="E129" s="15"/>
      <c r="F129" s="26"/>
      <c r="G129" s="15"/>
      <c r="H129" s="17"/>
      <c r="I129" s="8" t="s">
        <v>685</v>
      </c>
      <c r="J129" s="9" t="s">
        <v>105</v>
      </c>
      <c r="K129" s="8" t="s">
        <v>686</v>
      </c>
      <c r="L129" s="9" t="s">
        <v>105</v>
      </c>
    </row>
    <row r="130" spans="1:12" s="20" customFormat="1" ht="30.75" customHeight="1">
      <c r="A130" s="527" t="s">
        <v>329</v>
      </c>
      <c r="B130" s="528"/>
      <c r="C130" s="529"/>
      <c r="D130" s="13" t="s">
        <v>648</v>
      </c>
      <c r="E130" s="527" t="s">
        <v>329</v>
      </c>
      <c r="F130" s="528"/>
      <c r="G130" s="529"/>
      <c r="H130" s="13" t="s">
        <v>648</v>
      </c>
      <c r="I130" s="527" t="s">
        <v>329</v>
      </c>
      <c r="J130" s="528"/>
      <c r="K130" s="529"/>
      <c r="L130" s="13" t="s">
        <v>648</v>
      </c>
    </row>
    <row r="131" spans="1:12" ht="47.25" customHeight="1">
      <c r="A131" s="14" t="s">
        <v>330</v>
      </c>
      <c r="B131" s="16" t="s">
        <v>25</v>
      </c>
      <c r="C131" s="14" t="s">
        <v>331</v>
      </c>
      <c r="D131" s="16" t="s">
        <v>25</v>
      </c>
      <c r="E131" s="15" t="s">
        <v>332</v>
      </c>
      <c r="F131" s="17" t="s">
        <v>25</v>
      </c>
      <c r="G131" s="15" t="s">
        <v>333</v>
      </c>
      <c r="H131" s="17" t="s">
        <v>25</v>
      </c>
      <c r="I131" s="8" t="s">
        <v>334</v>
      </c>
      <c r="J131" s="9" t="s">
        <v>25</v>
      </c>
      <c r="K131" s="8" t="s">
        <v>335</v>
      </c>
      <c r="L131" s="9" t="s">
        <v>25</v>
      </c>
    </row>
    <row r="132" spans="1:12" s="20" customFormat="1" ht="30.75" customHeight="1">
      <c r="A132" s="527" t="s">
        <v>336</v>
      </c>
      <c r="B132" s="528"/>
      <c r="C132" s="529"/>
      <c r="D132" s="13" t="s">
        <v>648</v>
      </c>
      <c r="E132" s="527" t="s">
        <v>336</v>
      </c>
      <c r="F132" s="528"/>
      <c r="G132" s="529"/>
      <c r="H132" s="13" t="s">
        <v>648</v>
      </c>
      <c r="I132" s="527" t="s">
        <v>336</v>
      </c>
      <c r="J132" s="528"/>
      <c r="K132" s="529"/>
      <c r="L132" s="13" t="s">
        <v>648</v>
      </c>
    </row>
    <row r="133" spans="1:12" ht="47.25" customHeight="1">
      <c r="A133" s="533" t="s">
        <v>337</v>
      </c>
      <c r="B133" s="535" t="s">
        <v>25</v>
      </c>
      <c r="C133" s="14" t="s">
        <v>338</v>
      </c>
      <c r="D133" s="16" t="s">
        <v>25</v>
      </c>
      <c r="E133" s="536" t="s">
        <v>339</v>
      </c>
      <c r="F133" s="537" t="s">
        <v>25</v>
      </c>
      <c r="G133" s="15" t="s">
        <v>340</v>
      </c>
      <c r="H133" s="17" t="s">
        <v>25</v>
      </c>
      <c r="I133" s="541" t="s">
        <v>339</v>
      </c>
      <c r="J133" s="538" t="s">
        <v>25</v>
      </c>
      <c r="K133" s="8" t="s">
        <v>340</v>
      </c>
      <c r="L133" s="9" t="s">
        <v>25</v>
      </c>
    </row>
    <row r="134" spans="1:12" ht="47.25" customHeight="1">
      <c r="A134" s="534"/>
      <c r="B134" s="535"/>
      <c r="C134" s="14" t="s">
        <v>341</v>
      </c>
      <c r="D134" s="16" t="s">
        <v>25</v>
      </c>
      <c r="E134" s="536"/>
      <c r="F134" s="537"/>
      <c r="G134" s="15" t="s">
        <v>342</v>
      </c>
      <c r="H134" s="17" t="s">
        <v>25</v>
      </c>
      <c r="I134" s="542"/>
      <c r="J134" s="538"/>
      <c r="K134" s="8" t="s">
        <v>342</v>
      </c>
      <c r="L134" s="9" t="s">
        <v>25</v>
      </c>
    </row>
    <row r="135" spans="1:12" ht="47.25" customHeight="1">
      <c r="A135" s="14"/>
      <c r="B135" s="25"/>
      <c r="C135" s="14"/>
      <c r="D135" s="16"/>
      <c r="E135" s="536"/>
      <c r="F135" s="537"/>
      <c r="G135" s="15" t="s">
        <v>343</v>
      </c>
      <c r="H135" s="17" t="s">
        <v>25</v>
      </c>
      <c r="I135" s="542"/>
      <c r="J135" s="538"/>
      <c r="K135" s="8" t="s">
        <v>343</v>
      </c>
      <c r="L135" s="9" t="s">
        <v>25</v>
      </c>
    </row>
    <row r="136" spans="1:12" ht="47.25" customHeight="1">
      <c r="A136" s="14"/>
      <c r="B136" s="25"/>
      <c r="C136" s="14"/>
      <c r="D136" s="16"/>
      <c r="E136" s="536"/>
      <c r="F136" s="537"/>
      <c r="G136" s="15" t="s">
        <v>344</v>
      </c>
      <c r="H136" s="17" t="s">
        <v>25</v>
      </c>
      <c r="I136" s="543"/>
      <c r="J136" s="538"/>
      <c r="K136" s="8" t="s">
        <v>344</v>
      </c>
      <c r="L136" s="9" t="s">
        <v>25</v>
      </c>
    </row>
    <row r="137" spans="1:12" s="20" customFormat="1" ht="30.75" customHeight="1">
      <c r="A137" s="527" t="s">
        <v>345</v>
      </c>
      <c r="B137" s="528"/>
      <c r="C137" s="529"/>
      <c r="D137" s="13" t="s">
        <v>648</v>
      </c>
      <c r="E137" s="527" t="s">
        <v>345</v>
      </c>
      <c r="F137" s="528"/>
      <c r="G137" s="529"/>
      <c r="H137" s="13" t="s">
        <v>648</v>
      </c>
      <c r="I137" s="527" t="s">
        <v>345</v>
      </c>
      <c r="J137" s="528"/>
      <c r="K137" s="529"/>
      <c r="L137" s="13" t="s">
        <v>648</v>
      </c>
    </row>
    <row r="138" spans="1:12" ht="47.25" customHeight="1">
      <c r="A138" s="14" t="s">
        <v>346</v>
      </c>
      <c r="B138" s="16" t="s">
        <v>25</v>
      </c>
      <c r="C138" s="14" t="s">
        <v>347</v>
      </c>
      <c r="D138" s="16" t="s">
        <v>25</v>
      </c>
      <c r="E138" s="15" t="s">
        <v>663</v>
      </c>
      <c r="F138" s="17" t="s">
        <v>25</v>
      </c>
      <c r="G138" s="15" t="s">
        <v>664</v>
      </c>
      <c r="H138" s="17" t="s">
        <v>25</v>
      </c>
      <c r="I138" s="8" t="s">
        <v>667</v>
      </c>
      <c r="J138" s="9" t="s">
        <v>26</v>
      </c>
      <c r="K138" s="8" t="s">
        <v>668</v>
      </c>
      <c r="L138" s="9" t="s">
        <v>26</v>
      </c>
    </row>
    <row r="139" spans="1:12" ht="47.25" customHeight="1">
      <c r="A139" s="14"/>
      <c r="B139" s="16"/>
      <c r="C139" s="14"/>
      <c r="D139" s="16"/>
      <c r="E139" s="15" t="s">
        <v>665</v>
      </c>
      <c r="F139" s="17" t="s">
        <v>25</v>
      </c>
      <c r="G139" s="15" t="s">
        <v>666</v>
      </c>
      <c r="H139" s="17" t="s">
        <v>25</v>
      </c>
      <c r="I139" s="8" t="s">
        <v>665</v>
      </c>
      <c r="J139" s="9" t="s">
        <v>25</v>
      </c>
      <c r="K139" s="8" t="s">
        <v>666</v>
      </c>
      <c r="L139" s="9" t="s">
        <v>25</v>
      </c>
    </row>
    <row r="140" spans="1:12" s="20" customFormat="1" ht="30.75" customHeight="1">
      <c r="A140" s="527" t="s">
        <v>348</v>
      </c>
      <c r="B140" s="528"/>
      <c r="C140" s="529"/>
      <c r="D140" s="13" t="s">
        <v>648</v>
      </c>
      <c r="E140" s="527" t="s">
        <v>348</v>
      </c>
      <c r="F140" s="528"/>
      <c r="G140" s="529"/>
      <c r="H140" s="13" t="s">
        <v>648</v>
      </c>
      <c r="I140" s="527" t="s">
        <v>348</v>
      </c>
      <c r="J140" s="528"/>
      <c r="K140" s="529"/>
      <c r="L140" s="13" t="s">
        <v>648</v>
      </c>
    </row>
    <row r="141" spans="1:12" ht="47.25" customHeight="1">
      <c r="A141" s="14" t="s">
        <v>349</v>
      </c>
      <c r="B141" s="16" t="s">
        <v>25</v>
      </c>
      <c r="C141" s="14" t="s">
        <v>671</v>
      </c>
      <c r="D141" s="16" t="s">
        <v>25</v>
      </c>
      <c r="E141" s="15" t="s">
        <v>349</v>
      </c>
      <c r="F141" s="17" t="s">
        <v>25</v>
      </c>
      <c r="G141" s="15" t="s">
        <v>671</v>
      </c>
      <c r="H141" s="17" t="s">
        <v>25</v>
      </c>
      <c r="I141" s="8" t="s">
        <v>670</v>
      </c>
      <c r="J141" s="9" t="s">
        <v>25</v>
      </c>
      <c r="K141" s="8" t="s">
        <v>669</v>
      </c>
      <c r="L141" s="9" t="s">
        <v>25</v>
      </c>
    </row>
    <row r="142" spans="1:12" s="20" customFormat="1" ht="30.75" customHeight="1">
      <c r="A142" s="527" t="s">
        <v>771</v>
      </c>
      <c r="B142" s="528"/>
      <c r="C142" s="529"/>
      <c r="D142" s="13" t="s">
        <v>648</v>
      </c>
      <c r="E142" s="527" t="s">
        <v>771</v>
      </c>
      <c r="F142" s="528"/>
      <c r="G142" s="529"/>
      <c r="H142" s="13" t="s">
        <v>648</v>
      </c>
      <c r="I142" s="527" t="s">
        <v>771</v>
      </c>
      <c r="J142" s="528"/>
      <c r="K142" s="529"/>
      <c r="L142" s="13" t="s">
        <v>648</v>
      </c>
    </row>
    <row r="143" spans="1:12" ht="47.25" customHeight="1">
      <c r="A143" s="14" t="s">
        <v>772</v>
      </c>
      <c r="B143" s="16" t="s">
        <v>26</v>
      </c>
      <c r="C143" s="14" t="s">
        <v>773</v>
      </c>
      <c r="D143" s="16" t="s">
        <v>26</v>
      </c>
      <c r="E143" s="15" t="s">
        <v>774</v>
      </c>
      <c r="F143" s="17" t="s">
        <v>26</v>
      </c>
      <c r="G143" s="15" t="s">
        <v>775</v>
      </c>
      <c r="H143" s="17" t="s">
        <v>26</v>
      </c>
      <c r="I143" s="8" t="s">
        <v>776</v>
      </c>
      <c r="J143" s="9" t="s">
        <v>26</v>
      </c>
      <c r="K143" s="8" t="s">
        <v>777</v>
      </c>
      <c r="L143" s="9" t="s">
        <v>26</v>
      </c>
    </row>
    <row r="144" spans="1:12" ht="47.25" customHeight="1">
      <c r="A144" s="14"/>
      <c r="B144" s="16"/>
      <c r="C144" s="14"/>
      <c r="D144" s="16"/>
      <c r="E144" s="15"/>
      <c r="F144" s="17"/>
      <c r="G144" s="15"/>
      <c r="H144" s="17"/>
      <c r="I144" s="8" t="s">
        <v>1011</v>
      </c>
      <c r="J144" s="9" t="s">
        <v>26</v>
      </c>
      <c r="K144" s="8" t="s">
        <v>1012</v>
      </c>
      <c r="L144" s="9" t="s">
        <v>26</v>
      </c>
    </row>
    <row r="145" spans="1:12" s="20" customFormat="1" ht="30.75" customHeight="1">
      <c r="A145" s="527" t="s">
        <v>350</v>
      </c>
      <c r="B145" s="528"/>
      <c r="C145" s="529"/>
      <c r="D145" s="13" t="s">
        <v>648</v>
      </c>
      <c r="E145" s="527" t="s">
        <v>350</v>
      </c>
      <c r="F145" s="528"/>
      <c r="G145" s="529"/>
      <c r="H145" s="13" t="s">
        <v>648</v>
      </c>
      <c r="I145" s="527" t="s">
        <v>350</v>
      </c>
      <c r="J145" s="528"/>
      <c r="K145" s="529"/>
      <c r="L145" s="13" t="s">
        <v>648</v>
      </c>
    </row>
    <row r="146" spans="1:12" s="20" customFormat="1" ht="30.75" customHeight="1">
      <c r="A146" s="527" t="s">
        <v>991</v>
      </c>
      <c r="B146" s="528"/>
      <c r="C146" s="529"/>
      <c r="D146" s="13" t="s">
        <v>648</v>
      </c>
      <c r="E146" s="527" t="s">
        <v>991</v>
      </c>
      <c r="F146" s="528"/>
      <c r="G146" s="529"/>
      <c r="H146" s="13" t="s">
        <v>648</v>
      </c>
      <c r="I146" s="527" t="s">
        <v>991</v>
      </c>
      <c r="J146" s="528"/>
      <c r="K146" s="529"/>
      <c r="L146" s="13" t="s">
        <v>648</v>
      </c>
    </row>
    <row r="147" spans="1:12" ht="47.25" customHeight="1">
      <c r="A147" s="14" t="s">
        <v>690</v>
      </c>
      <c r="B147" s="16" t="s">
        <v>23</v>
      </c>
      <c r="C147" s="14" t="s">
        <v>241</v>
      </c>
      <c r="D147" s="16" t="s">
        <v>25</v>
      </c>
      <c r="E147" s="15" t="s">
        <v>691</v>
      </c>
      <c r="F147" s="17" t="s">
        <v>23</v>
      </c>
      <c r="G147" s="15" t="s">
        <v>242</v>
      </c>
      <c r="H147" s="17" t="s">
        <v>25</v>
      </c>
      <c r="I147" s="8" t="s">
        <v>249</v>
      </c>
      <c r="J147" s="9" t="s">
        <v>23</v>
      </c>
      <c r="K147" s="8" t="s">
        <v>700</v>
      </c>
      <c r="L147" s="9" t="s">
        <v>26</v>
      </c>
    </row>
    <row r="148" spans="1:12" ht="47.25" customHeight="1">
      <c r="A148" s="14" t="s">
        <v>688</v>
      </c>
      <c r="B148" s="16" t="s">
        <v>25</v>
      </c>
      <c r="C148" s="14" t="s">
        <v>243</v>
      </c>
      <c r="D148" s="16" t="s">
        <v>25</v>
      </c>
      <c r="E148" s="15" t="s">
        <v>689</v>
      </c>
      <c r="F148" s="17" t="s">
        <v>23</v>
      </c>
      <c r="G148" s="15" t="s">
        <v>244</v>
      </c>
      <c r="H148" s="17" t="s">
        <v>25</v>
      </c>
      <c r="I148" s="8" t="s">
        <v>258</v>
      </c>
      <c r="J148" s="9" t="s">
        <v>23</v>
      </c>
      <c r="K148" s="8" t="s">
        <v>245</v>
      </c>
      <c r="L148" s="9" t="s">
        <v>25</v>
      </c>
    </row>
    <row r="149" spans="1:12" ht="62.25" customHeight="1">
      <c r="A149" s="14" t="s">
        <v>246</v>
      </c>
      <c r="B149" s="16" t="s">
        <v>23</v>
      </c>
      <c r="C149" s="14" t="s">
        <v>255</v>
      </c>
      <c r="D149" s="16" t="s">
        <v>23</v>
      </c>
      <c r="E149" s="15" t="s">
        <v>247</v>
      </c>
      <c r="F149" s="17" t="s">
        <v>23</v>
      </c>
      <c r="G149" s="15" t="s">
        <v>256</v>
      </c>
      <c r="H149" s="17" t="s">
        <v>23</v>
      </c>
      <c r="I149" s="8" t="s">
        <v>248</v>
      </c>
      <c r="J149" s="9" t="s">
        <v>23</v>
      </c>
      <c r="K149" s="8" t="s">
        <v>257</v>
      </c>
      <c r="L149" s="9" t="s">
        <v>23</v>
      </c>
    </row>
    <row r="150" spans="1:12" ht="47.25" customHeight="1">
      <c r="A150" s="14" t="s">
        <v>250</v>
      </c>
      <c r="B150" s="16" t="s">
        <v>23</v>
      </c>
      <c r="C150" s="14" t="s">
        <v>693</v>
      </c>
      <c r="D150" s="16" t="s">
        <v>25</v>
      </c>
      <c r="E150" s="15" t="s">
        <v>252</v>
      </c>
      <c r="F150" s="17" t="s">
        <v>23</v>
      </c>
      <c r="G150" s="15" t="s">
        <v>694</v>
      </c>
      <c r="H150" s="17" t="s">
        <v>25</v>
      </c>
      <c r="I150" s="8" t="s">
        <v>692</v>
      </c>
      <c r="J150" s="9" t="s">
        <v>23</v>
      </c>
      <c r="K150" s="8" t="s">
        <v>254</v>
      </c>
      <c r="L150" s="9" t="s">
        <v>25</v>
      </c>
    </row>
    <row r="151" spans="1:12" ht="47.25" customHeight="1">
      <c r="A151" s="14" t="s">
        <v>695</v>
      </c>
      <c r="B151" s="16" t="s">
        <v>23</v>
      </c>
      <c r="C151" s="14" t="s">
        <v>251</v>
      </c>
      <c r="D151" s="16" t="s">
        <v>25</v>
      </c>
      <c r="E151" s="15" t="s">
        <v>696</v>
      </c>
      <c r="F151" s="17" t="s">
        <v>23</v>
      </c>
      <c r="G151" s="15" t="s">
        <v>253</v>
      </c>
      <c r="H151" s="17" t="s">
        <v>25</v>
      </c>
      <c r="I151" s="8" t="s">
        <v>697</v>
      </c>
      <c r="J151" s="9" t="s">
        <v>23</v>
      </c>
      <c r="K151" s="8" t="s">
        <v>698</v>
      </c>
      <c r="L151" s="9" t="s">
        <v>25</v>
      </c>
    </row>
    <row r="152" spans="1:12" ht="47.25" customHeight="1">
      <c r="A152" s="14"/>
      <c r="B152" s="16"/>
      <c r="C152" s="14"/>
      <c r="D152" s="16"/>
      <c r="E152" s="15" t="s">
        <v>260</v>
      </c>
      <c r="F152" s="17" t="s">
        <v>23</v>
      </c>
      <c r="G152" s="15" t="s">
        <v>259</v>
      </c>
      <c r="H152" s="17" t="s">
        <v>25</v>
      </c>
      <c r="I152" s="8" t="s">
        <v>260</v>
      </c>
      <c r="J152" s="9" t="s">
        <v>23</v>
      </c>
      <c r="K152" s="8" t="s">
        <v>1062</v>
      </c>
      <c r="L152" s="9" t="s">
        <v>25</v>
      </c>
    </row>
    <row r="153" spans="1:12" ht="47.25" customHeight="1">
      <c r="A153" s="14"/>
      <c r="B153" s="16"/>
      <c r="C153" s="14"/>
      <c r="D153" s="16"/>
      <c r="E153" s="15"/>
      <c r="F153" s="17"/>
      <c r="G153" s="15"/>
      <c r="H153" s="17"/>
      <c r="I153" s="8" t="s">
        <v>699</v>
      </c>
      <c r="J153" s="9" t="s">
        <v>26</v>
      </c>
      <c r="K153" s="8" t="s">
        <v>1063</v>
      </c>
      <c r="L153" s="9" t="s">
        <v>26</v>
      </c>
    </row>
    <row r="154" spans="1:12" s="20" customFormat="1" ht="30.75" customHeight="1">
      <c r="A154" s="527" t="s">
        <v>992</v>
      </c>
      <c r="B154" s="528"/>
      <c r="C154" s="529"/>
      <c r="D154" s="13" t="s">
        <v>648</v>
      </c>
      <c r="E154" s="527" t="s">
        <v>992</v>
      </c>
      <c r="F154" s="528"/>
      <c r="G154" s="529"/>
      <c r="H154" s="13" t="s">
        <v>648</v>
      </c>
      <c r="I154" s="527" t="s">
        <v>992</v>
      </c>
      <c r="J154" s="528"/>
      <c r="K154" s="529"/>
      <c r="L154" s="13" t="s">
        <v>648</v>
      </c>
    </row>
    <row r="155" spans="1:12" ht="47.25" customHeight="1">
      <c r="A155" s="14" t="s">
        <v>261</v>
      </c>
      <c r="B155" s="16" t="s">
        <v>25</v>
      </c>
      <c r="C155" s="14" t="s">
        <v>262</v>
      </c>
      <c r="D155" s="16" t="s">
        <v>25</v>
      </c>
      <c r="E155" s="15" t="s">
        <v>263</v>
      </c>
      <c r="F155" s="17" t="s">
        <v>25</v>
      </c>
      <c r="G155" s="15" t="s">
        <v>262</v>
      </c>
      <c r="H155" s="17" t="s">
        <v>25</v>
      </c>
      <c r="I155" s="8" t="s">
        <v>264</v>
      </c>
      <c r="J155" s="9" t="s">
        <v>25</v>
      </c>
      <c r="K155" s="8" t="s">
        <v>265</v>
      </c>
      <c r="L155" s="9" t="s">
        <v>25</v>
      </c>
    </row>
    <row r="156" spans="1:12" s="20" customFormat="1" ht="30.75" customHeight="1">
      <c r="A156" s="527" t="s">
        <v>993</v>
      </c>
      <c r="B156" s="528"/>
      <c r="C156" s="529"/>
      <c r="D156" s="13" t="s">
        <v>648</v>
      </c>
      <c r="E156" s="527" t="s">
        <v>993</v>
      </c>
      <c r="F156" s="528"/>
      <c r="G156" s="529"/>
      <c r="H156" s="13" t="s">
        <v>648</v>
      </c>
      <c r="I156" s="527" t="s">
        <v>993</v>
      </c>
      <c r="J156" s="528"/>
      <c r="K156" s="529"/>
      <c r="L156" s="13" t="s">
        <v>648</v>
      </c>
    </row>
    <row r="157" spans="1:12" ht="47.25" customHeight="1">
      <c r="A157" s="14" t="s">
        <v>701</v>
      </c>
      <c r="B157" s="16" t="s">
        <v>23</v>
      </c>
      <c r="C157" s="14" t="s">
        <v>702</v>
      </c>
      <c r="D157" s="16" t="s">
        <v>25</v>
      </c>
      <c r="E157" s="15" t="s">
        <v>703</v>
      </c>
      <c r="F157" s="17" t="s">
        <v>23</v>
      </c>
      <c r="G157" s="15" t="s">
        <v>704</v>
      </c>
      <c r="H157" s="17" t="s">
        <v>25</v>
      </c>
      <c r="I157" s="8" t="s">
        <v>705</v>
      </c>
      <c r="J157" s="9" t="s">
        <v>23</v>
      </c>
      <c r="K157" s="8" t="s">
        <v>706</v>
      </c>
      <c r="L157" s="9" t="s">
        <v>25</v>
      </c>
    </row>
    <row r="158" spans="1:12" ht="47.25" customHeight="1">
      <c r="A158" s="14"/>
      <c r="B158" s="16"/>
      <c r="C158" s="14"/>
      <c r="D158" s="16"/>
      <c r="E158" s="15"/>
      <c r="F158" s="17"/>
      <c r="G158" s="15"/>
      <c r="H158" s="17"/>
      <c r="I158" s="8" t="s">
        <v>708</v>
      </c>
      <c r="J158" s="9" t="s">
        <v>23</v>
      </c>
      <c r="K158" s="8" t="s">
        <v>707</v>
      </c>
      <c r="L158" s="9" t="s">
        <v>25</v>
      </c>
    </row>
    <row r="159" spans="1:12" s="20" customFormat="1" ht="30.75" customHeight="1">
      <c r="A159" s="527" t="s">
        <v>996</v>
      </c>
      <c r="B159" s="528"/>
      <c r="C159" s="529"/>
      <c r="D159" s="13" t="s">
        <v>648</v>
      </c>
      <c r="E159" s="527" t="s">
        <v>996</v>
      </c>
      <c r="F159" s="528"/>
      <c r="G159" s="529"/>
      <c r="H159" s="13" t="s">
        <v>648</v>
      </c>
      <c r="I159" s="527" t="s">
        <v>996</v>
      </c>
      <c r="J159" s="528"/>
      <c r="K159" s="529"/>
      <c r="L159" s="13" t="s">
        <v>648</v>
      </c>
    </row>
    <row r="160" spans="1:12" s="28" customFormat="1" ht="81.75" customHeight="1">
      <c r="A160" s="14" t="s">
        <v>709</v>
      </c>
      <c r="B160" s="14" t="s">
        <v>23</v>
      </c>
      <c r="C160" s="14" t="s">
        <v>267</v>
      </c>
      <c r="D160" s="14" t="s">
        <v>25</v>
      </c>
      <c r="E160" s="536" t="s">
        <v>266</v>
      </c>
      <c r="F160" s="536" t="s">
        <v>23</v>
      </c>
      <c r="G160" s="15" t="s">
        <v>268</v>
      </c>
      <c r="H160" s="15" t="s">
        <v>25</v>
      </c>
      <c r="I160" s="539" t="s">
        <v>710</v>
      </c>
      <c r="J160" s="539" t="s">
        <v>105</v>
      </c>
      <c r="K160" s="8" t="s">
        <v>270</v>
      </c>
      <c r="L160" s="8" t="s">
        <v>25</v>
      </c>
    </row>
    <row r="161" spans="1:12" s="28" customFormat="1" ht="47.25" customHeight="1">
      <c r="A161" s="14"/>
      <c r="B161" s="14"/>
      <c r="C161" s="14"/>
      <c r="D161" s="14"/>
      <c r="E161" s="536"/>
      <c r="F161" s="536"/>
      <c r="G161" s="15" t="s">
        <v>269</v>
      </c>
      <c r="H161" s="15" t="s">
        <v>25</v>
      </c>
      <c r="I161" s="539"/>
      <c r="J161" s="539"/>
      <c r="K161" s="8" t="s">
        <v>271</v>
      </c>
      <c r="L161" s="8" t="s">
        <v>25</v>
      </c>
    </row>
    <row r="162" spans="1:12" s="28" customFormat="1" ht="47.25" customHeight="1">
      <c r="A162" s="14"/>
      <c r="B162" s="14"/>
      <c r="C162" s="14"/>
      <c r="D162" s="14"/>
      <c r="E162" s="15"/>
      <c r="F162" s="15"/>
      <c r="G162" s="15"/>
      <c r="H162" s="15"/>
      <c r="I162" s="539"/>
      <c r="J162" s="539"/>
      <c r="K162" s="8" t="s">
        <v>272</v>
      </c>
      <c r="L162" s="8" t="s">
        <v>25</v>
      </c>
    </row>
    <row r="163" spans="1:12" s="28" customFormat="1" ht="47.25" customHeight="1">
      <c r="A163" s="14"/>
      <c r="B163" s="14"/>
      <c r="C163" s="14"/>
      <c r="D163" s="14"/>
      <c r="E163" s="15"/>
      <c r="F163" s="15"/>
      <c r="G163" s="15"/>
      <c r="H163" s="15"/>
      <c r="I163" s="8" t="s">
        <v>716</v>
      </c>
      <c r="J163" s="8" t="s">
        <v>26</v>
      </c>
      <c r="K163" s="8" t="s">
        <v>717</v>
      </c>
      <c r="L163" s="8" t="s">
        <v>26</v>
      </c>
    </row>
    <row r="164" spans="1:12" s="20" customFormat="1" ht="30.75" customHeight="1">
      <c r="A164" s="527" t="s">
        <v>994</v>
      </c>
      <c r="B164" s="528"/>
      <c r="C164" s="529"/>
      <c r="D164" s="13" t="s">
        <v>648</v>
      </c>
      <c r="E164" s="527" t="s">
        <v>994</v>
      </c>
      <c r="F164" s="528"/>
      <c r="G164" s="529"/>
      <c r="H164" s="13" t="s">
        <v>648</v>
      </c>
      <c r="I164" s="527" t="s">
        <v>994</v>
      </c>
      <c r="J164" s="528"/>
      <c r="K164" s="529"/>
      <c r="L164" s="13" t="s">
        <v>648</v>
      </c>
    </row>
    <row r="165" spans="1:12" ht="47.25" customHeight="1">
      <c r="A165" s="14" t="s">
        <v>713</v>
      </c>
      <c r="B165" s="16" t="s">
        <v>23</v>
      </c>
      <c r="C165" s="14" t="s">
        <v>276</v>
      </c>
      <c r="D165" s="16" t="s">
        <v>25</v>
      </c>
      <c r="E165" s="15" t="s">
        <v>711</v>
      </c>
      <c r="F165" s="17" t="s">
        <v>23</v>
      </c>
      <c r="G165" s="15" t="s">
        <v>275</v>
      </c>
      <c r="H165" s="17" t="s">
        <v>25</v>
      </c>
      <c r="I165" s="8" t="s">
        <v>712</v>
      </c>
      <c r="J165" s="9" t="s">
        <v>23</v>
      </c>
      <c r="K165" s="8" t="s">
        <v>274</v>
      </c>
      <c r="L165" s="9" t="s">
        <v>25</v>
      </c>
    </row>
    <row r="166" spans="1:12" ht="47.25" customHeight="1">
      <c r="A166" s="14"/>
      <c r="B166" s="16"/>
      <c r="C166" s="14"/>
      <c r="D166" s="16"/>
      <c r="E166" s="15" t="s">
        <v>714</v>
      </c>
      <c r="F166" s="17" t="s">
        <v>26</v>
      </c>
      <c r="G166" s="15" t="s">
        <v>715</v>
      </c>
      <c r="H166" s="17" t="s">
        <v>26</v>
      </c>
      <c r="I166" s="8"/>
      <c r="J166" s="9"/>
      <c r="K166" s="8"/>
      <c r="L166" s="9"/>
    </row>
    <row r="167" spans="1:12" ht="47.25" customHeight="1">
      <c r="A167" s="14"/>
      <c r="B167" s="16"/>
      <c r="C167" s="14"/>
      <c r="D167" s="16"/>
      <c r="E167" s="15" t="s">
        <v>283</v>
      </c>
      <c r="F167" s="17" t="s">
        <v>23</v>
      </c>
      <c r="G167" s="15" t="s">
        <v>273</v>
      </c>
      <c r="H167" s="17" t="s">
        <v>23</v>
      </c>
      <c r="I167" s="8"/>
      <c r="J167" s="9"/>
      <c r="K167" s="8"/>
      <c r="L167" s="9"/>
    </row>
    <row r="168" spans="1:12" ht="47.25" customHeight="1">
      <c r="A168" s="14" t="s">
        <v>282</v>
      </c>
      <c r="B168" s="16" t="s">
        <v>25</v>
      </c>
      <c r="C168" s="14" t="s">
        <v>278</v>
      </c>
      <c r="D168" s="16" t="s">
        <v>25</v>
      </c>
      <c r="E168" s="15" t="s">
        <v>281</v>
      </c>
      <c r="F168" s="17" t="s">
        <v>25</v>
      </c>
      <c r="G168" s="15" t="s">
        <v>277</v>
      </c>
      <c r="H168" s="17" t="s">
        <v>25</v>
      </c>
      <c r="I168" s="8" t="s">
        <v>281</v>
      </c>
      <c r="J168" s="9" t="s">
        <v>25</v>
      </c>
      <c r="K168" s="8" t="s">
        <v>277</v>
      </c>
      <c r="L168" s="9" t="s">
        <v>25</v>
      </c>
    </row>
    <row r="169" spans="1:12" ht="47.25" customHeight="1">
      <c r="A169" s="14"/>
      <c r="B169" s="16"/>
      <c r="C169" s="14"/>
      <c r="D169" s="16"/>
      <c r="E169" s="15"/>
      <c r="F169" s="17"/>
      <c r="G169" s="15"/>
      <c r="H169" s="17"/>
      <c r="I169" s="8" t="s">
        <v>280</v>
      </c>
      <c r="J169" s="9" t="s">
        <v>25</v>
      </c>
      <c r="K169" s="8" t="s">
        <v>279</v>
      </c>
      <c r="L169" s="9" t="s">
        <v>25</v>
      </c>
    </row>
    <row r="170" spans="1:12" s="20" customFormat="1" ht="30.75" customHeight="1">
      <c r="A170" s="527" t="s">
        <v>995</v>
      </c>
      <c r="B170" s="528"/>
      <c r="C170" s="529"/>
      <c r="D170" s="13" t="s">
        <v>648</v>
      </c>
      <c r="E170" s="527" t="s">
        <v>995</v>
      </c>
      <c r="F170" s="528"/>
      <c r="G170" s="529"/>
      <c r="H170" s="13" t="s">
        <v>648</v>
      </c>
      <c r="I170" s="527" t="s">
        <v>995</v>
      </c>
      <c r="J170" s="528"/>
      <c r="K170" s="529"/>
      <c r="L170" s="13" t="s">
        <v>648</v>
      </c>
    </row>
    <row r="171" spans="1:12" ht="65.25" customHeight="1">
      <c r="A171" s="14" t="s">
        <v>284</v>
      </c>
      <c r="B171" s="16" t="s">
        <v>25</v>
      </c>
      <c r="C171" s="14" t="s">
        <v>285</v>
      </c>
      <c r="D171" s="16" t="s">
        <v>25</v>
      </c>
      <c r="E171" s="15" t="s">
        <v>287</v>
      </c>
      <c r="F171" s="17" t="s">
        <v>25</v>
      </c>
      <c r="G171" s="15" t="s">
        <v>286</v>
      </c>
      <c r="H171" s="17" t="s">
        <v>25</v>
      </c>
      <c r="I171" s="8" t="s">
        <v>288</v>
      </c>
      <c r="J171" s="9" t="s">
        <v>25</v>
      </c>
      <c r="K171" s="8" t="s">
        <v>289</v>
      </c>
      <c r="L171" s="9" t="s">
        <v>25</v>
      </c>
    </row>
    <row r="172" spans="1:12" ht="47.25" customHeight="1">
      <c r="A172" s="14"/>
      <c r="B172" s="16"/>
      <c r="C172" s="14"/>
      <c r="D172" s="16"/>
      <c r="E172" s="15" t="s">
        <v>290</v>
      </c>
      <c r="F172" s="17" t="s">
        <v>25</v>
      </c>
      <c r="G172" s="15" t="s">
        <v>291</v>
      </c>
      <c r="H172" s="17" t="s">
        <v>25</v>
      </c>
      <c r="I172" s="8" t="s">
        <v>718</v>
      </c>
      <c r="J172" s="9" t="s">
        <v>105</v>
      </c>
      <c r="K172" s="8" t="s">
        <v>292</v>
      </c>
      <c r="L172" s="9" t="s">
        <v>25</v>
      </c>
    </row>
    <row r="173" spans="1:12" ht="47.25" customHeight="1">
      <c r="A173" s="14"/>
      <c r="B173" s="16"/>
      <c r="C173" s="14"/>
      <c r="D173" s="16"/>
      <c r="E173" s="15"/>
      <c r="F173" s="17"/>
      <c r="G173" s="15"/>
      <c r="H173" s="17"/>
      <c r="I173" s="8" t="s">
        <v>293</v>
      </c>
      <c r="J173" s="9" t="s">
        <v>105</v>
      </c>
      <c r="K173" s="8" t="s">
        <v>722</v>
      </c>
      <c r="L173" s="9" t="s">
        <v>25</v>
      </c>
    </row>
    <row r="174" spans="1:12" ht="47.25" customHeight="1">
      <c r="A174" s="14"/>
      <c r="B174" s="16"/>
      <c r="C174" s="14"/>
      <c r="D174" s="16"/>
      <c r="E174" s="15"/>
      <c r="F174" s="17"/>
      <c r="G174" s="15"/>
      <c r="H174" s="17"/>
      <c r="I174" s="8" t="s">
        <v>719</v>
      </c>
      <c r="J174" s="9" t="s">
        <v>105</v>
      </c>
      <c r="K174" s="8" t="s">
        <v>720</v>
      </c>
      <c r="L174" s="9" t="s">
        <v>105</v>
      </c>
    </row>
    <row r="175" spans="1:12" ht="47.25" customHeight="1">
      <c r="A175" s="14"/>
      <c r="B175" s="16"/>
      <c r="C175" s="14"/>
      <c r="D175" s="16"/>
      <c r="E175" s="15"/>
      <c r="F175" s="17"/>
      <c r="G175" s="15"/>
      <c r="H175" s="17"/>
      <c r="I175" s="8" t="s">
        <v>721</v>
      </c>
      <c r="J175" s="9" t="s">
        <v>105</v>
      </c>
      <c r="K175" s="8" t="s">
        <v>724</v>
      </c>
      <c r="L175" s="9" t="s">
        <v>105</v>
      </c>
    </row>
    <row r="176" spans="1:12" ht="47.25" customHeight="1">
      <c r="A176" s="14"/>
      <c r="B176" s="16"/>
      <c r="C176" s="14"/>
      <c r="D176" s="16"/>
      <c r="E176" s="15"/>
      <c r="F176" s="17"/>
      <c r="G176" s="15"/>
      <c r="H176" s="17"/>
      <c r="I176" s="8" t="s">
        <v>723</v>
      </c>
      <c r="J176" s="9" t="s">
        <v>105</v>
      </c>
      <c r="K176" s="8" t="s">
        <v>725</v>
      </c>
      <c r="L176" s="9" t="s">
        <v>105</v>
      </c>
    </row>
    <row r="177" spans="1:12" s="20" customFormat="1" ht="30.75" customHeight="1">
      <c r="A177" s="527" t="s">
        <v>351</v>
      </c>
      <c r="B177" s="528"/>
      <c r="C177" s="529"/>
      <c r="D177" s="13" t="s">
        <v>648</v>
      </c>
      <c r="E177" s="527" t="s">
        <v>351</v>
      </c>
      <c r="F177" s="528"/>
      <c r="G177" s="529"/>
      <c r="H177" s="13" t="s">
        <v>648</v>
      </c>
      <c r="I177" s="527" t="s">
        <v>351</v>
      </c>
      <c r="J177" s="528"/>
      <c r="K177" s="529"/>
      <c r="L177" s="13" t="s">
        <v>648</v>
      </c>
    </row>
    <row r="178" spans="1:12" s="20" customFormat="1" ht="30.75" customHeight="1">
      <c r="A178" s="527" t="s">
        <v>352</v>
      </c>
      <c r="B178" s="528"/>
      <c r="C178" s="529"/>
      <c r="D178" s="13" t="s">
        <v>648</v>
      </c>
      <c r="E178" s="527" t="s">
        <v>352</v>
      </c>
      <c r="F178" s="528"/>
      <c r="G178" s="529"/>
      <c r="H178" s="13" t="s">
        <v>648</v>
      </c>
      <c r="I178" s="527" t="s">
        <v>352</v>
      </c>
      <c r="J178" s="528"/>
      <c r="K178" s="529"/>
      <c r="L178" s="13" t="s">
        <v>648</v>
      </c>
    </row>
    <row r="179" spans="1:12" ht="47.25" customHeight="1">
      <c r="A179" s="14" t="s">
        <v>726</v>
      </c>
      <c r="B179" s="16" t="s">
        <v>25</v>
      </c>
      <c r="C179" s="14" t="s">
        <v>353</v>
      </c>
      <c r="D179" s="16" t="s">
        <v>25</v>
      </c>
      <c r="E179" s="15" t="s">
        <v>730</v>
      </c>
      <c r="F179" s="17" t="s">
        <v>23</v>
      </c>
      <c r="G179" s="15" t="s">
        <v>731</v>
      </c>
      <c r="H179" s="17" t="s">
        <v>25</v>
      </c>
      <c r="I179" s="8" t="s">
        <v>729</v>
      </c>
      <c r="J179" s="9" t="s">
        <v>23</v>
      </c>
      <c r="K179" s="8" t="s">
        <v>1064</v>
      </c>
      <c r="L179" s="9" t="s">
        <v>25</v>
      </c>
    </row>
    <row r="180" spans="1:12" ht="82.5" customHeight="1">
      <c r="A180" s="14" t="s">
        <v>727</v>
      </c>
      <c r="B180" s="16" t="s">
        <v>25</v>
      </c>
      <c r="C180" s="14" t="s">
        <v>354</v>
      </c>
      <c r="D180" s="16" t="s">
        <v>25</v>
      </c>
      <c r="E180" s="15" t="s">
        <v>728</v>
      </c>
      <c r="F180" s="17" t="s">
        <v>23</v>
      </c>
      <c r="G180" s="15" t="s">
        <v>355</v>
      </c>
      <c r="H180" s="17" t="s">
        <v>25</v>
      </c>
      <c r="I180" s="8" t="s">
        <v>735</v>
      </c>
      <c r="J180" s="9" t="s">
        <v>23</v>
      </c>
      <c r="K180" s="8" t="s">
        <v>736</v>
      </c>
      <c r="L180" s="9" t="s">
        <v>25</v>
      </c>
    </row>
    <row r="181" spans="1:12" ht="49.5" customHeight="1">
      <c r="A181" s="14" t="s">
        <v>732</v>
      </c>
      <c r="B181" s="16" t="s">
        <v>25</v>
      </c>
      <c r="C181" s="14" t="s">
        <v>733</v>
      </c>
      <c r="D181" s="16" t="s">
        <v>25</v>
      </c>
      <c r="E181" s="15" t="s">
        <v>738</v>
      </c>
      <c r="F181" s="17" t="s">
        <v>23</v>
      </c>
      <c r="G181" s="15" t="s">
        <v>737</v>
      </c>
      <c r="H181" s="17" t="s">
        <v>25</v>
      </c>
      <c r="I181" s="8" t="s">
        <v>739</v>
      </c>
      <c r="J181" s="9" t="s">
        <v>25</v>
      </c>
      <c r="K181" s="8" t="s">
        <v>740</v>
      </c>
      <c r="L181" s="9" t="s">
        <v>25</v>
      </c>
    </row>
    <row r="182" spans="1:12" ht="47.25" customHeight="1">
      <c r="A182" s="14" t="s">
        <v>734</v>
      </c>
      <c r="B182" s="16" t="s">
        <v>23</v>
      </c>
      <c r="C182" s="14" t="s">
        <v>741</v>
      </c>
      <c r="D182" s="16" t="s">
        <v>25</v>
      </c>
      <c r="E182" s="15" t="s">
        <v>742</v>
      </c>
      <c r="F182" s="17" t="s">
        <v>23</v>
      </c>
      <c r="G182" s="15" t="s">
        <v>743</v>
      </c>
      <c r="H182" s="17" t="s">
        <v>25</v>
      </c>
      <c r="I182" s="8" t="s">
        <v>744</v>
      </c>
      <c r="J182" s="9" t="s">
        <v>23</v>
      </c>
      <c r="K182" s="8" t="s">
        <v>745</v>
      </c>
      <c r="L182" s="9" t="s">
        <v>25</v>
      </c>
    </row>
    <row r="183" spans="1:12" ht="47.25" customHeight="1">
      <c r="A183" s="14"/>
      <c r="B183" s="16"/>
      <c r="C183" s="14"/>
      <c r="D183" s="16"/>
      <c r="E183" s="15"/>
      <c r="F183" s="17"/>
      <c r="G183" s="15"/>
      <c r="H183" s="17"/>
      <c r="I183" s="8" t="s">
        <v>769</v>
      </c>
      <c r="J183" s="9" t="s">
        <v>105</v>
      </c>
      <c r="K183" s="8" t="s">
        <v>770</v>
      </c>
      <c r="L183" s="9" t="s">
        <v>105</v>
      </c>
    </row>
    <row r="184" spans="1:12" s="20" customFormat="1" ht="30.75" customHeight="1">
      <c r="A184" s="527" t="s">
        <v>356</v>
      </c>
      <c r="B184" s="528"/>
      <c r="C184" s="529"/>
      <c r="D184" s="13" t="s">
        <v>648</v>
      </c>
      <c r="E184" s="527" t="s">
        <v>356</v>
      </c>
      <c r="F184" s="528"/>
      <c r="G184" s="529"/>
      <c r="H184" s="13" t="s">
        <v>648</v>
      </c>
      <c r="I184" s="527" t="s">
        <v>356</v>
      </c>
      <c r="J184" s="528"/>
      <c r="K184" s="529"/>
      <c r="L184" s="13" t="s">
        <v>648</v>
      </c>
    </row>
    <row r="185" spans="1:12" ht="47.25" customHeight="1">
      <c r="A185" s="14" t="s">
        <v>746</v>
      </c>
      <c r="B185" s="16" t="s">
        <v>23</v>
      </c>
      <c r="C185" s="14" t="s">
        <v>1017</v>
      </c>
      <c r="D185" s="16" t="s">
        <v>25</v>
      </c>
      <c r="E185" s="15" t="s">
        <v>750</v>
      </c>
      <c r="F185" s="17" t="s">
        <v>25</v>
      </c>
      <c r="G185" s="15" t="s">
        <v>747</v>
      </c>
      <c r="H185" s="17" t="s">
        <v>25</v>
      </c>
      <c r="I185" s="8" t="s">
        <v>749</v>
      </c>
      <c r="J185" s="9" t="s">
        <v>25</v>
      </c>
      <c r="K185" s="8" t="s">
        <v>748</v>
      </c>
      <c r="L185" s="9" t="s">
        <v>25</v>
      </c>
    </row>
    <row r="186" spans="1:12" s="20" customFormat="1" ht="30.75" customHeight="1">
      <c r="A186" s="527" t="s">
        <v>357</v>
      </c>
      <c r="B186" s="528"/>
      <c r="C186" s="529"/>
      <c r="D186" s="13" t="s">
        <v>648</v>
      </c>
      <c r="E186" s="527" t="s">
        <v>357</v>
      </c>
      <c r="F186" s="528"/>
      <c r="G186" s="529"/>
      <c r="H186" s="13" t="s">
        <v>648</v>
      </c>
      <c r="I186" s="527" t="s">
        <v>357</v>
      </c>
      <c r="J186" s="528"/>
      <c r="K186" s="529"/>
      <c r="L186" s="13" t="s">
        <v>648</v>
      </c>
    </row>
    <row r="187" spans="1:12" ht="47.25" customHeight="1">
      <c r="A187" s="14" t="s">
        <v>751</v>
      </c>
      <c r="B187" s="16" t="s">
        <v>25</v>
      </c>
      <c r="C187" s="14" t="s">
        <v>752</v>
      </c>
      <c r="D187" s="16" t="s">
        <v>25</v>
      </c>
      <c r="E187" s="15" t="s">
        <v>753</v>
      </c>
      <c r="F187" s="17" t="s">
        <v>25</v>
      </c>
      <c r="G187" s="15" t="s">
        <v>754</v>
      </c>
      <c r="H187" s="17" t="s">
        <v>25</v>
      </c>
      <c r="I187" s="8" t="s">
        <v>755</v>
      </c>
      <c r="J187" s="9" t="s">
        <v>25</v>
      </c>
      <c r="K187" s="8" t="s">
        <v>756</v>
      </c>
      <c r="L187" s="9" t="s">
        <v>25</v>
      </c>
    </row>
    <row r="188" spans="1:12" ht="47.25" customHeight="1">
      <c r="A188" s="14" t="s">
        <v>757</v>
      </c>
      <c r="B188" s="16" t="s">
        <v>25</v>
      </c>
      <c r="C188" s="14" t="s">
        <v>758</v>
      </c>
      <c r="D188" s="16" t="s">
        <v>25</v>
      </c>
      <c r="E188" s="15" t="s">
        <v>759</v>
      </c>
      <c r="F188" s="17" t="s">
        <v>25</v>
      </c>
      <c r="G188" s="15" t="s">
        <v>760</v>
      </c>
      <c r="H188" s="17" t="s">
        <v>25</v>
      </c>
      <c r="I188" s="8" t="s">
        <v>761</v>
      </c>
      <c r="J188" s="9" t="s">
        <v>25</v>
      </c>
      <c r="K188" s="8" t="s">
        <v>762</v>
      </c>
      <c r="L188" s="9" t="s">
        <v>25</v>
      </c>
    </row>
    <row r="189" spans="1:12" ht="47.25" customHeight="1">
      <c r="A189" s="14" t="s">
        <v>763</v>
      </c>
      <c r="B189" s="16" t="s">
        <v>25</v>
      </c>
      <c r="C189" s="14" t="s">
        <v>764</v>
      </c>
      <c r="D189" s="16" t="s">
        <v>25</v>
      </c>
      <c r="E189" s="15" t="s">
        <v>766</v>
      </c>
      <c r="F189" s="17" t="s">
        <v>26</v>
      </c>
      <c r="G189" s="15" t="s">
        <v>765</v>
      </c>
      <c r="H189" s="17" t="s">
        <v>26</v>
      </c>
      <c r="I189" s="8" t="s">
        <v>767</v>
      </c>
      <c r="J189" s="9" t="s">
        <v>26</v>
      </c>
      <c r="K189" s="8" t="s">
        <v>768</v>
      </c>
      <c r="L189" s="9" t="s">
        <v>26</v>
      </c>
    </row>
    <row r="190" spans="1:12" s="20" customFormat="1" ht="30.75" customHeight="1">
      <c r="A190" s="527" t="s">
        <v>611</v>
      </c>
      <c r="B190" s="528"/>
      <c r="C190" s="529"/>
      <c r="D190" s="13" t="s">
        <v>648</v>
      </c>
      <c r="E190" s="527" t="s">
        <v>611</v>
      </c>
      <c r="F190" s="528"/>
      <c r="G190" s="529"/>
      <c r="H190" s="13" t="s">
        <v>648</v>
      </c>
      <c r="I190" s="527" t="s">
        <v>611</v>
      </c>
      <c r="J190" s="528"/>
      <c r="K190" s="529"/>
      <c r="L190" s="13" t="s">
        <v>648</v>
      </c>
    </row>
    <row r="191" spans="1:12" s="20" customFormat="1" ht="30.75" customHeight="1">
      <c r="A191" s="527" t="s">
        <v>997</v>
      </c>
      <c r="B191" s="528"/>
      <c r="C191" s="529"/>
      <c r="D191" s="13" t="s">
        <v>648</v>
      </c>
      <c r="E191" s="527" t="s">
        <v>997</v>
      </c>
      <c r="F191" s="528"/>
      <c r="G191" s="529"/>
      <c r="H191" s="13" t="s">
        <v>648</v>
      </c>
      <c r="I191" s="527" t="s">
        <v>997</v>
      </c>
      <c r="J191" s="528"/>
      <c r="K191" s="529"/>
      <c r="L191" s="13" t="s">
        <v>648</v>
      </c>
    </row>
    <row r="192" spans="1:12" ht="47.25" customHeight="1">
      <c r="A192" s="14" t="s">
        <v>796</v>
      </c>
      <c r="B192" s="16" t="s">
        <v>23</v>
      </c>
      <c r="C192" s="14" t="s">
        <v>797</v>
      </c>
      <c r="D192" s="16" t="s">
        <v>23</v>
      </c>
      <c r="E192" s="15" t="s">
        <v>798</v>
      </c>
      <c r="F192" s="17" t="s">
        <v>23</v>
      </c>
      <c r="G192" s="15" t="s">
        <v>799</v>
      </c>
      <c r="H192" s="17" t="s">
        <v>23</v>
      </c>
      <c r="I192" s="8" t="s">
        <v>778</v>
      </c>
      <c r="J192" s="9" t="s">
        <v>25</v>
      </c>
      <c r="K192" s="8" t="s">
        <v>785</v>
      </c>
      <c r="L192" s="9" t="s">
        <v>25</v>
      </c>
    </row>
    <row r="193" spans="1:12" ht="60.75" customHeight="1">
      <c r="A193" s="14" t="s">
        <v>92</v>
      </c>
      <c r="B193" s="16" t="s">
        <v>25</v>
      </c>
      <c r="C193" s="14" t="s">
        <v>89</v>
      </c>
      <c r="D193" s="16" t="s">
        <v>25</v>
      </c>
      <c r="E193" s="15" t="s">
        <v>91</v>
      </c>
      <c r="F193" s="17" t="s">
        <v>25</v>
      </c>
      <c r="G193" s="15" t="s">
        <v>90</v>
      </c>
      <c r="H193" s="17" t="s">
        <v>25</v>
      </c>
      <c r="I193" s="8" t="s">
        <v>779</v>
      </c>
      <c r="J193" s="9" t="s">
        <v>105</v>
      </c>
      <c r="K193" s="8" t="s">
        <v>780</v>
      </c>
      <c r="L193" s="9" t="s">
        <v>25</v>
      </c>
    </row>
    <row r="194" spans="1:12" ht="47.25" customHeight="1">
      <c r="A194" s="14" t="s">
        <v>782</v>
      </c>
      <c r="B194" s="16" t="s">
        <v>25</v>
      </c>
      <c r="C194" s="14" t="s">
        <v>781</v>
      </c>
      <c r="D194" s="16" t="s">
        <v>25</v>
      </c>
      <c r="E194" s="15" t="s">
        <v>783</v>
      </c>
      <c r="F194" s="17" t="s">
        <v>25</v>
      </c>
      <c r="G194" s="15" t="s">
        <v>784</v>
      </c>
      <c r="H194" s="17" t="s">
        <v>25</v>
      </c>
      <c r="I194" s="8" t="s">
        <v>783</v>
      </c>
      <c r="J194" s="9" t="s">
        <v>25</v>
      </c>
      <c r="K194" s="8" t="s">
        <v>784</v>
      </c>
      <c r="L194" s="9" t="s">
        <v>25</v>
      </c>
    </row>
    <row r="195" spans="1:12" ht="47.25" customHeight="1">
      <c r="A195" s="14" t="s">
        <v>93</v>
      </c>
      <c r="B195" s="16" t="s">
        <v>25</v>
      </c>
      <c r="C195" s="14" t="s">
        <v>94</v>
      </c>
      <c r="D195" s="16" t="s">
        <v>25</v>
      </c>
      <c r="E195" s="15" t="s">
        <v>93</v>
      </c>
      <c r="F195" s="17" t="s">
        <v>25</v>
      </c>
      <c r="G195" s="15" t="s">
        <v>94</v>
      </c>
      <c r="H195" s="17" t="s">
        <v>25</v>
      </c>
      <c r="I195" s="8" t="s">
        <v>93</v>
      </c>
      <c r="J195" s="9" t="s">
        <v>25</v>
      </c>
      <c r="K195" s="8" t="s">
        <v>94</v>
      </c>
      <c r="L195" s="9" t="s">
        <v>25</v>
      </c>
    </row>
    <row r="196" spans="1:12" ht="47.25" customHeight="1">
      <c r="A196" s="14" t="s">
        <v>95</v>
      </c>
      <c r="B196" s="16" t="s">
        <v>25</v>
      </c>
      <c r="C196" s="14" t="s">
        <v>96</v>
      </c>
      <c r="D196" s="16" t="s">
        <v>25</v>
      </c>
      <c r="E196" s="15" t="s">
        <v>95</v>
      </c>
      <c r="F196" s="17" t="s">
        <v>25</v>
      </c>
      <c r="G196" s="15" t="s">
        <v>96</v>
      </c>
      <c r="H196" s="17" t="s">
        <v>25</v>
      </c>
      <c r="I196" s="8" t="s">
        <v>95</v>
      </c>
      <c r="J196" s="9" t="s">
        <v>25</v>
      </c>
      <c r="K196" s="8" t="s">
        <v>96</v>
      </c>
      <c r="L196" s="9" t="s">
        <v>25</v>
      </c>
    </row>
    <row r="197" spans="1:12" ht="47.25" customHeight="1">
      <c r="A197" s="14" t="s">
        <v>786</v>
      </c>
      <c r="B197" s="16" t="s">
        <v>26</v>
      </c>
      <c r="C197" s="14" t="s">
        <v>787</v>
      </c>
      <c r="D197" s="16" t="s">
        <v>26</v>
      </c>
      <c r="E197" s="15" t="s">
        <v>788</v>
      </c>
      <c r="F197" s="17" t="s">
        <v>26</v>
      </c>
      <c r="G197" s="15" t="s">
        <v>789</v>
      </c>
      <c r="H197" s="17" t="s">
        <v>26</v>
      </c>
      <c r="I197" s="8" t="s">
        <v>790</v>
      </c>
      <c r="J197" s="9" t="s">
        <v>26</v>
      </c>
      <c r="K197" s="8" t="s">
        <v>791</v>
      </c>
      <c r="L197" s="9" t="s">
        <v>26</v>
      </c>
    </row>
    <row r="198" spans="1:12" ht="47.25" customHeight="1">
      <c r="A198" s="14" t="s">
        <v>792</v>
      </c>
      <c r="B198" s="16" t="s">
        <v>23</v>
      </c>
      <c r="C198" s="14" t="s">
        <v>795</v>
      </c>
      <c r="D198" s="16" t="s">
        <v>23</v>
      </c>
      <c r="E198" s="15" t="s">
        <v>793</v>
      </c>
      <c r="F198" s="17" t="s">
        <v>23</v>
      </c>
      <c r="G198" s="15" t="s">
        <v>794</v>
      </c>
      <c r="H198" s="17" t="s">
        <v>23</v>
      </c>
      <c r="I198" s="8" t="s">
        <v>793</v>
      </c>
      <c r="J198" s="9" t="s">
        <v>23</v>
      </c>
      <c r="K198" s="8" t="s">
        <v>794</v>
      </c>
      <c r="L198" s="9" t="s">
        <v>23</v>
      </c>
    </row>
    <row r="199" spans="1:12" s="20" customFormat="1" ht="30.75" customHeight="1">
      <c r="A199" s="527" t="s">
        <v>998</v>
      </c>
      <c r="B199" s="528"/>
      <c r="C199" s="529"/>
      <c r="D199" s="13" t="s">
        <v>648</v>
      </c>
      <c r="E199" s="527" t="s">
        <v>998</v>
      </c>
      <c r="F199" s="528"/>
      <c r="G199" s="529"/>
      <c r="H199" s="13" t="s">
        <v>648</v>
      </c>
      <c r="I199" s="527" t="s">
        <v>998</v>
      </c>
      <c r="J199" s="528"/>
      <c r="K199" s="529"/>
      <c r="L199" s="13" t="s">
        <v>648</v>
      </c>
    </row>
    <row r="200" spans="1:12" ht="47.25" customHeight="1">
      <c r="A200" s="14" t="s">
        <v>800</v>
      </c>
      <c r="B200" s="16" t="s">
        <v>23</v>
      </c>
      <c r="C200" s="14" t="s">
        <v>97</v>
      </c>
      <c r="D200" s="16" t="s">
        <v>25</v>
      </c>
      <c r="E200" s="15" t="s">
        <v>801</v>
      </c>
      <c r="F200" s="17" t="s">
        <v>23</v>
      </c>
      <c r="G200" s="15" t="s">
        <v>98</v>
      </c>
      <c r="H200" s="17" t="s">
        <v>25</v>
      </c>
      <c r="I200" s="8" t="s">
        <v>802</v>
      </c>
      <c r="J200" s="9" t="s">
        <v>23</v>
      </c>
      <c r="K200" s="8" t="s">
        <v>803</v>
      </c>
      <c r="L200" s="9" t="s">
        <v>25</v>
      </c>
    </row>
    <row r="201" spans="1:12" ht="47.25" customHeight="1">
      <c r="A201" s="14" t="s">
        <v>804</v>
      </c>
      <c r="B201" s="16" t="s">
        <v>23</v>
      </c>
      <c r="C201" s="14" t="s">
        <v>809</v>
      </c>
      <c r="D201" s="16" t="s">
        <v>23</v>
      </c>
      <c r="E201" s="15" t="s">
        <v>805</v>
      </c>
      <c r="F201" s="17" t="s">
        <v>23</v>
      </c>
      <c r="G201" s="15" t="s">
        <v>808</v>
      </c>
      <c r="H201" s="17" t="s">
        <v>23</v>
      </c>
      <c r="I201" s="8" t="s">
        <v>806</v>
      </c>
      <c r="J201" s="9" t="s">
        <v>23</v>
      </c>
      <c r="K201" s="8" t="s">
        <v>807</v>
      </c>
      <c r="L201" s="9" t="s">
        <v>23</v>
      </c>
    </row>
    <row r="202" spans="1:12" ht="47.25" customHeight="1">
      <c r="A202" s="14" t="s">
        <v>810</v>
      </c>
      <c r="B202" s="16" t="s">
        <v>25</v>
      </c>
      <c r="C202" s="14" t="s">
        <v>811</v>
      </c>
      <c r="D202" s="16" t="s">
        <v>25</v>
      </c>
      <c r="E202" s="15" t="s">
        <v>812</v>
      </c>
      <c r="F202" s="17" t="s">
        <v>23</v>
      </c>
      <c r="G202" s="15" t="s">
        <v>813</v>
      </c>
      <c r="H202" s="17" t="s">
        <v>25</v>
      </c>
      <c r="I202" s="8" t="s">
        <v>814</v>
      </c>
      <c r="J202" s="9" t="s">
        <v>23</v>
      </c>
      <c r="K202" s="8" t="s">
        <v>815</v>
      </c>
      <c r="L202" s="9" t="s">
        <v>25</v>
      </c>
    </row>
    <row r="203" spans="1:12" ht="47.25" customHeight="1">
      <c r="A203" s="14" t="s">
        <v>109</v>
      </c>
      <c r="B203" s="16" t="s">
        <v>23</v>
      </c>
      <c r="C203" s="14" t="s">
        <v>816</v>
      </c>
      <c r="D203" s="16" t="s">
        <v>25</v>
      </c>
      <c r="E203" s="15" t="s">
        <v>817</v>
      </c>
      <c r="F203" s="17" t="s">
        <v>23</v>
      </c>
      <c r="G203" s="15" t="s">
        <v>106</v>
      </c>
      <c r="H203" s="17" t="s">
        <v>25</v>
      </c>
      <c r="I203" s="8" t="s">
        <v>818</v>
      </c>
      <c r="J203" s="9" t="s">
        <v>23</v>
      </c>
      <c r="K203" s="8" t="s">
        <v>819</v>
      </c>
      <c r="L203" s="9" t="s">
        <v>25</v>
      </c>
    </row>
    <row r="204" spans="1:12" ht="47.25" customHeight="1">
      <c r="A204" s="14" t="s">
        <v>820</v>
      </c>
      <c r="B204" s="16" t="s">
        <v>23</v>
      </c>
      <c r="C204" s="14" t="s">
        <v>821</v>
      </c>
      <c r="D204" s="16" t="s">
        <v>25</v>
      </c>
      <c r="E204" s="15" t="s">
        <v>820</v>
      </c>
      <c r="F204" s="17" t="s">
        <v>23</v>
      </c>
      <c r="G204" s="15" t="s">
        <v>821</v>
      </c>
      <c r="H204" s="17" t="s">
        <v>25</v>
      </c>
      <c r="I204" s="8" t="s">
        <v>823</v>
      </c>
      <c r="J204" s="9" t="s">
        <v>23</v>
      </c>
      <c r="K204" s="8" t="s">
        <v>822</v>
      </c>
      <c r="L204" s="9" t="s">
        <v>25</v>
      </c>
    </row>
    <row r="205" spans="1:12" ht="47.25" customHeight="1">
      <c r="A205" s="14" t="s">
        <v>824</v>
      </c>
      <c r="B205" s="16" t="s">
        <v>23</v>
      </c>
      <c r="C205" s="14" t="s">
        <v>825</v>
      </c>
      <c r="D205" s="16" t="s">
        <v>25</v>
      </c>
      <c r="E205" s="15" t="s">
        <v>826</v>
      </c>
      <c r="F205" s="17" t="s">
        <v>23</v>
      </c>
      <c r="G205" s="15" t="s">
        <v>827</v>
      </c>
      <c r="H205" s="17" t="s">
        <v>25</v>
      </c>
      <c r="I205" s="8" t="s">
        <v>829</v>
      </c>
      <c r="J205" s="9" t="s">
        <v>105</v>
      </c>
      <c r="K205" s="8" t="s">
        <v>828</v>
      </c>
      <c r="L205" s="9" t="s">
        <v>25</v>
      </c>
    </row>
    <row r="206" spans="1:12" ht="47.25" customHeight="1">
      <c r="A206" s="14" t="s">
        <v>830</v>
      </c>
      <c r="B206" s="16" t="s">
        <v>23</v>
      </c>
      <c r="C206" s="14" t="s">
        <v>831</v>
      </c>
      <c r="D206" s="16" t="s">
        <v>25</v>
      </c>
      <c r="E206" s="15" t="s">
        <v>832</v>
      </c>
      <c r="F206" s="17" t="s">
        <v>23</v>
      </c>
      <c r="G206" s="15" t="s">
        <v>833</v>
      </c>
      <c r="H206" s="17" t="s">
        <v>25</v>
      </c>
      <c r="I206" s="8" t="s">
        <v>108</v>
      </c>
      <c r="J206" s="9" t="s">
        <v>23</v>
      </c>
      <c r="K206" s="8" t="s">
        <v>107</v>
      </c>
      <c r="L206" s="9" t="s">
        <v>25</v>
      </c>
    </row>
    <row r="207" spans="1:12" ht="47.25" customHeight="1">
      <c r="A207" s="14" t="s">
        <v>104</v>
      </c>
      <c r="B207" s="16" t="s">
        <v>23</v>
      </c>
      <c r="C207" s="14" t="s">
        <v>101</v>
      </c>
      <c r="D207" s="16" t="s">
        <v>25</v>
      </c>
      <c r="E207" s="15" t="s">
        <v>103</v>
      </c>
      <c r="F207" s="17" t="s">
        <v>23</v>
      </c>
      <c r="G207" s="15" t="s">
        <v>101</v>
      </c>
      <c r="H207" s="17" t="s">
        <v>25</v>
      </c>
      <c r="I207" s="8" t="s">
        <v>102</v>
      </c>
      <c r="J207" s="9" t="s">
        <v>23</v>
      </c>
      <c r="K207" s="8" t="s">
        <v>1041</v>
      </c>
      <c r="L207" s="9" t="s">
        <v>25</v>
      </c>
    </row>
    <row r="208" spans="1:12" ht="47.25" customHeight="1">
      <c r="A208" s="14" t="s">
        <v>834</v>
      </c>
      <c r="B208" s="16" t="s">
        <v>23</v>
      </c>
      <c r="C208" s="14" t="s">
        <v>835</v>
      </c>
      <c r="D208" s="16" t="s">
        <v>23</v>
      </c>
      <c r="E208" s="15" t="s">
        <v>836</v>
      </c>
      <c r="F208" s="17" t="s">
        <v>23</v>
      </c>
      <c r="G208" s="15" t="s">
        <v>837</v>
      </c>
      <c r="H208" s="17" t="s">
        <v>23</v>
      </c>
      <c r="I208" s="8" t="s">
        <v>841</v>
      </c>
      <c r="J208" s="9" t="s">
        <v>23</v>
      </c>
      <c r="K208" s="8" t="s">
        <v>838</v>
      </c>
      <c r="L208" s="9" t="s">
        <v>23</v>
      </c>
    </row>
    <row r="209" spans="1:12" ht="81" customHeight="1">
      <c r="A209" s="14" t="s">
        <v>839</v>
      </c>
      <c r="B209" s="16" t="s">
        <v>25</v>
      </c>
      <c r="C209" s="14" t="s">
        <v>99</v>
      </c>
      <c r="D209" s="16" t="s">
        <v>25</v>
      </c>
      <c r="E209" s="15" t="s">
        <v>840</v>
      </c>
      <c r="F209" s="17" t="s">
        <v>25</v>
      </c>
      <c r="G209" s="15" t="s">
        <v>100</v>
      </c>
      <c r="H209" s="17" t="s">
        <v>25</v>
      </c>
      <c r="I209" s="8" t="s">
        <v>843</v>
      </c>
      <c r="J209" s="9" t="s">
        <v>25</v>
      </c>
      <c r="K209" s="8" t="s">
        <v>844</v>
      </c>
      <c r="L209" s="9" t="s">
        <v>25</v>
      </c>
    </row>
    <row r="210" spans="1:12" ht="47.25" customHeight="1">
      <c r="A210" s="14"/>
      <c r="B210" s="16"/>
      <c r="C210" s="14"/>
      <c r="D210" s="16"/>
      <c r="E210" s="15"/>
      <c r="F210" s="17"/>
      <c r="G210" s="15"/>
      <c r="H210" s="17"/>
      <c r="I210" s="8" t="s">
        <v>842</v>
      </c>
      <c r="J210" s="9" t="s">
        <v>105</v>
      </c>
      <c r="K210" s="8" t="s">
        <v>101</v>
      </c>
      <c r="L210" s="9" t="s">
        <v>105</v>
      </c>
    </row>
    <row r="211" spans="1:12" s="20" customFormat="1" ht="30.75" customHeight="1">
      <c r="A211" s="527" t="s">
        <v>999</v>
      </c>
      <c r="B211" s="528"/>
      <c r="C211" s="529"/>
      <c r="D211" s="13" t="s">
        <v>648</v>
      </c>
      <c r="E211" s="527" t="s">
        <v>999</v>
      </c>
      <c r="F211" s="528"/>
      <c r="G211" s="529"/>
      <c r="H211" s="13" t="s">
        <v>648</v>
      </c>
      <c r="I211" s="527" t="s">
        <v>999</v>
      </c>
      <c r="J211" s="528"/>
      <c r="K211" s="529"/>
      <c r="L211" s="13" t="s">
        <v>648</v>
      </c>
    </row>
    <row r="212" spans="1:12" ht="47.25" customHeight="1">
      <c r="A212" s="14" t="s">
        <v>845</v>
      </c>
      <c r="B212" s="16" t="s">
        <v>23</v>
      </c>
      <c r="C212" s="14" t="s">
        <v>846</v>
      </c>
      <c r="D212" s="16" t="s">
        <v>25</v>
      </c>
      <c r="E212" s="15" t="s">
        <v>847</v>
      </c>
      <c r="F212" s="17" t="s">
        <v>23</v>
      </c>
      <c r="G212" s="15" t="s">
        <v>848</v>
      </c>
      <c r="H212" s="17" t="s">
        <v>23</v>
      </c>
      <c r="I212" s="8" t="s">
        <v>849</v>
      </c>
      <c r="J212" s="9" t="s">
        <v>23</v>
      </c>
      <c r="K212" s="8" t="s">
        <v>850</v>
      </c>
      <c r="L212" s="9" t="s">
        <v>23</v>
      </c>
    </row>
    <row r="213" spans="1:12" ht="47.25" customHeight="1">
      <c r="A213" s="14" t="s">
        <v>851</v>
      </c>
      <c r="B213" s="16" t="s">
        <v>23</v>
      </c>
      <c r="C213" s="14" t="s">
        <v>114</v>
      </c>
      <c r="D213" s="16" t="s">
        <v>25</v>
      </c>
      <c r="E213" s="15" t="s">
        <v>852</v>
      </c>
      <c r="F213" s="17" t="s">
        <v>23</v>
      </c>
      <c r="G213" s="15" t="s">
        <v>853</v>
      </c>
      <c r="H213" s="17" t="s">
        <v>23</v>
      </c>
      <c r="I213" s="8" t="s">
        <v>854</v>
      </c>
      <c r="J213" s="9" t="s">
        <v>23</v>
      </c>
      <c r="K213" s="8" t="s">
        <v>855</v>
      </c>
      <c r="L213" s="9" t="s">
        <v>23</v>
      </c>
    </row>
    <row r="214" spans="1:12" ht="47.25" customHeight="1">
      <c r="A214" s="14" t="s">
        <v>864</v>
      </c>
      <c r="B214" s="16" t="s">
        <v>25</v>
      </c>
      <c r="C214" s="14" t="s">
        <v>865</v>
      </c>
      <c r="D214" s="16" t="s">
        <v>25</v>
      </c>
      <c r="E214" s="15" t="s">
        <v>857</v>
      </c>
      <c r="F214" s="17" t="s">
        <v>23</v>
      </c>
      <c r="G214" s="15" t="s">
        <v>117</v>
      </c>
      <c r="H214" s="17" t="s">
        <v>25</v>
      </c>
      <c r="I214" s="8" t="s">
        <v>116</v>
      </c>
      <c r="J214" s="9" t="s">
        <v>23</v>
      </c>
      <c r="K214" s="8" t="s">
        <v>878</v>
      </c>
      <c r="L214" s="9" t="s">
        <v>25</v>
      </c>
    </row>
    <row r="215" spans="1:12" ht="47.25" customHeight="1">
      <c r="A215" s="14" t="s">
        <v>866</v>
      </c>
      <c r="B215" s="16" t="s">
        <v>25</v>
      </c>
      <c r="C215" s="14" t="s">
        <v>867</v>
      </c>
      <c r="D215" s="16" t="s">
        <v>25</v>
      </c>
      <c r="E215" s="15" t="s">
        <v>119</v>
      </c>
      <c r="F215" s="17" t="s">
        <v>25</v>
      </c>
      <c r="G215" s="15" t="s">
        <v>118</v>
      </c>
      <c r="H215" s="17" t="s">
        <v>25</v>
      </c>
      <c r="I215" s="8" t="s">
        <v>120</v>
      </c>
      <c r="J215" s="9" t="s">
        <v>25</v>
      </c>
      <c r="K215" s="8" t="s">
        <v>118</v>
      </c>
      <c r="L215" s="9" t="s">
        <v>25</v>
      </c>
    </row>
    <row r="216" spans="1:12" ht="47.25" customHeight="1">
      <c r="A216" s="14" t="s">
        <v>858</v>
      </c>
      <c r="B216" s="16" t="s">
        <v>25</v>
      </c>
      <c r="C216" s="14" t="s">
        <v>860</v>
      </c>
      <c r="D216" s="16" t="s">
        <v>25</v>
      </c>
      <c r="E216" s="15" t="s">
        <v>859</v>
      </c>
      <c r="F216" s="17" t="s">
        <v>23</v>
      </c>
      <c r="G216" s="15" t="s">
        <v>861</v>
      </c>
      <c r="H216" s="17" t="s">
        <v>25</v>
      </c>
      <c r="I216" s="8" t="s">
        <v>862</v>
      </c>
      <c r="J216" s="9" t="s">
        <v>23</v>
      </c>
      <c r="K216" s="8" t="s">
        <v>863</v>
      </c>
      <c r="L216" s="9" t="s">
        <v>25</v>
      </c>
    </row>
    <row r="217" spans="1:12" ht="47.25" customHeight="1">
      <c r="A217" s="14"/>
      <c r="B217" s="16"/>
      <c r="C217" s="14"/>
      <c r="D217" s="16"/>
      <c r="E217" s="15"/>
      <c r="F217" s="17"/>
      <c r="G217" s="15"/>
      <c r="H217" s="17"/>
      <c r="I217" s="8" t="s">
        <v>872</v>
      </c>
      <c r="J217" s="9" t="s">
        <v>105</v>
      </c>
      <c r="K217" s="8" t="s">
        <v>873</v>
      </c>
      <c r="L217" s="9" t="s">
        <v>105</v>
      </c>
    </row>
    <row r="218" spans="1:12" ht="47.25" customHeight="1">
      <c r="A218" s="14" t="s">
        <v>110</v>
      </c>
      <c r="B218" s="16" t="s">
        <v>25</v>
      </c>
      <c r="C218" s="14" t="s">
        <v>868</v>
      </c>
      <c r="D218" s="16" t="s">
        <v>25</v>
      </c>
      <c r="E218" s="15" t="s">
        <v>869</v>
      </c>
      <c r="F218" s="17" t="s">
        <v>25</v>
      </c>
      <c r="G218" s="15" t="s">
        <v>111</v>
      </c>
      <c r="H218" s="17" t="s">
        <v>25</v>
      </c>
      <c r="I218" s="8" t="s">
        <v>877</v>
      </c>
      <c r="J218" s="9" t="s">
        <v>23</v>
      </c>
      <c r="K218" s="8" t="s">
        <v>876</v>
      </c>
      <c r="L218" s="9" t="s">
        <v>25</v>
      </c>
    </row>
    <row r="219" spans="1:12" ht="47.25" customHeight="1">
      <c r="A219" s="14" t="s">
        <v>115</v>
      </c>
      <c r="B219" s="16" t="s">
        <v>23</v>
      </c>
      <c r="C219" s="14" t="s">
        <v>856</v>
      </c>
      <c r="D219" s="16" t="s">
        <v>25</v>
      </c>
      <c r="E219" s="15" t="s">
        <v>870</v>
      </c>
      <c r="F219" s="17" t="s">
        <v>23</v>
      </c>
      <c r="G219" s="15" t="s">
        <v>112</v>
      </c>
      <c r="H219" s="17" t="s">
        <v>25</v>
      </c>
      <c r="I219" s="8" t="s">
        <v>871</v>
      </c>
      <c r="J219" s="9" t="s">
        <v>23</v>
      </c>
      <c r="K219" s="8" t="s">
        <v>113</v>
      </c>
      <c r="L219" s="9" t="s">
        <v>25</v>
      </c>
    </row>
    <row r="220" spans="1:12" ht="47.25" customHeight="1">
      <c r="A220" s="14"/>
      <c r="B220" s="16"/>
      <c r="C220" s="14"/>
      <c r="D220" s="16"/>
      <c r="E220" s="15"/>
      <c r="F220" s="17"/>
      <c r="G220" s="15"/>
      <c r="H220" s="17"/>
      <c r="I220" s="8" t="s">
        <v>874</v>
      </c>
      <c r="J220" s="9" t="s">
        <v>105</v>
      </c>
      <c r="K220" s="8" t="s">
        <v>875</v>
      </c>
      <c r="L220" s="9" t="s">
        <v>105</v>
      </c>
    </row>
    <row r="221" spans="1:12" s="20" customFormat="1" ht="30.75" customHeight="1">
      <c r="A221" s="527" t="s">
        <v>1000</v>
      </c>
      <c r="B221" s="528"/>
      <c r="C221" s="529"/>
      <c r="D221" s="13" t="s">
        <v>648</v>
      </c>
      <c r="E221" s="527" t="s">
        <v>1000</v>
      </c>
      <c r="F221" s="528"/>
      <c r="G221" s="529"/>
      <c r="H221" s="13" t="s">
        <v>648</v>
      </c>
      <c r="I221" s="527" t="s">
        <v>1000</v>
      </c>
      <c r="J221" s="528"/>
      <c r="K221" s="529"/>
      <c r="L221" s="13" t="s">
        <v>648</v>
      </c>
    </row>
    <row r="222" spans="1:12" s="20" customFormat="1" ht="30.75" customHeight="1">
      <c r="A222" s="527" t="s">
        <v>1001</v>
      </c>
      <c r="B222" s="528"/>
      <c r="C222" s="529"/>
      <c r="D222" s="13" t="s">
        <v>648</v>
      </c>
      <c r="E222" s="527" t="s">
        <v>1001</v>
      </c>
      <c r="F222" s="528"/>
      <c r="G222" s="529"/>
      <c r="H222" s="13" t="s">
        <v>648</v>
      </c>
      <c r="I222" s="527" t="s">
        <v>1001</v>
      </c>
      <c r="J222" s="528"/>
      <c r="K222" s="529"/>
      <c r="L222" s="13" t="s">
        <v>648</v>
      </c>
    </row>
    <row r="223" spans="1:12" s="20" customFormat="1" ht="30.75" customHeight="1">
      <c r="A223" s="527" t="s">
        <v>1002</v>
      </c>
      <c r="B223" s="528"/>
      <c r="C223" s="529"/>
      <c r="D223" s="13" t="s">
        <v>648</v>
      </c>
      <c r="E223" s="527" t="s">
        <v>1002</v>
      </c>
      <c r="F223" s="528"/>
      <c r="G223" s="529"/>
      <c r="H223" s="13" t="s">
        <v>648</v>
      </c>
      <c r="I223" s="527" t="s">
        <v>1002</v>
      </c>
      <c r="J223" s="528"/>
      <c r="K223" s="529"/>
      <c r="L223" s="13" t="s">
        <v>648</v>
      </c>
    </row>
    <row r="224" spans="1:12" ht="47.25" customHeight="1">
      <c r="A224" s="14" t="s">
        <v>176</v>
      </c>
      <c r="B224" s="16" t="s">
        <v>23</v>
      </c>
      <c r="C224" s="14" t="s">
        <v>353</v>
      </c>
      <c r="D224" s="16" t="s">
        <v>25</v>
      </c>
      <c r="E224" s="15" t="s">
        <v>177</v>
      </c>
      <c r="F224" s="17" t="s">
        <v>23</v>
      </c>
      <c r="G224" s="15" t="s">
        <v>879</v>
      </c>
      <c r="H224" s="17" t="s">
        <v>25</v>
      </c>
      <c r="I224" s="8" t="s">
        <v>178</v>
      </c>
      <c r="J224" s="9" t="s">
        <v>23</v>
      </c>
      <c r="K224" s="8" t="s">
        <v>880</v>
      </c>
      <c r="L224" s="9" t="s">
        <v>105</v>
      </c>
    </row>
    <row r="225" spans="1:12" ht="47.25" customHeight="1">
      <c r="A225" s="14" t="s">
        <v>179</v>
      </c>
      <c r="B225" s="16" t="s">
        <v>23</v>
      </c>
      <c r="C225" s="14" t="s">
        <v>180</v>
      </c>
      <c r="D225" s="16" t="s">
        <v>25</v>
      </c>
      <c r="E225" s="15" t="s">
        <v>181</v>
      </c>
      <c r="F225" s="17" t="s">
        <v>23</v>
      </c>
      <c r="G225" s="15" t="s">
        <v>182</v>
      </c>
      <c r="H225" s="17" t="s">
        <v>25</v>
      </c>
      <c r="I225" s="8" t="s">
        <v>183</v>
      </c>
      <c r="J225" s="9" t="s">
        <v>23</v>
      </c>
      <c r="K225" s="8" t="s">
        <v>182</v>
      </c>
      <c r="L225" s="9" t="s">
        <v>25</v>
      </c>
    </row>
    <row r="226" spans="1:12" ht="47.25" customHeight="1">
      <c r="A226" s="14"/>
      <c r="B226" s="16"/>
      <c r="C226" s="14"/>
      <c r="D226" s="16"/>
      <c r="E226" s="15"/>
      <c r="F226" s="17"/>
      <c r="G226" s="15"/>
      <c r="H226" s="17"/>
      <c r="I226" s="8" t="s">
        <v>184</v>
      </c>
      <c r="J226" s="9" t="s">
        <v>23</v>
      </c>
      <c r="K226" s="8" t="s">
        <v>185</v>
      </c>
      <c r="L226" s="9" t="s">
        <v>25</v>
      </c>
    </row>
    <row r="227" spans="1:12" ht="47.25" customHeight="1">
      <c r="A227" s="14"/>
      <c r="B227" s="16"/>
      <c r="C227" s="14"/>
      <c r="D227" s="16"/>
      <c r="E227" s="15"/>
      <c r="F227" s="17"/>
      <c r="G227" s="15"/>
      <c r="H227" s="17"/>
      <c r="I227" s="8" t="s">
        <v>186</v>
      </c>
      <c r="J227" s="9" t="s">
        <v>23</v>
      </c>
      <c r="K227" s="8" t="s">
        <v>187</v>
      </c>
      <c r="L227" s="9" t="s">
        <v>25</v>
      </c>
    </row>
    <row r="228" spans="1:12" ht="47.25" customHeight="1">
      <c r="A228" s="14"/>
      <c r="B228" s="16"/>
      <c r="C228" s="14"/>
      <c r="D228" s="16"/>
      <c r="E228" s="15"/>
      <c r="F228" s="17"/>
      <c r="G228" s="15"/>
      <c r="H228" s="17"/>
      <c r="I228" s="8" t="s">
        <v>188</v>
      </c>
      <c r="J228" s="9" t="s">
        <v>23</v>
      </c>
      <c r="K228" s="8" t="s">
        <v>189</v>
      </c>
      <c r="L228" s="9" t="s">
        <v>25</v>
      </c>
    </row>
    <row r="229" spans="1:12" ht="47.25" customHeight="1">
      <c r="A229" s="14"/>
      <c r="B229" s="16"/>
      <c r="C229" s="14"/>
      <c r="D229" s="16"/>
      <c r="E229" s="15"/>
      <c r="F229" s="17"/>
      <c r="G229" s="15"/>
      <c r="H229" s="17"/>
      <c r="I229" s="8" t="s">
        <v>881</v>
      </c>
      <c r="J229" s="9" t="s">
        <v>105</v>
      </c>
      <c r="K229" s="8" t="s">
        <v>194</v>
      </c>
      <c r="L229" s="9" t="s">
        <v>25</v>
      </c>
    </row>
    <row r="230" spans="1:12" ht="47.25" customHeight="1">
      <c r="A230" s="14"/>
      <c r="B230" s="16"/>
      <c r="C230" s="14"/>
      <c r="D230" s="16"/>
      <c r="E230" s="15"/>
      <c r="F230" s="17"/>
      <c r="G230" s="15"/>
      <c r="H230" s="17"/>
      <c r="I230" s="8" t="s">
        <v>882</v>
      </c>
      <c r="J230" s="9" t="s">
        <v>105</v>
      </c>
      <c r="K230" s="8" t="s">
        <v>883</v>
      </c>
      <c r="L230" s="9" t="s">
        <v>105</v>
      </c>
    </row>
    <row r="231" spans="1:12" ht="47.25" customHeight="1">
      <c r="A231" s="14"/>
      <c r="B231" s="16"/>
      <c r="C231" s="14"/>
      <c r="D231" s="16"/>
      <c r="E231" s="15"/>
      <c r="F231" s="17"/>
      <c r="G231" s="15"/>
      <c r="H231" s="17"/>
      <c r="I231" s="8" t="s">
        <v>190</v>
      </c>
      <c r="J231" s="9" t="s">
        <v>105</v>
      </c>
      <c r="K231" s="8" t="s">
        <v>191</v>
      </c>
      <c r="L231" s="9" t="s">
        <v>105</v>
      </c>
    </row>
    <row r="232" spans="1:12" ht="47.25" customHeight="1">
      <c r="A232" s="14"/>
      <c r="B232" s="16"/>
      <c r="C232" s="14"/>
      <c r="D232" s="16"/>
      <c r="E232" s="15"/>
      <c r="F232" s="17"/>
      <c r="G232" s="15"/>
      <c r="H232" s="17"/>
      <c r="I232" s="8" t="s">
        <v>192</v>
      </c>
      <c r="J232" s="9" t="s">
        <v>105</v>
      </c>
      <c r="K232" s="8" t="s">
        <v>193</v>
      </c>
      <c r="L232" s="9" t="s">
        <v>24</v>
      </c>
    </row>
    <row r="233" spans="1:12" s="20" customFormat="1" ht="30.75" customHeight="1">
      <c r="A233" s="527" t="s">
        <v>1003</v>
      </c>
      <c r="B233" s="528"/>
      <c r="C233" s="529"/>
      <c r="D233" s="13" t="s">
        <v>648</v>
      </c>
      <c r="E233" s="527" t="s">
        <v>1003</v>
      </c>
      <c r="F233" s="528"/>
      <c r="G233" s="529"/>
      <c r="H233" s="13" t="s">
        <v>648</v>
      </c>
      <c r="I233" s="527" t="s">
        <v>1003</v>
      </c>
      <c r="J233" s="528"/>
      <c r="K233" s="529"/>
      <c r="L233" s="13" t="s">
        <v>648</v>
      </c>
    </row>
    <row r="234" spans="1:12" ht="47.25" customHeight="1">
      <c r="A234" s="14" t="s">
        <v>884</v>
      </c>
      <c r="B234" s="16" t="s">
        <v>23</v>
      </c>
      <c r="C234" s="14" t="s">
        <v>885</v>
      </c>
      <c r="D234" s="16" t="s">
        <v>24</v>
      </c>
      <c r="E234" s="15" t="s">
        <v>886</v>
      </c>
      <c r="F234" s="17" t="s">
        <v>23</v>
      </c>
      <c r="G234" s="15" t="s">
        <v>887</v>
      </c>
      <c r="H234" s="17" t="s">
        <v>24</v>
      </c>
      <c r="I234" s="8" t="s">
        <v>888</v>
      </c>
      <c r="J234" s="9" t="s">
        <v>23</v>
      </c>
      <c r="K234" s="8" t="s">
        <v>893</v>
      </c>
      <c r="L234" s="9" t="s">
        <v>24</v>
      </c>
    </row>
    <row r="235" spans="1:12" ht="79.5" customHeight="1">
      <c r="A235" s="14" t="s">
        <v>889</v>
      </c>
      <c r="B235" s="16" t="s">
        <v>23</v>
      </c>
      <c r="C235" s="14" t="s">
        <v>890</v>
      </c>
      <c r="D235" s="16" t="s">
        <v>24</v>
      </c>
      <c r="E235" s="15" t="s">
        <v>889</v>
      </c>
      <c r="F235" s="17" t="s">
        <v>23</v>
      </c>
      <c r="G235" s="15" t="s">
        <v>892</v>
      </c>
      <c r="H235" s="17" t="s">
        <v>24</v>
      </c>
      <c r="I235" s="8" t="s">
        <v>1015</v>
      </c>
      <c r="J235" s="9" t="s">
        <v>23</v>
      </c>
      <c r="K235" s="8" t="s">
        <v>891</v>
      </c>
      <c r="L235" s="9" t="s">
        <v>24</v>
      </c>
    </row>
    <row r="236" spans="1:12" s="20" customFormat="1" ht="30.75" customHeight="1">
      <c r="A236" s="527" t="s">
        <v>1004</v>
      </c>
      <c r="B236" s="528"/>
      <c r="C236" s="529"/>
      <c r="D236" s="13" t="s">
        <v>648</v>
      </c>
      <c r="E236" s="527" t="s">
        <v>1004</v>
      </c>
      <c r="F236" s="528"/>
      <c r="G236" s="529"/>
      <c r="H236" s="13" t="s">
        <v>648</v>
      </c>
      <c r="I236" s="527" t="s">
        <v>1004</v>
      </c>
      <c r="J236" s="528"/>
      <c r="K236" s="529"/>
      <c r="L236" s="13" t="s">
        <v>648</v>
      </c>
    </row>
    <row r="237" spans="1:12" ht="66" customHeight="1">
      <c r="A237" s="14" t="s">
        <v>894</v>
      </c>
      <c r="B237" s="16" t="s">
        <v>23</v>
      </c>
      <c r="C237" s="14" t="s">
        <v>895</v>
      </c>
      <c r="D237" s="16" t="s">
        <v>25</v>
      </c>
      <c r="E237" s="15" t="s">
        <v>896</v>
      </c>
      <c r="F237" s="17" t="s">
        <v>23</v>
      </c>
      <c r="G237" s="15" t="s">
        <v>897</v>
      </c>
      <c r="H237" s="17" t="s">
        <v>25</v>
      </c>
      <c r="I237" s="8" t="s">
        <v>195</v>
      </c>
      <c r="J237" s="9" t="s">
        <v>23</v>
      </c>
      <c r="K237" s="8" t="s">
        <v>898</v>
      </c>
      <c r="L237" s="9" t="s">
        <v>25</v>
      </c>
    </row>
    <row r="238" spans="1:12" ht="47.25" customHeight="1">
      <c r="A238" s="14" t="s">
        <v>196</v>
      </c>
      <c r="B238" s="16" t="s">
        <v>23</v>
      </c>
      <c r="C238" s="14" t="s">
        <v>197</v>
      </c>
      <c r="D238" s="16" t="s">
        <v>25</v>
      </c>
      <c r="E238" s="15" t="s">
        <v>198</v>
      </c>
      <c r="F238" s="17" t="s">
        <v>23</v>
      </c>
      <c r="G238" s="15" t="s">
        <v>899</v>
      </c>
      <c r="H238" s="17" t="s">
        <v>25</v>
      </c>
      <c r="I238" s="8" t="s">
        <v>900</v>
      </c>
      <c r="J238" s="9" t="s">
        <v>23</v>
      </c>
      <c r="K238" s="8" t="s">
        <v>199</v>
      </c>
      <c r="L238" s="9" t="s">
        <v>25</v>
      </c>
    </row>
    <row r="239" spans="1:12" ht="47.25" customHeight="1">
      <c r="A239" s="14"/>
      <c r="B239" s="16"/>
      <c r="C239" s="14"/>
      <c r="D239" s="16"/>
      <c r="E239" s="15"/>
      <c r="F239" s="17"/>
      <c r="G239" s="15"/>
      <c r="H239" s="17"/>
      <c r="I239" s="8" t="s">
        <v>901</v>
      </c>
      <c r="J239" s="9" t="s">
        <v>23</v>
      </c>
      <c r="K239" s="8" t="s">
        <v>200</v>
      </c>
      <c r="L239" s="9" t="s">
        <v>25</v>
      </c>
    </row>
    <row r="240" spans="1:12" ht="47.25" customHeight="1">
      <c r="A240" s="14"/>
      <c r="B240" s="16"/>
      <c r="C240" s="14"/>
      <c r="D240" s="16"/>
      <c r="E240" s="15"/>
      <c r="F240" s="17"/>
      <c r="G240" s="15"/>
      <c r="H240" s="17"/>
      <c r="I240" s="8" t="s">
        <v>1016</v>
      </c>
      <c r="J240" s="9" t="s">
        <v>105</v>
      </c>
      <c r="K240" s="8" t="s">
        <v>902</v>
      </c>
      <c r="L240" s="9" t="s">
        <v>23</v>
      </c>
    </row>
    <row r="241" spans="1:12" ht="47.25" customHeight="1">
      <c r="A241" s="14"/>
      <c r="B241" s="16"/>
      <c r="C241" s="14"/>
      <c r="D241" s="16"/>
      <c r="E241" s="15"/>
      <c r="F241" s="17"/>
      <c r="G241" s="15"/>
      <c r="H241" s="17"/>
      <c r="I241" s="8" t="s">
        <v>201</v>
      </c>
      <c r="J241" s="9" t="s">
        <v>105</v>
      </c>
      <c r="K241" s="8" t="s">
        <v>903</v>
      </c>
      <c r="L241" s="9" t="s">
        <v>105</v>
      </c>
    </row>
    <row r="242" spans="1:12" ht="47.25" customHeight="1">
      <c r="A242" s="14"/>
      <c r="B242" s="16"/>
      <c r="C242" s="14"/>
      <c r="D242" s="16"/>
      <c r="E242" s="15"/>
      <c r="F242" s="17"/>
      <c r="G242" s="15"/>
      <c r="H242" s="17"/>
      <c r="I242" s="8" t="s">
        <v>202</v>
      </c>
      <c r="J242" s="9" t="s">
        <v>105</v>
      </c>
      <c r="K242" s="8" t="s">
        <v>904</v>
      </c>
      <c r="L242" s="9" t="s">
        <v>105</v>
      </c>
    </row>
    <row r="243" spans="1:12" ht="47.25" customHeight="1">
      <c r="A243" s="14"/>
      <c r="B243" s="16"/>
      <c r="C243" s="14"/>
      <c r="D243" s="16"/>
      <c r="E243" s="15"/>
      <c r="F243" s="17"/>
      <c r="G243" s="15"/>
      <c r="H243" s="17"/>
      <c r="I243" s="8" t="s">
        <v>906</v>
      </c>
      <c r="J243" s="9" t="s">
        <v>105</v>
      </c>
      <c r="K243" s="8" t="s">
        <v>905</v>
      </c>
      <c r="L243" s="9" t="s">
        <v>105</v>
      </c>
    </row>
    <row r="244" spans="1:12" ht="80.25" customHeight="1">
      <c r="A244" s="14" t="s">
        <v>203</v>
      </c>
      <c r="B244" s="16" t="s">
        <v>23</v>
      </c>
      <c r="C244" s="14" t="s">
        <v>204</v>
      </c>
      <c r="D244" s="16" t="s">
        <v>25</v>
      </c>
      <c r="E244" s="15" t="s">
        <v>205</v>
      </c>
      <c r="F244" s="17" t="s">
        <v>23</v>
      </c>
      <c r="G244" s="15" t="s">
        <v>204</v>
      </c>
      <c r="H244" s="17" t="s">
        <v>25</v>
      </c>
      <c r="I244" s="8" t="s">
        <v>206</v>
      </c>
      <c r="J244" s="9" t="s">
        <v>23</v>
      </c>
      <c r="K244" s="8" t="s">
        <v>204</v>
      </c>
      <c r="L244" s="9" t="s">
        <v>25</v>
      </c>
    </row>
    <row r="245" spans="1:12" ht="47.25" customHeight="1">
      <c r="A245" s="14" t="s">
        <v>907</v>
      </c>
      <c r="B245" s="16" t="s">
        <v>26</v>
      </c>
      <c r="C245" s="14" t="s">
        <v>207</v>
      </c>
      <c r="D245" s="16" t="s">
        <v>25</v>
      </c>
      <c r="E245" s="15" t="s">
        <v>908</v>
      </c>
      <c r="F245" s="17" t="s">
        <v>23</v>
      </c>
      <c r="G245" s="15" t="s">
        <v>909</v>
      </c>
      <c r="H245" s="17" t="s">
        <v>25</v>
      </c>
      <c r="I245" s="8" t="s">
        <v>208</v>
      </c>
      <c r="J245" s="9" t="s">
        <v>23</v>
      </c>
      <c r="K245" s="8" t="s">
        <v>209</v>
      </c>
      <c r="L245" s="9" t="s">
        <v>25</v>
      </c>
    </row>
    <row r="246" spans="1:12" ht="47.25" customHeight="1">
      <c r="A246" s="14"/>
      <c r="B246" s="16"/>
      <c r="C246" s="14"/>
      <c r="D246" s="16"/>
      <c r="E246" s="15"/>
      <c r="F246" s="17"/>
      <c r="G246" s="15"/>
      <c r="H246" s="17"/>
      <c r="I246" s="8" t="s">
        <v>910</v>
      </c>
      <c r="J246" s="9" t="s">
        <v>26</v>
      </c>
      <c r="K246" s="8" t="s">
        <v>911</v>
      </c>
      <c r="L246" s="9" t="s">
        <v>105</v>
      </c>
    </row>
    <row r="247" spans="1:12" s="20" customFormat="1" ht="30.75" customHeight="1">
      <c r="A247" s="527" t="s">
        <v>1005</v>
      </c>
      <c r="B247" s="528"/>
      <c r="C247" s="529"/>
      <c r="D247" s="13" t="s">
        <v>648</v>
      </c>
      <c r="E247" s="527" t="s">
        <v>1005</v>
      </c>
      <c r="F247" s="528"/>
      <c r="G247" s="529"/>
      <c r="H247" s="13" t="s">
        <v>648</v>
      </c>
      <c r="I247" s="527" t="s">
        <v>1005</v>
      </c>
      <c r="J247" s="528"/>
      <c r="K247" s="529"/>
      <c r="L247" s="13" t="s">
        <v>648</v>
      </c>
    </row>
    <row r="248" spans="1:12" s="20" customFormat="1" ht="30.75" customHeight="1">
      <c r="A248" s="527" t="s">
        <v>1006</v>
      </c>
      <c r="B248" s="528"/>
      <c r="C248" s="529"/>
      <c r="D248" s="13" t="s">
        <v>648</v>
      </c>
      <c r="E248" s="527" t="s">
        <v>1006</v>
      </c>
      <c r="F248" s="528"/>
      <c r="G248" s="529"/>
      <c r="H248" s="13" t="s">
        <v>648</v>
      </c>
      <c r="I248" s="527" t="s">
        <v>1006</v>
      </c>
      <c r="J248" s="528"/>
      <c r="K248" s="529"/>
      <c r="L248" s="13" t="s">
        <v>648</v>
      </c>
    </row>
    <row r="249" spans="1:12" ht="112.5" customHeight="1">
      <c r="A249" s="14" t="s">
        <v>210</v>
      </c>
      <c r="B249" s="16" t="s">
        <v>23</v>
      </c>
      <c r="C249" s="14" t="s">
        <v>912</v>
      </c>
      <c r="D249" s="16" t="s">
        <v>25</v>
      </c>
      <c r="E249" s="15" t="s">
        <v>914</v>
      </c>
      <c r="F249" s="17" t="s">
        <v>23</v>
      </c>
      <c r="G249" s="15" t="s">
        <v>915</v>
      </c>
      <c r="H249" s="17" t="s">
        <v>25</v>
      </c>
      <c r="I249" s="8" t="s">
        <v>916</v>
      </c>
      <c r="J249" s="9" t="s">
        <v>23</v>
      </c>
      <c r="K249" s="8" t="s">
        <v>913</v>
      </c>
      <c r="L249" s="9" t="s">
        <v>25</v>
      </c>
    </row>
    <row r="250" spans="1:12" ht="47.25" customHeight="1">
      <c r="A250" s="14" t="s">
        <v>211</v>
      </c>
      <c r="B250" s="16" t="s">
        <v>23</v>
      </c>
      <c r="C250" s="14" t="s">
        <v>917</v>
      </c>
      <c r="D250" s="16" t="s">
        <v>25</v>
      </c>
      <c r="E250" s="15" t="s">
        <v>212</v>
      </c>
      <c r="F250" s="17" t="s">
        <v>23</v>
      </c>
      <c r="G250" s="15" t="s">
        <v>1195</v>
      </c>
      <c r="H250" s="17" t="s">
        <v>25</v>
      </c>
      <c r="I250" s="8" t="s">
        <v>918</v>
      </c>
      <c r="J250" s="9" t="s">
        <v>23</v>
      </c>
      <c r="K250" s="8" t="s">
        <v>1198</v>
      </c>
      <c r="L250" s="9" t="s">
        <v>25</v>
      </c>
    </row>
    <row r="251" spans="1:12" ht="47.25" customHeight="1">
      <c r="A251" s="14" t="s">
        <v>213</v>
      </c>
      <c r="B251" s="16" t="s">
        <v>23</v>
      </c>
      <c r="C251" s="14" t="s">
        <v>214</v>
      </c>
      <c r="D251" s="16" t="s">
        <v>23</v>
      </c>
      <c r="E251" s="15" t="s">
        <v>922</v>
      </c>
      <c r="F251" s="17" t="s">
        <v>23</v>
      </c>
      <c r="G251" s="15" t="s">
        <v>929</v>
      </c>
      <c r="H251" s="17" t="s">
        <v>24</v>
      </c>
      <c r="I251" s="8" t="s">
        <v>930</v>
      </c>
      <c r="J251" s="9" t="s">
        <v>23</v>
      </c>
      <c r="K251" s="8" t="s">
        <v>919</v>
      </c>
      <c r="L251" s="9" t="s">
        <v>105</v>
      </c>
    </row>
    <row r="252" spans="1:12" ht="47.25" customHeight="1">
      <c r="A252" s="29" t="s">
        <v>215</v>
      </c>
      <c r="B252" s="30" t="s">
        <v>23</v>
      </c>
      <c r="C252" s="29" t="s">
        <v>216</v>
      </c>
      <c r="D252" s="30" t="s">
        <v>25</v>
      </c>
      <c r="E252" s="31" t="s">
        <v>217</v>
      </c>
      <c r="F252" s="32" t="s">
        <v>23</v>
      </c>
      <c r="G252" s="31" t="s">
        <v>218</v>
      </c>
      <c r="H252" s="32" t="s">
        <v>25</v>
      </c>
      <c r="I252" s="6" t="s">
        <v>926</v>
      </c>
      <c r="J252" s="33" t="s">
        <v>23</v>
      </c>
      <c r="K252" s="6" t="s">
        <v>219</v>
      </c>
      <c r="L252" s="33" t="s">
        <v>25</v>
      </c>
    </row>
    <row r="253" spans="1:12" ht="47.25" customHeight="1">
      <c r="A253" s="14" t="s">
        <v>225</v>
      </c>
      <c r="B253" s="16" t="s">
        <v>25</v>
      </c>
      <c r="C253" s="14" t="s">
        <v>226</v>
      </c>
      <c r="D253" s="16" t="s">
        <v>25</v>
      </c>
      <c r="E253" s="15" t="s">
        <v>227</v>
      </c>
      <c r="F253" s="17" t="s">
        <v>25</v>
      </c>
      <c r="G253" s="15" t="s">
        <v>228</v>
      </c>
      <c r="H253" s="17" t="s">
        <v>25</v>
      </c>
      <c r="I253" s="8" t="s">
        <v>921</v>
      </c>
      <c r="J253" s="9" t="s">
        <v>105</v>
      </c>
      <c r="K253" s="8" t="s">
        <v>920</v>
      </c>
      <c r="L253" s="9" t="s">
        <v>25</v>
      </c>
    </row>
    <row r="254" spans="1:12" ht="47.25" customHeight="1">
      <c r="A254" s="29" t="s">
        <v>220</v>
      </c>
      <c r="B254" s="30" t="s">
        <v>25</v>
      </c>
      <c r="C254" s="29" t="s">
        <v>221</v>
      </c>
      <c r="D254" s="30" t="s">
        <v>25</v>
      </c>
      <c r="E254" s="31" t="s">
        <v>924</v>
      </c>
      <c r="F254" s="32" t="s">
        <v>25</v>
      </c>
      <c r="G254" s="31" t="s">
        <v>222</v>
      </c>
      <c r="H254" s="32" t="s">
        <v>25</v>
      </c>
      <c r="I254" s="6" t="s">
        <v>923</v>
      </c>
      <c r="J254" s="33" t="s">
        <v>25</v>
      </c>
      <c r="K254" s="6" t="s">
        <v>925</v>
      </c>
      <c r="L254" s="33" t="s">
        <v>25</v>
      </c>
    </row>
    <row r="255" spans="1:12" ht="47.25" customHeight="1">
      <c r="A255" s="14"/>
      <c r="B255" s="16"/>
      <c r="C255" s="14"/>
      <c r="D255" s="16"/>
      <c r="E255" s="15" t="s">
        <v>223</v>
      </c>
      <c r="F255" s="17" t="s">
        <v>25</v>
      </c>
      <c r="G255" s="15" t="s">
        <v>224</v>
      </c>
      <c r="H255" s="17" t="s">
        <v>25</v>
      </c>
      <c r="I255" s="8" t="s">
        <v>927</v>
      </c>
      <c r="J255" s="9" t="s">
        <v>25</v>
      </c>
      <c r="K255" s="8" t="s">
        <v>928</v>
      </c>
      <c r="L255" s="9" t="s">
        <v>25</v>
      </c>
    </row>
    <row r="256" spans="1:12" ht="47.25" customHeight="1">
      <c r="A256" s="14"/>
      <c r="B256" s="16"/>
      <c r="C256" s="14"/>
      <c r="D256" s="16"/>
      <c r="E256" s="15"/>
      <c r="F256" s="17"/>
      <c r="G256" s="15"/>
      <c r="H256" s="17"/>
      <c r="I256" s="8" t="s">
        <v>932</v>
      </c>
      <c r="J256" s="9" t="s">
        <v>23</v>
      </c>
      <c r="K256" s="8" t="s">
        <v>931</v>
      </c>
      <c r="L256" s="9" t="s">
        <v>105</v>
      </c>
    </row>
    <row r="257" spans="1:12" s="20" customFormat="1" ht="30.75" customHeight="1">
      <c r="A257" s="527" t="s">
        <v>1007</v>
      </c>
      <c r="B257" s="528"/>
      <c r="C257" s="529"/>
      <c r="D257" s="13" t="s">
        <v>648</v>
      </c>
      <c r="E257" s="527" t="s">
        <v>1007</v>
      </c>
      <c r="F257" s="528"/>
      <c r="G257" s="529"/>
      <c r="H257" s="13" t="s">
        <v>648</v>
      </c>
      <c r="I257" s="527" t="s">
        <v>1007</v>
      </c>
      <c r="J257" s="528"/>
      <c r="K257" s="529"/>
      <c r="L257" s="13" t="s">
        <v>648</v>
      </c>
    </row>
    <row r="258" spans="1:12" ht="47.25" customHeight="1">
      <c r="A258" s="14" t="s">
        <v>229</v>
      </c>
      <c r="B258" s="16" t="s">
        <v>23</v>
      </c>
      <c r="C258" s="14" t="s">
        <v>230</v>
      </c>
      <c r="D258" s="16" t="s">
        <v>25</v>
      </c>
      <c r="E258" s="15" t="s">
        <v>231</v>
      </c>
      <c r="F258" s="17" t="s">
        <v>23</v>
      </c>
      <c r="G258" s="15" t="s">
        <v>232</v>
      </c>
      <c r="H258" s="17" t="s">
        <v>25</v>
      </c>
      <c r="I258" s="8" t="s">
        <v>933</v>
      </c>
      <c r="J258" s="9" t="s">
        <v>23</v>
      </c>
      <c r="K258" s="8" t="s">
        <v>233</v>
      </c>
      <c r="L258" s="9" t="s">
        <v>25</v>
      </c>
    </row>
    <row r="259" spans="1:12" ht="47.25" customHeight="1">
      <c r="A259" s="14" t="s">
        <v>234</v>
      </c>
      <c r="B259" s="16" t="s">
        <v>23</v>
      </c>
      <c r="C259" s="14" t="s">
        <v>235</v>
      </c>
      <c r="D259" s="16" t="s">
        <v>25</v>
      </c>
      <c r="E259" s="15" t="s">
        <v>934</v>
      </c>
      <c r="F259" s="17" t="s">
        <v>23</v>
      </c>
      <c r="G259" s="15" t="s">
        <v>935</v>
      </c>
      <c r="H259" s="17" t="s">
        <v>25</v>
      </c>
      <c r="I259" s="8" t="s">
        <v>936</v>
      </c>
      <c r="J259" s="9" t="s">
        <v>23</v>
      </c>
      <c r="K259" s="8" t="s">
        <v>937</v>
      </c>
      <c r="L259" s="9" t="s">
        <v>25</v>
      </c>
    </row>
    <row r="260" spans="1:12" ht="67.5" customHeight="1">
      <c r="A260" s="14" t="s">
        <v>237</v>
      </c>
      <c r="B260" s="16" t="s">
        <v>25</v>
      </c>
      <c r="C260" s="14" t="s">
        <v>238</v>
      </c>
      <c r="D260" s="16" t="s">
        <v>25</v>
      </c>
      <c r="E260" s="15" t="s">
        <v>239</v>
      </c>
      <c r="F260" s="17" t="s">
        <v>23</v>
      </c>
      <c r="G260" s="15" t="s">
        <v>238</v>
      </c>
      <c r="H260" s="17" t="s">
        <v>25</v>
      </c>
      <c r="I260" s="8" t="s">
        <v>240</v>
      </c>
      <c r="J260" s="9" t="s">
        <v>23</v>
      </c>
      <c r="K260" s="8" t="s">
        <v>938</v>
      </c>
      <c r="L260" s="9" t="s">
        <v>25</v>
      </c>
    </row>
    <row r="261" spans="1:12" s="20" customFormat="1" ht="30.75" customHeight="1">
      <c r="A261" s="527" t="s">
        <v>612</v>
      </c>
      <c r="B261" s="528"/>
      <c r="C261" s="529"/>
      <c r="D261" s="13" t="s">
        <v>648</v>
      </c>
      <c r="E261" s="527" t="s">
        <v>612</v>
      </c>
      <c r="F261" s="528"/>
      <c r="G261" s="529"/>
      <c r="H261" s="13" t="s">
        <v>648</v>
      </c>
      <c r="I261" s="527" t="s">
        <v>612</v>
      </c>
      <c r="J261" s="528"/>
      <c r="K261" s="529"/>
      <c r="L261" s="13" t="s">
        <v>648</v>
      </c>
    </row>
    <row r="262" spans="1:12" s="20" customFormat="1" ht="30.75" customHeight="1">
      <c r="A262" s="527" t="s">
        <v>1008</v>
      </c>
      <c r="B262" s="528"/>
      <c r="C262" s="529"/>
      <c r="D262" s="13" t="s">
        <v>648</v>
      </c>
      <c r="E262" s="527" t="s">
        <v>1008</v>
      </c>
      <c r="F262" s="528"/>
      <c r="G262" s="529"/>
      <c r="H262" s="13" t="s">
        <v>648</v>
      </c>
      <c r="I262" s="527" t="s">
        <v>1008</v>
      </c>
      <c r="J262" s="528"/>
      <c r="K262" s="529"/>
      <c r="L262" s="13" t="s">
        <v>648</v>
      </c>
    </row>
    <row r="263" spans="1:12" ht="114.75" customHeight="1">
      <c r="A263" s="14" t="s">
        <v>940</v>
      </c>
      <c r="B263" s="16" t="s">
        <v>23</v>
      </c>
      <c r="C263" s="14" t="s">
        <v>942</v>
      </c>
      <c r="D263" s="16" t="s">
        <v>25</v>
      </c>
      <c r="E263" s="15" t="s">
        <v>941</v>
      </c>
      <c r="F263" s="17" t="s">
        <v>23</v>
      </c>
      <c r="G263" s="15" t="s">
        <v>939</v>
      </c>
      <c r="H263" s="17" t="s">
        <v>25</v>
      </c>
      <c r="I263" s="8" t="s">
        <v>943</v>
      </c>
      <c r="J263" s="9" t="s">
        <v>23</v>
      </c>
      <c r="K263" s="8" t="s">
        <v>944</v>
      </c>
      <c r="L263" s="9" t="s">
        <v>25</v>
      </c>
    </row>
    <row r="264" spans="1:12" ht="90" customHeight="1">
      <c r="A264" s="14" t="s">
        <v>121</v>
      </c>
      <c r="B264" s="16" t="s">
        <v>23</v>
      </c>
      <c r="C264" s="14" t="s">
        <v>945</v>
      </c>
      <c r="D264" s="16" t="s">
        <v>23</v>
      </c>
      <c r="E264" s="15" t="s">
        <v>946</v>
      </c>
      <c r="F264" s="17" t="s">
        <v>23</v>
      </c>
      <c r="G264" s="15" t="s">
        <v>945</v>
      </c>
      <c r="H264" s="17" t="s">
        <v>23</v>
      </c>
      <c r="I264" s="8" t="s">
        <v>947</v>
      </c>
      <c r="J264" s="9" t="s">
        <v>23</v>
      </c>
      <c r="K264" s="8" t="s">
        <v>945</v>
      </c>
      <c r="L264" s="9" t="s">
        <v>23</v>
      </c>
    </row>
    <row r="265" spans="1:12" ht="70.5" customHeight="1">
      <c r="A265" s="14" t="s">
        <v>122</v>
      </c>
      <c r="B265" s="16" t="s">
        <v>23</v>
      </c>
      <c r="C265" s="14" t="s">
        <v>948</v>
      </c>
      <c r="D265" s="16" t="s">
        <v>23</v>
      </c>
      <c r="E265" s="15" t="s">
        <v>949</v>
      </c>
      <c r="F265" s="17" t="s">
        <v>23</v>
      </c>
      <c r="G265" s="15" t="s">
        <v>948</v>
      </c>
      <c r="H265" s="17" t="s">
        <v>23</v>
      </c>
      <c r="I265" s="8" t="s">
        <v>950</v>
      </c>
      <c r="J265" s="9" t="s">
        <v>23</v>
      </c>
      <c r="K265" s="8" t="s">
        <v>948</v>
      </c>
      <c r="L265" s="9" t="s">
        <v>23</v>
      </c>
    </row>
    <row r="266" spans="1:12" s="20" customFormat="1" ht="30.75" customHeight="1">
      <c r="A266" s="527" t="s">
        <v>1009</v>
      </c>
      <c r="B266" s="528"/>
      <c r="C266" s="529"/>
      <c r="D266" s="13" t="s">
        <v>648</v>
      </c>
      <c r="E266" s="527" t="s">
        <v>1009</v>
      </c>
      <c r="F266" s="528"/>
      <c r="G266" s="529"/>
      <c r="H266" s="13" t="s">
        <v>648</v>
      </c>
      <c r="I266" s="527" t="s">
        <v>1009</v>
      </c>
      <c r="J266" s="528"/>
      <c r="K266" s="529"/>
      <c r="L266" s="13" t="s">
        <v>648</v>
      </c>
    </row>
    <row r="267" spans="1:12" ht="47.25" customHeight="1">
      <c r="A267" s="14" t="s">
        <v>125</v>
      </c>
      <c r="B267" s="16" t="s">
        <v>25</v>
      </c>
      <c r="C267" s="14" t="s">
        <v>123</v>
      </c>
      <c r="D267" s="16" t="s">
        <v>25</v>
      </c>
      <c r="E267" s="15" t="s">
        <v>951</v>
      </c>
      <c r="F267" s="17" t="s">
        <v>25</v>
      </c>
      <c r="G267" s="15" t="s">
        <v>124</v>
      </c>
      <c r="H267" s="17" t="s">
        <v>25</v>
      </c>
      <c r="I267" s="8" t="s">
        <v>952</v>
      </c>
      <c r="J267" s="9" t="s">
        <v>25</v>
      </c>
      <c r="K267" s="8" t="s">
        <v>126</v>
      </c>
      <c r="L267" s="9" t="s">
        <v>25</v>
      </c>
    </row>
    <row r="268" spans="1:12" ht="47.25" customHeight="1">
      <c r="A268" s="14"/>
      <c r="B268" s="16"/>
      <c r="C268" s="14"/>
      <c r="D268" s="16"/>
      <c r="E268" s="15"/>
      <c r="F268" s="17"/>
      <c r="G268" s="15"/>
      <c r="H268" s="17"/>
      <c r="I268" s="8" t="s">
        <v>953</v>
      </c>
      <c r="J268" s="9" t="s">
        <v>25</v>
      </c>
      <c r="K268" s="8" t="s">
        <v>127</v>
      </c>
      <c r="L268" s="9" t="s">
        <v>25</v>
      </c>
    </row>
    <row r="269" spans="1:12" ht="47.25" customHeight="1">
      <c r="A269" s="14" t="s">
        <v>132</v>
      </c>
      <c r="B269" s="16" t="s">
        <v>23</v>
      </c>
      <c r="C269" s="14" t="s">
        <v>130</v>
      </c>
      <c r="D269" s="16" t="s">
        <v>25</v>
      </c>
      <c r="E269" s="15" t="s">
        <v>131</v>
      </c>
      <c r="F269" s="17" t="s">
        <v>23</v>
      </c>
      <c r="G269" s="15" t="s">
        <v>128</v>
      </c>
      <c r="H269" s="17" t="s">
        <v>25</v>
      </c>
      <c r="I269" s="8" t="s">
        <v>129</v>
      </c>
      <c r="J269" s="9" t="s">
        <v>23</v>
      </c>
      <c r="K269" s="8" t="s">
        <v>128</v>
      </c>
      <c r="L269" s="9" t="s">
        <v>25</v>
      </c>
    </row>
    <row r="270" spans="1:12" ht="47.25" customHeight="1">
      <c r="A270" s="544" t="s">
        <v>138</v>
      </c>
      <c r="B270" s="535" t="s">
        <v>23</v>
      </c>
      <c r="C270" s="14" t="s">
        <v>135</v>
      </c>
      <c r="D270" s="16" t="s">
        <v>25</v>
      </c>
      <c r="E270" s="536" t="s">
        <v>133</v>
      </c>
      <c r="F270" s="537" t="s">
        <v>23</v>
      </c>
      <c r="G270" s="15" t="s">
        <v>136</v>
      </c>
      <c r="H270" s="17" t="s">
        <v>25</v>
      </c>
      <c r="I270" s="541" t="s">
        <v>134</v>
      </c>
      <c r="J270" s="538" t="s">
        <v>23</v>
      </c>
      <c r="K270" s="8" t="s">
        <v>137</v>
      </c>
      <c r="L270" s="9" t="s">
        <v>25</v>
      </c>
    </row>
    <row r="271" spans="1:12" ht="47.25" customHeight="1">
      <c r="A271" s="544"/>
      <c r="B271" s="535"/>
      <c r="C271" s="14" t="s">
        <v>139</v>
      </c>
      <c r="D271" s="16" t="s">
        <v>25</v>
      </c>
      <c r="E271" s="536"/>
      <c r="F271" s="537"/>
      <c r="G271" s="15" t="s">
        <v>140</v>
      </c>
      <c r="H271" s="17" t="s">
        <v>25</v>
      </c>
      <c r="I271" s="543"/>
      <c r="J271" s="538"/>
      <c r="K271" s="8" t="s">
        <v>140</v>
      </c>
      <c r="L271" s="9" t="s">
        <v>25</v>
      </c>
    </row>
    <row r="272" spans="1:12" ht="47.25" customHeight="1">
      <c r="A272" s="14" t="s">
        <v>144</v>
      </c>
      <c r="B272" s="16" t="s">
        <v>23</v>
      </c>
      <c r="C272" s="14" t="s">
        <v>143</v>
      </c>
      <c r="D272" s="16" t="s">
        <v>25</v>
      </c>
      <c r="E272" s="15" t="s">
        <v>145</v>
      </c>
      <c r="F272" s="17" t="s">
        <v>23</v>
      </c>
      <c r="G272" s="15" t="s">
        <v>142</v>
      </c>
      <c r="H272" s="17" t="s">
        <v>25</v>
      </c>
      <c r="I272" s="8" t="s">
        <v>146</v>
      </c>
      <c r="J272" s="9" t="s">
        <v>23</v>
      </c>
      <c r="K272" s="8" t="s">
        <v>141</v>
      </c>
      <c r="L272" s="9" t="s">
        <v>25</v>
      </c>
    </row>
    <row r="273" spans="1:12" ht="47.25" customHeight="1">
      <c r="A273" s="14" t="s">
        <v>149</v>
      </c>
      <c r="B273" s="16" t="s">
        <v>23</v>
      </c>
      <c r="C273" s="14" t="s">
        <v>954</v>
      </c>
      <c r="D273" s="16" t="s">
        <v>25</v>
      </c>
      <c r="E273" s="15" t="s">
        <v>153</v>
      </c>
      <c r="F273" s="17" t="s">
        <v>23</v>
      </c>
      <c r="G273" s="15" t="s">
        <v>955</v>
      </c>
      <c r="H273" s="17" t="s">
        <v>25</v>
      </c>
      <c r="I273" s="8" t="s">
        <v>155</v>
      </c>
      <c r="J273" s="9" t="s">
        <v>23</v>
      </c>
      <c r="K273" s="8" t="s">
        <v>956</v>
      </c>
      <c r="L273" s="9" t="s">
        <v>25</v>
      </c>
    </row>
    <row r="274" spans="1:12" ht="47.25" customHeight="1">
      <c r="A274" s="14" t="s">
        <v>151</v>
      </c>
      <c r="B274" s="16" t="s">
        <v>23</v>
      </c>
      <c r="C274" s="14" t="s">
        <v>957</v>
      </c>
      <c r="D274" s="16" t="s">
        <v>25</v>
      </c>
      <c r="E274" s="15" t="s">
        <v>154</v>
      </c>
      <c r="F274" s="17" t="s">
        <v>23</v>
      </c>
      <c r="G274" s="15" t="s">
        <v>958</v>
      </c>
      <c r="H274" s="17" t="s">
        <v>25</v>
      </c>
      <c r="I274" s="8" t="s">
        <v>156</v>
      </c>
      <c r="J274" s="9" t="s">
        <v>23</v>
      </c>
      <c r="K274" s="8" t="s">
        <v>959</v>
      </c>
      <c r="L274" s="9" t="s">
        <v>25</v>
      </c>
    </row>
    <row r="275" spans="1:12" ht="47.25" customHeight="1">
      <c r="A275" s="14" t="s">
        <v>150</v>
      </c>
      <c r="B275" s="16" t="s">
        <v>23</v>
      </c>
      <c r="C275" s="14" t="s">
        <v>960</v>
      </c>
      <c r="D275" s="16" t="s">
        <v>25</v>
      </c>
      <c r="E275" s="15" t="s">
        <v>961</v>
      </c>
      <c r="F275" s="17" t="s">
        <v>23</v>
      </c>
      <c r="G275" s="15" t="s">
        <v>147</v>
      </c>
      <c r="H275" s="17" t="s">
        <v>25</v>
      </c>
      <c r="I275" s="8" t="s">
        <v>962</v>
      </c>
      <c r="J275" s="9" t="s">
        <v>23</v>
      </c>
      <c r="K275" s="8" t="s">
        <v>148</v>
      </c>
      <c r="L275" s="9" t="s">
        <v>25</v>
      </c>
    </row>
    <row r="276" spans="1:12" ht="47.25" customHeight="1">
      <c r="A276" s="14" t="s">
        <v>152</v>
      </c>
      <c r="B276" s="16" t="s">
        <v>23</v>
      </c>
      <c r="C276" s="14" t="s">
        <v>963</v>
      </c>
      <c r="D276" s="16" t="s">
        <v>25</v>
      </c>
      <c r="E276" s="15" t="s">
        <v>161</v>
      </c>
      <c r="F276" s="17" t="s">
        <v>23</v>
      </c>
      <c r="G276" s="15" t="s">
        <v>964</v>
      </c>
      <c r="H276" s="17" t="s">
        <v>25</v>
      </c>
      <c r="I276" s="8" t="s">
        <v>160</v>
      </c>
      <c r="J276" s="9" t="s">
        <v>23</v>
      </c>
      <c r="K276" s="8" t="s">
        <v>965</v>
      </c>
      <c r="L276" s="9" t="s">
        <v>25</v>
      </c>
    </row>
    <row r="277" spans="1:12" ht="47.25" customHeight="1">
      <c r="A277" s="14" t="s">
        <v>978</v>
      </c>
      <c r="B277" s="16" t="s">
        <v>26</v>
      </c>
      <c r="C277" s="14" t="s">
        <v>979</v>
      </c>
      <c r="D277" s="16" t="s">
        <v>26</v>
      </c>
      <c r="E277" s="15" t="s">
        <v>980</v>
      </c>
      <c r="F277" s="17" t="s">
        <v>26</v>
      </c>
      <c r="G277" s="15" t="s">
        <v>981</v>
      </c>
      <c r="H277" s="17" t="s">
        <v>26</v>
      </c>
      <c r="I277" s="8" t="s">
        <v>980</v>
      </c>
      <c r="J277" s="9" t="s">
        <v>26</v>
      </c>
      <c r="K277" s="8" t="s">
        <v>981</v>
      </c>
      <c r="L277" s="9" t="s">
        <v>26</v>
      </c>
    </row>
    <row r="278" spans="1:12" ht="47.25" customHeight="1">
      <c r="A278" s="14" t="s">
        <v>966</v>
      </c>
      <c r="B278" s="16" t="s">
        <v>23</v>
      </c>
      <c r="C278" s="14" t="s">
        <v>157</v>
      </c>
      <c r="D278" s="16" t="s">
        <v>25</v>
      </c>
      <c r="E278" s="15" t="s">
        <v>967</v>
      </c>
      <c r="F278" s="17" t="s">
        <v>23</v>
      </c>
      <c r="G278" s="15" t="s">
        <v>158</v>
      </c>
      <c r="H278" s="17" t="s">
        <v>25</v>
      </c>
      <c r="I278" s="8" t="s">
        <v>968</v>
      </c>
      <c r="J278" s="9" t="s">
        <v>23</v>
      </c>
      <c r="K278" s="8" t="s">
        <v>159</v>
      </c>
      <c r="L278" s="9" t="s">
        <v>25</v>
      </c>
    </row>
    <row r="279" spans="1:12" s="20" customFormat="1" ht="30.75" customHeight="1">
      <c r="A279" s="527" t="s">
        <v>1010</v>
      </c>
      <c r="B279" s="528"/>
      <c r="C279" s="529"/>
      <c r="D279" s="13" t="s">
        <v>648</v>
      </c>
      <c r="E279" s="527" t="s">
        <v>1010</v>
      </c>
      <c r="F279" s="528"/>
      <c r="G279" s="529"/>
      <c r="H279" s="13" t="s">
        <v>648</v>
      </c>
      <c r="I279" s="527" t="s">
        <v>1010</v>
      </c>
      <c r="J279" s="528"/>
      <c r="K279" s="529"/>
      <c r="L279" s="13" t="s">
        <v>648</v>
      </c>
    </row>
    <row r="280" spans="1:12" ht="47.25" customHeight="1">
      <c r="A280" s="14" t="s">
        <v>162</v>
      </c>
      <c r="B280" s="16" t="s">
        <v>23</v>
      </c>
      <c r="C280" s="14" t="s">
        <v>164</v>
      </c>
      <c r="D280" s="16" t="s">
        <v>25</v>
      </c>
      <c r="E280" s="15" t="s">
        <v>969</v>
      </c>
      <c r="F280" s="17" t="s">
        <v>23</v>
      </c>
      <c r="G280" s="15" t="s">
        <v>165</v>
      </c>
      <c r="H280" s="17" t="s">
        <v>25</v>
      </c>
      <c r="I280" s="8" t="s">
        <v>163</v>
      </c>
      <c r="J280" s="9" t="s">
        <v>23</v>
      </c>
      <c r="K280" s="8" t="s">
        <v>167</v>
      </c>
      <c r="L280" s="9" t="s">
        <v>25</v>
      </c>
    </row>
    <row r="281" spans="1:12" ht="47.25" customHeight="1">
      <c r="A281" s="14"/>
      <c r="B281" s="16"/>
      <c r="C281" s="14"/>
      <c r="D281" s="16"/>
      <c r="E281" s="15" t="s">
        <v>170</v>
      </c>
      <c r="F281" s="17" t="s">
        <v>23</v>
      </c>
      <c r="G281" s="15" t="s">
        <v>166</v>
      </c>
      <c r="H281" s="17" t="s">
        <v>25</v>
      </c>
      <c r="I281" s="8" t="s">
        <v>171</v>
      </c>
      <c r="J281" s="9" t="s">
        <v>23</v>
      </c>
      <c r="K281" s="8" t="s">
        <v>168</v>
      </c>
      <c r="L281" s="9" t="s">
        <v>24</v>
      </c>
    </row>
    <row r="282" spans="1:12" ht="47.25" customHeight="1">
      <c r="A282" s="14"/>
      <c r="B282" s="16"/>
      <c r="C282" s="14"/>
      <c r="D282" s="16"/>
      <c r="E282" s="15"/>
      <c r="F282" s="17"/>
      <c r="G282" s="15"/>
      <c r="H282" s="17"/>
      <c r="I282" s="8" t="s">
        <v>970</v>
      </c>
      <c r="J282" s="9" t="s">
        <v>25</v>
      </c>
      <c r="K282" s="8" t="s">
        <v>169</v>
      </c>
      <c r="L282" s="9" t="s">
        <v>25</v>
      </c>
    </row>
    <row r="283" spans="1:12" ht="47.25" customHeight="1">
      <c r="A283" s="14" t="s">
        <v>971</v>
      </c>
      <c r="B283" s="16" t="s">
        <v>23</v>
      </c>
      <c r="C283" s="14" t="s">
        <v>172</v>
      </c>
      <c r="D283" s="16" t="s">
        <v>25</v>
      </c>
      <c r="E283" s="15" t="s">
        <v>972</v>
      </c>
      <c r="F283" s="17" t="s">
        <v>25</v>
      </c>
      <c r="G283" s="15" t="s">
        <v>973</v>
      </c>
      <c r="H283" s="17" t="s">
        <v>25</v>
      </c>
      <c r="I283" s="8" t="s">
        <v>974</v>
      </c>
      <c r="J283" s="9" t="s">
        <v>25</v>
      </c>
      <c r="K283" s="8" t="s">
        <v>975</v>
      </c>
      <c r="L283" s="9" t="s">
        <v>25</v>
      </c>
    </row>
    <row r="284" spans="1:12" ht="47.25" customHeight="1">
      <c r="A284" s="14"/>
      <c r="B284" s="16"/>
      <c r="C284" s="14"/>
      <c r="D284" s="16"/>
      <c r="E284" s="15" t="s">
        <v>976</v>
      </c>
      <c r="F284" s="17" t="s">
        <v>23</v>
      </c>
      <c r="G284" s="15" t="s">
        <v>173</v>
      </c>
      <c r="H284" s="17" t="s">
        <v>25</v>
      </c>
      <c r="I284" s="8" t="s">
        <v>976</v>
      </c>
      <c r="J284" s="9" t="s">
        <v>23</v>
      </c>
      <c r="K284" s="8" t="s">
        <v>173</v>
      </c>
      <c r="L284" s="9" t="s">
        <v>25</v>
      </c>
    </row>
    <row r="285" spans="1:12" ht="47.25" customHeight="1">
      <c r="A285" s="14" t="s">
        <v>977</v>
      </c>
      <c r="B285" s="16" t="s">
        <v>23</v>
      </c>
      <c r="C285" s="14" t="s">
        <v>175</v>
      </c>
      <c r="D285" s="16" t="s">
        <v>25</v>
      </c>
      <c r="E285" s="15" t="s">
        <v>174</v>
      </c>
      <c r="F285" s="17" t="s">
        <v>23</v>
      </c>
      <c r="G285" s="15" t="s">
        <v>175</v>
      </c>
      <c r="H285" s="17" t="s">
        <v>25</v>
      </c>
      <c r="I285" s="8" t="s">
        <v>174</v>
      </c>
      <c r="J285" s="9" t="s">
        <v>23</v>
      </c>
      <c r="K285" s="8" t="s">
        <v>175</v>
      </c>
      <c r="L285" s="9" t="s">
        <v>25</v>
      </c>
    </row>
  </sheetData>
  <autoFilter ref="A4:L285"/>
  <mergeCells count="193">
    <mergeCell ref="A279:C279"/>
    <mergeCell ref="E279:G279"/>
    <mergeCell ref="I279:K279"/>
    <mergeCell ref="A3:D3"/>
    <mergeCell ref="E3:H3"/>
    <mergeCell ref="I3:L3"/>
    <mergeCell ref="A261:C261"/>
    <mergeCell ref="A262:C262"/>
    <mergeCell ref="E261:G261"/>
    <mergeCell ref="E262:G262"/>
    <mergeCell ref="I261:K261"/>
    <mergeCell ref="I262:K262"/>
    <mergeCell ref="A266:C266"/>
    <mergeCell ref="E266:G266"/>
    <mergeCell ref="I266:K266"/>
    <mergeCell ref="A211:C211"/>
    <mergeCell ref="E211:G211"/>
    <mergeCell ref="I211:K211"/>
    <mergeCell ref="A221:C221"/>
    <mergeCell ref="A222:C222"/>
    <mergeCell ref="A223:C223"/>
    <mergeCell ref="E221:G221"/>
    <mergeCell ref="E222:G222"/>
    <mergeCell ref="E223:G223"/>
    <mergeCell ref="I221:K221"/>
    <mergeCell ref="I222:K222"/>
    <mergeCell ref="I223:K223"/>
    <mergeCell ref="I170:K170"/>
    <mergeCell ref="A177:C177"/>
    <mergeCell ref="A178:C178"/>
    <mergeCell ref="E177:G177"/>
    <mergeCell ref="E178:G178"/>
    <mergeCell ref="I177:K177"/>
    <mergeCell ref="I178:K178"/>
    <mergeCell ref="A190:C190"/>
    <mergeCell ref="A191:C191"/>
    <mergeCell ref="E190:G190"/>
    <mergeCell ref="E191:G191"/>
    <mergeCell ref="I190:K190"/>
    <mergeCell ref="I191:K191"/>
    <mergeCell ref="A199:C199"/>
    <mergeCell ref="E199:G199"/>
    <mergeCell ref="I199:K199"/>
    <mergeCell ref="E99:G99"/>
    <mergeCell ref="I99:K99"/>
    <mergeCell ref="A108:C108"/>
    <mergeCell ref="A109:C109"/>
    <mergeCell ref="E108:G108"/>
    <mergeCell ref="E109:G109"/>
    <mergeCell ref="I108:K108"/>
    <mergeCell ref="I109:K109"/>
    <mergeCell ref="J85:J88"/>
    <mergeCell ref="A93:A95"/>
    <mergeCell ref="B93:B95"/>
    <mergeCell ref="E93:E95"/>
    <mergeCell ref="F93:F95"/>
    <mergeCell ref="E85:E88"/>
    <mergeCell ref="F85:F88"/>
    <mergeCell ref="I85:I88"/>
    <mergeCell ref="I93:I96"/>
    <mergeCell ref="A85:A88"/>
    <mergeCell ref="B85:B88"/>
    <mergeCell ref="J270:J271"/>
    <mergeCell ref="I133:I136"/>
    <mergeCell ref="E270:E271"/>
    <mergeCell ref="F270:F271"/>
    <mergeCell ref="I270:I271"/>
    <mergeCell ref="A270:A271"/>
    <mergeCell ref="B270:B271"/>
    <mergeCell ref="A236:C236"/>
    <mergeCell ref="E236:G236"/>
    <mergeCell ref="I236:K236"/>
    <mergeCell ref="A247:C247"/>
    <mergeCell ref="A248:C248"/>
    <mergeCell ref="E247:G247"/>
    <mergeCell ref="E248:G248"/>
    <mergeCell ref="E140:G140"/>
    <mergeCell ref="I140:K140"/>
    <mergeCell ref="A142:C142"/>
    <mergeCell ref="E142:G142"/>
    <mergeCell ref="I142:K142"/>
    <mergeCell ref="A145:C145"/>
    <mergeCell ref="A146:C146"/>
    <mergeCell ref="E145:G145"/>
    <mergeCell ref="E146:G146"/>
    <mergeCell ref="I145:K145"/>
    <mergeCell ref="I247:K247"/>
    <mergeCell ref="I248:K248"/>
    <mergeCell ref="A257:C257"/>
    <mergeCell ref="E257:G257"/>
    <mergeCell ref="I257:K257"/>
    <mergeCell ref="A233:C233"/>
    <mergeCell ref="E233:G233"/>
    <mergeCell ref="I233:K233"/>
    <mergeCell ref="A1:D1"/>
    <mergeCell ref="E1:H1"/>
    <mergeCell ref="I1:L1"/>
    <mergeCell ref="E9:G9"/>
    <mergeCell ref="I9:K9"/>
    <mergeCell ref="E120:G120"/>
    <mergeCell ref="I120:K120"/>
    <mergeCell ref="A125:C125"/>
    <mergeCell ref="E125:G125"/>
    <mergeCell ref="I125:K125"/>
    <mergeCell ref="A130:C130"/>
    <mergeCell ref="E130:G130"/>
    <mergeCell ref="I130:K130"/>
    <mergeCell ref="A120:C120"/>
    <mergeCell ref="J93:J96"/>
    <mergeCell ref="A99:C99"/>
    <mergeCell ref="A164:C164"/>
    <mergeCell ref="E164:G164"/>
    <mergeCell ref="I164:K164"/>
    <mergeCell ref="A170:C170"/>
    <mergeCell ref="E170:G170"/>
    <mergeCell ref="A184:C184"/>
    <mergeCell ref="E184:G184"/>
    <mergeCell ref="I184:K184"/>
    <mergeCell ref="A186:C186"/>
    <mergeCell ref="E186:G186"/>
    <mergeCell ref="I186:K186"/>
    <mergeCell ref="A137:C137"/>
    <mergeCell ref="E137:G137"/>
    <mergeCell ref="I137:K137"/>
    <mergeCell ref="A140:C140"/>
    <mergeCell ref="E160:E161"/>
    <mergeCell ref="F160:F161"/>
    <mergeCell ref="I146:K146"/>
    <mergeCell ref="A154:C154"/>
    <mergeCell ref="E154:G154"/>
    <mergeCell ref="I154:K154"/>
    <mergeCell ref="I160:I162"/>
    <mergeCell ref="J160:J162"/>
    <mergeCell ref="A156:C156"/>
    <mergeCell ref="E156:G156"/>
    <mergeCell ref="I156:K156"/>
    <mergeCell ref="A159:C159"/>
    <mergeCell ref="E159:G159"/>
    <mergeCell ref="I159:K159"/>
    <mergeCell ref="A133:A134"/>
    <mergeCell ref="B133:B134"/>
    <mergeCell ref="A110:C110"/>
    <mergeCell ref="E110:G110"/>
    <mergeCell ref="I110:K110"/>
    <mergeCell ref="A113:C113"/>
    <mergeCell ref="E113:G113"/>
    <mergeCell ref="I113:K113"/>
    <mergeCell ref="A118:C118"/>
    <mergeCell ref="E118:G118"/>
    <mergeCell ref="I118:K118"/>
    <mergeCell ref="A132:C132"/>
    <mergeCell ref="E132:G132"/>
    <mergeCell ref="I132:K132"/>
    <mergeCell ref="E133:E136"/>
    <mergeCell ref="F133:F136"/>
    <mergeCell ref="J133:J136"/>
    <mergeCell ref="I84:K84"/>
    <mergeCell ref="A76:C76"/>
    <mergeCell ref="E76:G76"/>
    <mergeCell ref="I76:K76"/>
    <mergeCell ref="A53:C53"/>
    <mergeCell ref="E53:G53"/>
    <mergeCell ref="I53:K53"/>
    <mergeCell ref="A64:C64"/>
    <mergeCell ref="A65:C65"/>
    <mergeCell ref="E64:G64"/>
    <mergeCell ref="E65:G65"/>
    <mergeCell ref="I64:K64"/>
    <mergeCell ref="I65:K65"/>
    <mergeCell ref="A84:C84"/>
    <mergeCell ref="E84:G84"/>
    <mergeCell ref="A9:C9"/>
    <mergeCell ref="A10:C10"/>
    <mergeCell ref="A27:C27"/>
    <mergeCell ref="A35:C35"/>
    <mergeCell ref="A45:C45"/>
    <mergeCell ref="E10:G10"/>
    <mergeCell ref="I10:K10"/>
    <mergeCell ref="E27:G27"/>
    <mergeCell ref="I27:K27"/>
    <mergeCell ref="E35:G35"/>
    <mergeCell ref="I35:K35"/>
    <mergeCell ref="E45:G45"/>
    <mergeCell ref="I45:K45"/>
    <mergeCell ref="A5:C5"/>
    <mergeCell ref="A6:C6"/>
    <mergeCell ref="A7:C7"/>
    <mergeCell ref="E5:G5"/>
    <mergeCell ref="E6:G6"/>
    <mergeCell ref="E7:G7"/>
    <mergeCell ref="I5:K5"/>
    <mergeCell ref="I6:K6"/>
    <mergeCell ref="I7:K7"/>
  </mergeCells>
  <dataValidations count="1">
    <dataValidation type="list" allowBlank="1" showInputMessage="1" showErrorMessage="1" sqref="B46:B48 B11:B19 D28:D31 D280:D285 D212:D220 B171:B175 J165:J166 D171:D175 F89:F93 B89:B93 J89:J94 L8 F8 J8 D8 B8 H143:H144 B100:B107 H8 D100:D107 D4 J4 L4 J46:J52 H4 F4 D52 B52 L46:L52 B28:B31 D54:D63 H54:H63 L54:L63 B54:B63 J54:J63 B4 F66:F75 D66:D75 H66:H75 B66:B75 J66:J75 L66:L75 F85 J85 B85 B77:B83 H77:H83 J77:J83 D77:D83 F77:F83 L77:L83 L85:L98 H85:H98 D85:D98 B96:B98 F96:F98 J97:J98 E111 J133 F133 B133 F171:F175 J171:J176 F160 L165:L166 J160 D165:D166 J163 L171:L176 H171:H175 H187:H189 F187:F189 B187:B189 D187:D189 L187:L189 B143:B144 J143:J144 D143:D144 F54:F63 L143:L144 F143:F144 J200:J210 B200:B210 H200:H210 F200:F210 L200:L210 J187:J189 B212:B220 L212:L220 F212:F220 H212:H220 D200:D210 F258:F260 F237:F238 H237:H238 B237:B246 F241:F246 H240:H246 L237:L246 J237:J246 J212:J220 F249:F256 H249:H256 D249:D256 B249:B256 J249:J256 L249:L256 J258:J260 B258:B260 H258:H260 L258:L260 D258:D260 J267:J270 F267:F270 B267:B270 D237:D246 H100:H107 F100:F107 J100:J107 L100:L107 F111:F112 J111:J112 L111:L112 D111:D112 H111:H112 B111:B112 B114:B117 F114:F117 J114:J117 L114:L117 D114:D117 H114:H117 B119 F119 J119 L119 D119 H119 B121:B124 F121:F124 J121:J124 L121:L124 D121:D124 H121:H124 B126:B129 F126:F129 J126:J129 L126:L129 D126:D129 H126:H129 H131 B131 F131 J131 L131 D131 D133:D136 B135:B136 H133:H136 L133:L136 L138:L139 D138:D139 J138:J139 B138:B139 H138:H139 F138:F139 F141 L141 D141 J141 B141 H141 J147:J153 F147:F153 B147:B153 H147:H153 D147:D153 L147:L153 L155 J155 F155 B155 H155 D155 D157:D158 L157:L158 J157:J158 F157:F158 B157:B158 H157:H158 D160:D163 L160:L163 F163 B160:B163 H160:H163 H165:H169 L168:L169 J168:J169 F165:F169 D168:D169 B165:B169 L179:L183 D179:D183 B179:B183 F179:F183 H179:H183 J179:J183 L185 D185 B185 F185 H185 J185 L192:L198 F192:F198 H192:H198 B192:B198 J192:J198 D192:D198 L224:L232 B224:B232 D224:D232 H224:H232 F224:F232 J224:J232 J234:J235 L234:L235 B234:B235 D234:D235 H234:H235 F234:F235 L263:L265 H263:H265 D263:D265 F263:F265 J263:J265 B263:B265 J272:J278 L267:L278 F272:F278 B272:B278 H267:H278 D267:D278 J280:J285 L280:L285 F280:F285 B280:B285 H280:H285 D11:D26 B21:B26 J36:J43 F46:F52 H46:H52 D46:D48 B36:B44 D36:D44 F11:F26 H11:H26 L11:L26 J11:J26 H28:H34 F28:F34 J28:J34 L28:L34 F36:F44 H36:H44 L36:L44 D2 B2 H2 F2 L2 J2">
      <formula1>"KQMĐ, NDCT, TLHD, BC, ĐP"</formula1>
    </dataValidation>
  </dataValidations>
  <pageMargins left="0.7" right="0.7" top="0.75" bottom="0.75" header="0.3" footer="0.3"/>
  <pageSetup paperSize="9" orientation="portrait" verticalDpi="0"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W618"/>
  <sheetViews>
    <sheetView zoomScale="85" zoomScaleNormal="85" workbookViewId="0">
      <pane xSplit="5" ySplit="6" topLeftCell="F263" activePane="bottomRight" state="frozen"/>
      <selection pane="topRight" activeCell="G1" sqref="G1"/>
      <selection pane="bottomLeft" activeCell="A7" sqref="A7"/>
      <selection pane="bottomRight" activeCell="J269" sqref="J269"/>
    </sheetView>
  </sheetViews>
  <sheetFormatPr defaultRowHeight="15.75"/>
  <cols>
    <col min="1" max="1" width="4.42578125" style="37" customWidth="1"/>
    <col min="2" max="2" width="40.85546875" style="42" customWidth="1"/>
    <col min="3" max="3" width="6.7109375" style="38" customWidth="1"/>
    <col min="4" max="4" width="39" style="42" customWidth="1"/>
    <col min="5" max="5" width="10.7109375" style="38" customWidth="1"/>
    <col min="6" max="6" width="19.7109375" style="38" customWidth="1"/>
    <col min="7" max="7" width="33.28515625" style="38" customWidth="1"/>
    <col min="8" max="8" width="15.140625" style="38" customWidth="1"/>
    <col min="9" max="9" width="15" style="36" customWidth="1"/>
    <col min="10" max="10" width="15.7109375" style="36" customWidth="1"/>
    <col min="11" max="11" width="7.5703125" style="36" customWidth="1"/>
    <col min="12" max="12" width="9.140625" style="156"/>
    <col min="13" max="20" width="9.140625" style="156" customWidth="1"/>
    <col min="21" max="21" width="9.140625" style="156"/>
    <col min="22" max="194" width="9.140625" style="36"/>
    <col min="195" max="195" width="20.140625" style="36" customWidth="1"/>
    <col min="196" max="196" width="4.28515625" style="36" customWidth="1"/>
    <col min="197" max="197" width="39" style="36" customWidth="1"/>
    <col min="198" max="198" width="53.5703125" style="36" customWidth="1"/>
    <col min="199" max="202" width="7.7109375" style="36" customWidth="1"/>
    <col min="203" max="203" width="10" style="36" customWidth="1"/>
    <col min="204" max="205" width="9.28515625" style="36" customWidth="1"/>
    <col min="206" max="206" width="8" style="36" customWidth="1"/>
    <col min="207" max="450" width="9.140625" style="36"/>
    <col min="451" max="451" width="20.140625" style="36" customWidth="1"/>
    <col min="452" max="452" width="4.28515625" style="36" customWidth="1"/>
    <col min="453" max="453" width="39" style="36" customWidth="1"/>
    <col min="454" max="454" width="53.5703125" style="36" customWidth="1"/>
    <col min="455" max="458" width="7.7109375" style="36" customWidth="1"/>
    <col min="459" max="459" width="10" style="36" customWidth="1"/>
    <col min="460" max="461" width="9.28515625" style="36" customWidth="1"/>
    <col min="462" max="462" width="8" style="36" customWidth="1"/>
    <col min="463" max="706" width="9.140625" style="36"/>
    <col min="707" max="707" width="20.140625" style="36" customWidth="1"/>
    <col min="708" max="708" width="4.28515625" style="36" customWidth="1"/>
    <col min="709" max="709" width="39" style="36" customWidth="1"/>
    <col min="710" max="710" width="53.5703125" style="36" customWidth="1"/>
    <col min="711" max="714" width="7.7109375" style="36" customWidth="1"/>
    <col min="715" max="715" width="10" style="36" customWidth="1"/>
    <col min="716" max="717" width="9.28515625" style="36" customWidth="1"/>
    <col min="718" max="718" width="8" style="36" customWidth="1"/>
    <col min="719" max="962" width="9.140625" style="36"/>
    <col min="963" max="963" width="20.140625" style="36" customWidth="1"/>
    <col min="964" max="964" width="4.28515625" style="36" customWidth="1"/>
    <col min="965" max="965" width="39" style="36" customWidth="1"/>
    <col min="966" max="966" width="53.5703125" style="36" customWidth="1"/>
    <col min="967" max="970" width="7.7109375" style="36" customWidth="1"/>
    <col min="971" max="971" width="10" style="36" customWidth="1"/>
    <col min="972" max="973" width="9.28515625" style="36" customWidth="1"/>
    <col min="974" max="974" width="8" style="36" customWidth="1"/>
    <col min="975" max="1218" width="9.140625" style="36"/>
    <col min="1219" max="1219" width="20.140625" style="36" customWidth="1"/>
    <col min="1220" max="1220" width="4.28515625" style="36" customWidth="1"/>
    <col min="1221" max="1221" width="39" style="36" customWidth="1"/>
    <col min="1222" max="1222" width="53.5703125" style="36" customWidth="1"/>
    <col min="1223" max="1226" width="7.7109375" style="36" customWidth="1"/>
    <col min="1227" max="1227" width="10" style="36" customWidth="1"/>
    <col min="1228" max="1229" width="9.28515625" style="36" customWidth="1"/>
    <col min="1230" max="1230" width="8" style="36" customWidth="1"/>
    <col min="1231" max="1474" width="9.140625" style="36"/>
    <col min="1475" max="1475" width="20.140625" style="36" customWidth="1"/>
    <col min="1476" max="1476" width="4.28515625" style="36" customWidth="1"/>
    <col min="1477" max="1477" width="39" style="36" customWidth="1"/>
    <col min="1478" max="1478" width="53.5703125" style="36" customWidth="1"/>
    <col min="1479" max="1482" width="7.7109375" style="36" customWidth="1"/>
    <col min="1483" max="1483" width="10" style="36" customWidth="1"/>
    <col min="1484" max="1485" width="9.28515625" style="36" customWidth="1"/>
    <col min="1486" max="1486" width="8" style="36" customWidth="1"/>
    <col min="1487" max="1730" width="9.140625" style="36"/>
    <col min="1731" max="1731" width="20.140625" style="36" customWidth="1"/>
    <col min="1732" max="1732" width="4.28515625" style="36" customWidth="1"/>
    <col min="1733" max="1733" width="39" style="36" customWidth="1"/>
    <col min="1734" max="1734" width="53.5703125" style="36" customWidth="1"/>
    <col min="1735" max="1738" width="7.7109375" style="36" customWidth="1"/>
    <col min="1739" max="1739" width="10" style="36" customWidth="1"/>
    <col min="1740" max="1741" width="9.28515625" style="36" customWidth="1"/>
    <col min="1742" max="1742" width="8" style="36" customWidth="1"/>
    <col min="1743" max="1986" width="9.140625" style="36"/>
    <col min="1987" max="1987" width="20.140625" style="36" customWidth="1"/>
    <col min="1988" max="1988" width="4.28515625" style="36" customWidth="1"/>
    <col min="1989" max="1989" width="39" style="36" customWidth="1"/>
    <col min="1990" max="1990" width="53.5703125" style="36" customWidth="1"/>
    <col min="1991" max="1994" width="7.7109375" style="36" customWidth="1"/>
    <col min="1995" max="1995" width="10" style="36" customWidth="1"/>
    <col min="1996" max="1997" width="9.28515625" style="36" customWidth="1"/>
    <col min="1998" max="1998" width="8" style="36" customWidth="1"/>
    <col min="1999" max="2242" width="9.140625" style="36"/>
    <col min="2243" max="2243" width="20.140625" style="36" customWidth="1"/>
    <col min="2244" max="2244" width="4.28515625" style="36" customWidth="1"/>
    <col min="2245" max="2245" width="39" style="36" customWidth="1"/>
    <col min="2246" max="2246" width="53.5703125" style="36" customWidth="1"/>
    <col min="2247" max="2250" width="7.7109375" style="36" customWidth="1"/>
    <col min="2251" max="2251" width="10" style="36" customWidth="1"/>
    <col min="2252" max="2253" width="9.28515625" style="36" customWidth="1"/>
    <col min="2254" max="2254" width="8" style="36" customWidth="1"/>
    <col min="2255" max="2498" width="9.140625" style="36"/>
    <col min="2499" max="2499" width="20.140625" style="36" customWidth="1"/>
    <col min="2500" max="2500" width="4.28515625" style="36" customWidth="1"/>
    <col min="2501" max="2501" width="39" style="36" customWidth="1"/>
    <col min="2502" max="2502" width="53.5703125" style="36" customWidth="1"/>
    <col min="2503" max="2506" width="7.7109375" style="36" customWidth="1"/>
    <col min="2507" max="2507" width="10" style="36" customWidth="1"/>
    <col min="2508" max="2509" width="9.28515625" style="36" customWidth="1"/>
    <col min="2510" max="2510" width="8" style="36" customWidth="1"/>
    <col min="2511" max="2754" width="9.140625" style="36"/>
    <col min="2755" max="2755" width="20.140625" style="36" customWidth="1"/>
    <col min="2756" max="2756" width="4.28515625" style="36" customWidth="1"/>
    <col min="2757" max="2757" width="39" style="36" customWidth="1"/>
    <col min="2758" max="2758" width="53.5703125" style="36" customWidth="1"/>
    <col min="2759" max="2762" width="7.7109375" style="36" customWidth="1"/>
    <col min="2763" max="2763" width="10" style="36" customWidth="1"/>
    <col min="2764" max="2765" width="9.28515625" style="36" customWidth="1"/>
    <col min="2766" max="2766" width="8" style="36" customWidth="1"/>
    <col min="2767" max="3010" width="9.140625" style="36"/>
    <col min="3011" max="3011" width="20.140625" style="36" customWidth="1"/>
    <col min="3012" max="3012" width="4.28515625" style="36" customWidth="1"/>
    <col min="3013" max="3013" width="39" style="36" customWidth="1"/>
    <col min="3014" max="3014" width="53.5703125" style="36" customWidth="1"/>
    <col min="3015" max="3018" width="7.7109375" style="36" customWidth="1"/>
    <col min="3019" max="3019" width="10" style="36" customWidth="1"/>
    <col min="3020" max="3021" width="9.28515625" style="36" customWidth="1"/>
    <col min="3022" max="3022" width="8" style="36" customWidth="1"/>
    <col min="3023" max="3266" width="9.140625" style="36"/>
    <col min="3267" max="3267" width="20.140625" style="36" customWidth="1"/>
    <col min="3268" max="3268" width="4.28515625" style="36" customWidth="1"/>
    <col min="3269" max="3269" width="39" style="36" customWidth="1"/>
    <col min="3270" max="3270" width="53.5703125" style="36" customWidth="1"/>
    <col min="3271" max="3274" width="7.7109375" style="36" customWidth="1"/>
    <col min="3275" max="3275" width="10" style="36" customWidth="1"/>
    <col min="3276" max="3277" width="9.28515625" style="36" customWidth="1"/>
    <col min="3278" max="3278" width="8" style="36" customWidth="1"/>
    <col min="3279" max="3522" width="9.140625" style="36"/>
    <col min="3523" max="3523" width="20.140625" style="36" customWidth="1"/>
    <col min="3524" max="3524" width="4.28515625" style="36" customWidth="1"/>
    <col min="3525" max="3525" width="39" style="36" customWidth="1"/>
    <col min="3526" max="3526" width="53.5703125" style="36" customWidth="1"/>
    <col min="3527" max="3530" width="7.7109375" style="36" customWidth="1"/>
    <col min="3531" max="3531" width="10" style="36" customWidth="1"/>
    <col min="3532" max="3533" width="9.28515625" style="36" customWidth="1"/>
    <col min="3534" max="3534" width="8" style="36" customWidth="1"/>
    <col min="3535" max="3778" width="9.140625" style="36"/>
    <col min="3779" max="3779" width="20.140625" style="36" customWidth="1"/>
    <col min="3780" max="3780" width="4.28515625" style="36" customWidth="1"/>
    <col min="3781" max="3781" width="39" style="36" customWidth="1"/>
    <col min="3782" max="3782" width="53.5703125" style="36" customWidth="1"/>
    <col min="3783" max="3786" width="7.7109375" style="36" customWidth="1"/>
    <col min="3787" max="3787" width="10" style="36" customWidth="1"/>
    <col min="3788" max="3789" width="9.28515625" style="36" customWidth="1"/>
    <col min="3790" max="3790" width="8" style="36" customWidth="1"/>
    <col min="3791" max="4034" width="9.140625" style="36"/>
    <col min="4035" max="4035" width="20.140625" style="36" customWidth="1"/>
    <col min="4036" max="4036" width="4.28515625" style="36" customWidth="1"/>
    <col min="4037" max="4037" width="39" style="36" customWidth="1"/>
    <col min="4038" max="4038" width="53.5703125" style="36" customWidth="1"/>
    <col min="4039" max="4042" width="7.7109375" style="36" customWidth="1"/>
    <col min="4043" max="4043" width="10" style="36" customWidth="1"/>
    <col min="4044" max="4045" width="9.28515625" style="36" customWidth="1"/>
    <col min="4046" max="4046" width="8" style="36" customWidth="1"/>
    <col min="4047" max="4290" width="9.140625" style="36"/>
    <col min="4291" max="4291" width="20.140625" style="36" customWidth="1"/>
    <col min="4292" max="4292" width="4.28515625" style="36" customWidth="1"/>
    <col min="4293" max="4293" width="39" style="36" customWidth="1"/>
    <col min="4294" max="4294" width="53.5703125" style="36" customWidth="1"/>
    <col min="4295" max="4298" width="7.7109375" style="36" customWidth="1"/>
    <col min="4299" max="4299" width="10" style="36" customWidth="1"/>
    <col min="4300" max="4301" width="9.28515625" style="36" customWidth="1"/>
    <col min="4302" max="4302" width="8" style="36" customWidth="1"/>
    <col min="4303" max="4546" width="9.140625" style="36"/>
    <col min="4547" max="4547" width="20.140625" style="36" customWidth="1"/>
    <col min="4548" max="4548" width="4.28515625" style="36" customWidth="1"/>
    <col min="4549" max="4549" width="39" style="36" customWidth="1"/>
    <col min="4550" max="4550" width="53.5703125" style="36" customWidth="1"/>
    <col min="4551" max="4554" width="7.7109375" style="36" customWidth="1"/>
    <col min="4555" max="4555" width="10" style="36" customWidth="1"/>
    <col min="4556" max="4557" width="9.28515625" style="36" customWidth="1"/>
    <col min="4558" max="4558" width="8" style="36" customWidth="1"/>
    <col min="4559" max="4802" width="9.140625" style="36"/>
    <col min="4803" max="4803" width="20.140625" style="36" customWidth="1"/>
    <col min="4804" max="4804" width="4.28515625" style="36" customWidth="1"/>
    <col min="4805" max="4805" width="39" style="36" customWidth="1"/>
    <col min="4806" max="4806" width="53.5703125" style="36" customWidth="1"/>
    <col min="4807" max="4810" width="7.7109375" style="36" customWidth="1"/>
    <col min="4811" max="4811" width="10" style="36" customWidth="1"/>
    <col min="4812" max="4813" width="9.28515625" style="36" customWidth="1"/>
    <col min="4814" max="4814" width="8" style="36" customWidth="1"/>
    <col min="4815" max="5058" width="9.140625" style="36"/>
    <col min="5059" max="5059" width="20.140625" style="36" customWidth="1"/>
    <col min="5060" max="5060" width="4.28515625" style="36" customWidth="1"/>
    <col min="5061" max="5061" width="39" style="36" customWidth="1"/>
    <col min="5062" max="5062" width="53.5703125" style="36" customWidth="1"/>
    <col min="5063" max="5066" width="7.7109375" style="36" customWidth="1"/>
    <col min="5067" max="5067" width="10" style="36" customWidth="1"/>
    <col min="5068" max="5069" width="9.28515625" style="36" customWidth="1"/>
    <col min="5070" max="5070" width="8" style="36" customWidth="1"/>
    <col min="5071" max="5314" width="9.140625" style="36"/>
    <col min="5315" max="5315" width="20.140625" style="36" customWidth="1"/>
    <col min="5316" max="5316" width="4.28515625" style="36" customWidth="1"/>
    <col min="5317" max="5317" width="39" style="36" customWidth="1"/>
    <col min="5318" max="5318" width="53.5703125" style="36" customWidth="1"/>
    <col min="5319" max="5322" width="7.7109375" style="36" customWidth="1"/>
    <col min="5323" max="5323" width="10" style="36" customWidth="1"/>
    <col min="5324" max="5325" width="9.28515625" style="36" customWidth="1"/>
    <col min="5326" max="5326" width="8" style="36" customWidth="1"/>
    <col min="5327" max="5570" width="9.140625" style="36"/>
    <col min="5571" max="5571" width="20.140625" style="36" customWidth="1"/>
    <col min="5572" max="5572" width="4.28515625" style="36" customWidth="1"/>
    <col min="5573" max="5573" width="39" style="36" customWidth="1"/>
    <col min="5574" max="5574" width="53.5703125" style="36" customWidth="1"/>
    <col min="5575" max="5578" width="7.7109375" style="36" customWidth="1"/>
    <col min="5579" max="5579" width="10" style="36" customWidth="1"/>
    <col min="5580" max="5581" width="9.28515625" style="36" customWidth="1"/>
    <col min="5582" max="5582" width="8" style="36" customWidth="1"/>
    <col min="5583" max="5826" width="9.140625" style="36"/>
    <col min="5827" max="5827" width="20.140625" style="36" customWidth="1"/>
    <col min="5828" max="5828" width="4.28515625" style="36" customWidth="1"/>
    <col min="5829" max="5829" width="39" style="36" customWidth="1"/>
    <col min="5830" max="5830" width="53.5703125" style="36" customWidth="1"/>
    <col min="5831" max="5834" width="7.7109375" style="36" customWidth="1"/>
    <col min="5835" max="5835" width="10" style="36" customWidth="1"/>
    <col min="5836" max="5837" width="9.28515625" style="36" customWidth="1"/>
    <col min="5838" max="5838" width="8" style="36" customWidth="1"/>
    <col min="5839" max="6082" width="9.140625" style="36"/>
    <col min="6083" max="6083" width="20.140625" style="36" customWidth="1"/>
    <col min="6084" max="6084" width="4.28515625" style="36" customWidth="1"/>
    <col min="6085" max="6085" width="39" style="36" customWidth="1"/>
    <col min="6086" max="6086" width="53.5703125" style="36" customWidth="1"/>
    <col min="6087" max="6090" width="7.7109375" style="36" customWidth="1"/>
    <col min="6091" max="6091" width="10" style="36" customWidth="1"/>
    <col min="6092" max="6093" width="9.28515625" style="36" customWidth="1"/>
    <col min="6094" max="6094" width="8" style="36" customWidth="1"/>
    <col min="6095" max="6338" width="9.140625" style="36"/>
    <col min="6339" max="6339" width="20.140625" style="36" customWidth="1"/>
    <col min="6340" max="6340" width="4.28515625" style="36" customWidth="1"/>
    <col min="6341" max="6341" width="39" style="36" customWidth="1"/>
    <col min="6342" max="6342" width="53.5703125" style="36" customWidth="1"/>
    <col min="6343" max="6346" width="7.7109375" style="36" customWidth="1"/>
    <col min="6347" max="6347" width="10" style="36" customWidth="1"/>
    <col min="6348" max="6349" width="9.28515625" style="36" customWidth="1"/>
    <col min="6350" max="6350" width="8" style="36" customWidth="1"/>
    <col min="6351" max="6594" width="9.140625" style="36"/>
    <col min="6595" max="6595" width="20.140625" style="36" customWidth="1"/>
    <col min="6596" max="6596" width="4.28515625" style="36" customWidth="1"/>
    <col min="6597" max="6597" width="39" style="36" customWidth="1"/>
    <col min="6598" max="6598" width="53.5703125" style="36" customWidth="1"/>
    <col min="6599" max="6602" width="7.7109375" style="36" customWidth="1"/>
    <col min="6603" max="6603" width="10" style="36" customWidth="1"/>
    <col min="6604" max="6605" width="9.28515625" style="36" customWidth="1"/>
    <col min="6606" max="6606" width="8" style="36" customWidth="1"/>
    <col min="6607" max="6850" width="9.140625" style="36"/>
    <col min="6851" max="6851" width="20.140625" style="36" customWidth="1"/>
    <col min="6852" max="6852" width="4.28515625" style="36" customWidth="1"/>
    <col min="6853" max="6853" width="39" style="36" customWidth="1"/>
    <col min="6854" max="6854" width="53.5703125" style="36" customWidth="1"/>
    <col min="6855" max="6858" width="7.7109375" style="36" customWidth="1"/>
    <col min="6859" max="6859" width="10" style="36" customWidth="1"/>
    <col min="6860" max="6861" width="9.28515625" style="36" customWidth="1"/>
    <col min="6862" max="6862" width="8" style="36" customWidth="1"/>
    <col min="6863" max="7106" width="9.140625" style="36"/>
    <col min="7107" max="7107" width="20.140625" style="36" customWidth="1"/>
    <col min="7108" max="7108" width="4.28515625" style="36" customWidth="1"/>
    <col min="7109" max="7109" width="39" style="36" customWidth="1"/>
    <col min="7110" max="7110" width="53.5703125" style="36" customWidth="1"/>
    <col min="7111" max="7114" width="7.7109375" style="36" customWidth="1"/>
    <col min="7115" max="7115" width="10" style="36" customWidth="1"/>
    <col min="7116" max="7117" width="9.28515625" style="36" customWidth="1"/>
    <col min="7118" max="7118" width="8" style="36" customWidth="1"/>
    <col min="7119" max="7362" width="9.140625" style="36"/>
    <col min="7363" max="7363" width="20.140625" style="36" customWidth="1"/>
    <col min="7364" max="7364" width="4.28515625" style="36" customWidth="1"/>
    <col min="7365" max="7365" width="39" style="36" customWidth="1"/>
    <col min="7366" max="7366" width="53.5703125" style="36" customWidth="1"/>
    <col min="7367" max="7370" width="7.7109375" style="36" customWidth="1"/>
    <col min="7371" max="7371" width="10" style="36" customWidth="1"/>
    <col min="7372" max="7373" width="9.28515625" style="36" customWidth="1"/>
    <col min="7374" max="7374" width="8" style="36" customWidth="1"/>
    <col min="7375" max="7618" width="9.140625" style="36"/>
    <col min="7619" max="7619" width="20.140625" style="36" customWidth="1"/>
    <col min="7620" max="7620" width="4.28515625" style="36" customWidth="1"/>
    <col min="7621" max="7621" width="39" style="36" customWidth="1"/>
    <col min="7622" max="7622" width="53.5703125" style="36" customWidth="1"/>
    <col min="7623" max="7626" width="7.7109375" style="36" customWidth="1"/>
    <col min="7627" max="7627" width="10" style="36" customWidth="1"/>
    <col min="7628" max="7629" width="9.28515625" style="36" customWidth="1"/>
    <col min="7630" max="7630" width="8" style="36" customWidth="1"/>
    <col min="7631" max="7874" width="9.140625" style="36"/>
    <col min="7875" max="7875" width="20.140625" style="36" customWidth="1"/>
    <col min="7876" max="7876" width="4.28515625" style="36" customWidth="1"/>
    <col min="7877" max="7877" width="39" style="36" customWidth="1"/>
    <col min="7878" max="7878" width="53.5703125" style="36" customWidth="1"/>
    <col min="7879" max="7882" width="7.7109375" style="36" customWidth="1"/>
    <col min="7883" max="7883" width="10" style="36" customWidth="1"/>
    <col min="7884" max="7885" width="9.28515625" style="36" customWidth="1"/>
    <col min="7886" max="7886" width="8" style="36" customWidth="1"/>
    <col min="7887" max="8130" width="9.140625" style="36"/>
    <col min="8131" max="8131" width="20.140625" style="36" customWidth="1"/>
    <col min="8132" max="8132" width="4.28515625" style="36" customWidth="1"/>
    <col min="8133" max="8133" width="39" style="36" customWidth="1"/>
    <col min="8134" max="8134" width="53.5703125" style="36" customWidth="1"/>
    <col min="8135" max="8138" width="7.7109375" style="36" customWidth="1"/>
    <col min="8139" max="8139" width="10" style="36" customWidth="1"/>
    <col min="8140" max="8141" width="9.28515625" style="36" customWidth="1"/>
    <col min="8142" max="8142" width="8" style="36" customWidth="1"/>
    <col min="8143" max="8386" width="9.140625" style="36"/>
    <col min="8387" max="8387" width="20.140625" style="36" customWidth="1"/>
    <col min="8388" max="8388" width="4.28515625" style="36" customWidth="1"/>
    <col min="8389" max="8389" width="39" style="36" customWidth="1"/>
    <col min="8390" max="8390" width="53.5703125" style="36" customWidth="1"/>
    <col min="8391" max="8394" width="7.7109375" style="36" customWidth="1"/>
    <col min="8395" max="8395" width="10" style="36" customWidth="1"/>
    <col min="8396" max="8397" width="9.28515625" style="36" customWidth="1"/>
    <col min="8398" max="8398" width="8" style="36" customWidth="1"/>
    <col min="8399" max="8642" width="9.140625" style="36"/>
    <col min="8643" max="8643" width="20.140625" style="36" customWidth="1"/>
    <col min="8644" max="8644" width="4.28515625" style="36" customWidth="1"/>
    <col min="8645" max="8645" width="39" style="36" customWidth="1"/>
    <col min="8646" max="8646" width="53.5703125" style="36" customWidth="1"/>
    <col min="8647" max="8650" width="7.7109375" style="36" customWidth="1"/>
    <col min="8651" max="8651" width="10" style="36" customWidth="1"/>
    <col min="8652" max="8653" width="9.28515625" style="36" customWidth="1"/>
    <col min="8654" max="8654" width="8" style="36" customWidth="1"/>
    <col min="8655" max="8898" width="9.140625" style="36"/>
    <col min="8899" max="8899" width="20.140625" style="36" customWidth="1"/>
    <col min="8900" max="8900" width="4.28515625" style="36" customWidth="1"/>
    <col min="8901" max="8901" width="39" style="36" customWidth="1"/>
    <col min="8902" max="8902" width="53.5703125" style="36" customWidth="1"/>
    <col min="8903" max="8906" width="7.7109375" style="36" customWidth="1"/>
    <col min="8907" max="8907" width="10" style="36" customWidth="1"/>
    <col min="8908" max="8909" width="9.28515625" style="36" customWidth="1"/>
    <col min="8910" max="8910" width="8" style="36" customWidth="1"/>
    <col min="8911" max="9154" width="9.140625" style="36"/>
    <col min="9155" max="9155" width="20.140625" style="36" customWidth="1"/>
    <col min="9156" max="9156" width="4.28515625" style="36" customWidth="1"/>
    <col min="9157" max="9157" width="39" style="36" customWidth="1"/>
    <col min="9158" max="9158" width="53.5703125" style="36" customWidth="1"/>
    <col min="9159" max="9162" width="7.7109375" style="36" customWidth="1"/>
    <col min="9163" max="9163" width="10" style="36" customWidth="1"/>
    <col min="9164" max="9165" width="9.28515625" style="36" customWidth="1"/>
    <col min="9166" max="9166" width="8" style="36" customWidth="1"/>
    <col min="9167" max="9410" width="9.140625" style="36"/>
    <col min="9411" max="9411" width="20.140625" style="36" customWidth="1"/>
    <col min="9412" max="9412" width="4.28515625" style="36" customWidth="1"/>
    <col min="9413" max="9413" width="39" style="36" customWidth="1"/>
    <col min="9414" max="9414" width="53.5703125" style="36" customWidth="1"/>
    <col min="9415" max="9418" width="7.7109375" style="36" customWidth="1"/>
    <col min="9419" max="9419" width="10" style="36" customWidth="1"/>
    <col min="9420" max="9421" width="9.28515625" style="36" customWidth="1"/>
    <col min="9422" max="9422" width="8" style="36" customWidth="1"/>
    <col min="9423" max="9666" width="9.140625" style="36"/>
    <col min="9667" max="9667" width="20.140625" style="36" customWidth="1"/>
    <col min="9668" max="9668" width="4.28515625" style="36" customWidth="1"/>
    <col min="9669" max="9669" width="39" style="36" customWidth="1"/>
    <col min="9670" max="9670" width="53.5703125" style="36" customWidth="1"/>
    <col min="9671" max="9674" width="7.7109375" style="36" customWidth="1"/>
    <col min="9675" max="9675" width="10" style="36" customWidth="1"/>
    <col min="9676" max="9677" width="9.28515625" style="36" customWidth="1"/>
    <col min="9678" max="9678" width="8" style="36" customWidth="1"/>
    <col min="9679" max="9922" width="9.140625" style="36"/>
    <col min="9923" max="9923" width="20.140625" style="36" customWidth="1"/>
    <col min="9924" max="9924" width="4.28515625" style="36" customWidth="1"/>
    <col min="9925" max="9925" width="39" style="36" customWidth="1"/>
    <col min="9926" max="9926" width="53.5703125" style="36" customWidth="1"/>
    <col min="9927" max="9930" width="7.7109375" style="36" customWidth="1"/>
    <col min="9931" max="9931" width="10" style="36" customWidth="1"/>
    <col min="9932" max="9933" width="9.28515625" style="36" customWidth="1"/>
    <col min="9934" max="9934" width="8" style="36" customWidth="1"/>
    <col min="9935" max="10178" width="9.140625" style="36"/>
    <col min="10179" max="10179" width="20.140625" style="36" customWidth="1"/>
    <col min="10180" max="10180" width="4.28515625" style="36" customWidth="1"/>
    <col min="10181" max="10181" width="39" style="36" customWidth="1"/>
    <col min="10182" max="10182" width="53.5703125" style="36" customWidth="1"/>
    <col min="10183" max="10186" width="7.7109375" style="36" customWidth="1"/>
    <col min="10187" max="10187" width="10" style="36" customWidth="1"/>
    <col min="10188" max="10189" width="9.28515625" style="36" customWidth="1"/>
    <col min="10190" max="10190" width="8" style="36" customWidth="1"/>
    <col min="10191" max="10434" width="9.140625" style="36"/>
    <col min="10435" max="10435" width="20.140625" style="36" customWidth="1"/>
    <col min="10436" max="10436" width="4.28515625" style="36" customWidth="1"/>
    <col min="10437" max="10437" width="39" style="36" customWidth="1"/>
    <col min="10438" max="10438" width="53.5703125" style="36" customWidth="1"/>
    <col min="10439" max="10442" width="7.7109375" style="36" customWidth="1"/>
    <col min="10443" max="10443" width="10" style="36" customWidth="1"/>
    <col min="10444" max="10445" width="9.28515625" style="36" customWidth="1"/>
    <col min="10446" max="10446" width="8" style="36" customWidth="1"/>
    <col min="10447" max="10690" width="9.140625" style="36"/>
    <col min="10691" max="10691" width="20.140625" style="36" customWidth="1"/>
    <col min="10692" max="10692" width="4.28515625" style="36" customWidth="1"/>
    <col min="10693" max="10693" width="39" style="36" customWidth="1"/>
    <col min="10694" max="10694" width="53.5703125" style="36" customWidth="1"/>
    <col min="10695" max="10698" width="7.7109375" style="36" customWidth="1"/>
    <col min="10699" max="10699" width="10" style="36" customWidth="1"/>
    <col min="10700" max="10701" width="9.28515625" style="36" customWidth="1"/>
    <col min="10702" max="10702" width="8" style="36" customWidth="1"/>
    <col min="10703" max="10946" width="9.140625" style="36"/>
    <col min="10947" max="10947" width="20.140625" style="36" customWidth="1"/>
    <col min="10948" max="10948" width="4.28515625" style="36" customWidth="1"/>
    <col min="10949" max="10949" width="39" style="36" customWidth="1"/>
    <col min="10950" max="10950" width="53.5703125" style="36" customWidth="1"/>
    <col min="10951" max="10954" width="7.7109375" style="36" customWidth="1"/>
    <col min="10955" max="10955" width="10" style="36" customWidth="1"/>
    <col min="10956" max="10957" width="9.28515625" style="36" customWidth="1"/>
    <col min="10958" max="10958" width="8" style="36" customWidth="1"/>
    <col min="10959" max="11202" width="9.140625" style="36"/>
    <col min="11203" max="11203" width="20.140625" style="36" customWidth="1"/>
    <col min="11204" max="11204" width="4.28515625" style="36" customWidth="1"/>
    <col min="11205" max="11205" width="39" style="36" customWidth="1"/>
    <col min="11206" max="11206" width="53.5703125" style="36" customWidth="1"/>
    <col min="11207" max="11210" width="7.7109375" style="36" customWidth="1"/>
    <col min="11211" max="11211" width="10" style="36" customWidth="1"/>
    <col min="11212" max="11213" width="9.28515625" style="36" customWidth="1"/>
    <col min="11214" max="11214" width="8" style="36" customWidth="1"/>
    <col min="11215" max="11458" width="9.140625" style="36"/>
    <col min="11459" max="11459" width="20.140625" style="36" customWidth="1"/>
    <col min="11460" max="11460" width="4.28515625" style="36" customWidth="1"/>
    <col min="11461" max="11461" width="39" style="36" customWidth="1"/>
    <col min="11462" max="11462" width="53.5703125" style="36" customWidth="1"/>
    <col min="11463" max="11466" width="7.7109375" style="36" customWidth="1"/>
    <col min="11467" max="11467" width="10" style="36" customWidth="1"/>
    <col min="11468" max="11469" width="9.28515625" style="36" customWidth="1"/>
    <col min="11470" max="11470" width="8" style="36" customWidth="1"/>
    <col min="11471" max="11714" width="9.140625" style="36"/>
    <col min="11715" max="11715" width="20.140625" style="36" customWidth="1"/>
    <col min="11716" max="11716" width="4.28515625" style="36" customWidth="1"/>
    <col min="11717" max="11717" width="39" style="36" customWidth="1"/>
    <col min="11718" max="11718" width="53.5703125" style="36" customWidth="1"/>
    <col min="11719" max="11722" width="7.7109375" style="36" customWidth="1"/>
    <col min="11723" max="11723" width="10" style="36" customWidth="1"/>
    <col min="11724" max="11725" width="9.28515625" style="36" customWidth="1"/>
    <col min="11726" max="11726" width="8" style="36" customWidth="1"/>
    <col min="11727" max="11970" width="9.140625" style="36"/>
    <col min="11971" max="11971" width="20.140625" style="36" customWidth="1"/>
    <col min="11972" max="11972" width="4.28515625" style="36" customWidth="1"/>
    <col min="11973" max="11973" width="39" style="36" customWidth="1"/>
    <col min="11974" max="11974" width="53.5703125" style="36" customWidth="1"/>
    <col min="11975" max="11978" width="7.7109375" style="36" customWidth="1"/>
    <col min="11979" max="11979" width="10" style="36" customWidth="1"/>
    <col min="11980" max="11981" width="9.28515625" style="36" customWidth="1"/>
    <col min="11982" max="11982" width="8" style="36" customWidth="1"/>
    <col min="11983" max="12226" width="9.140625" style="36"/>
    <col min="12227" max="12227" width="20.140625" style="36" customWidth="1"/>
    <col min="12228" max="12228" width="4.28515625" style="36" customWidth="1"/>
    <col min="12229" max="12229" width="39" style="36" customWidth="1"/>
    <col min="12230" max="12230" width="53.5703125" style="36" customWidth="1"/>
    <col min="12231" max="12234" width="7.7109375" style="36" customWidth="1"/>
    <col min="12235" max="12235" width="10" style="36" customWidth="1"/>
    <col min="12236" max="12237" width="9.28515625" style="36" customWidth="1"/>
    <col min="12238" max="12238" width="8" style="36" customWidth="1"/>
    <col min="12239" max="12482" width="9.140625" style="36"/>
    <col min="12483" max="12483" width="20.140625" style="36" customWidth="1"/>
    <col min="12484" max="12484" width="4.28515625" style="36" customWidth="1"/>
    <col min="12485" max="12485" width="39" style="36" customWidth="1"/>
    <col min="12486" max="12486" width="53.5703125" style="36" customWidth="1"/>
    <col min="12487" max="12490" width="7.7109375" style="36" customWidth="1"/>
    <col min="12491" max="12491" width="10" style="36" customWidth="1"/>
    <col min="12492" max="12493" width="9.28515625" style="36" customWidth="1"/>
    <col min="12494" max="12494" width="8" style="36" customWidth="1"/>
    <col min="12495" max="12738" width="9.140625" style="36"/>
    <col min="12739" max="12739" width="20.140625" style="36" customWidth="1"/>
    <col min="12740" max="12740" width="4.28515625" style="36" customWidth="1"/>
    <col min="12741" max="12741" width="39" style="36" customWidth="1"/>
    <col min="12742" max="12742" width="53.5703125" style="36" customWidth="1"/>
    <col min="12743" max="12746" width="7.7109375" style="36" customWidth="1"/>
    <col min="12747" max="12747" width="10" style="36" customWidth="1"/>
    <col min="12748" max="12749" width="9.28515625" style="36" customWidth="1"/>
    <col min="12750" max="12750" width="8" style="36" customWidth="1"/>
    <col min="12751" max="12994" width="9.140625" style="36"/>
    <col min="12995" max="12995" width="20.140625" style="36" customWidth="1"/>
    <col min="12996" max="12996" width="4.28515625" style="36" customWidth="1"/>
    <col min="12997" max="12997" width="39" style="36" customWidth="1"/>
    <col min="12998" max="12998" width="53.5703125" style="36" customWidth="1"/>
    <col min="12999" max="13002" width="7.7109375" style="36" customWidth="1"/>
    <col min="13003" max="13003" width="10" style="36" customWidth="1"/>
    <col min="13004" max="13005" width="9.28515625" style="36" customWidth="1"/>
    <col min="13006" max="13006" width="8" style="36" customWidth="1"/>
    <col min="13007" max="13250" width="9.140625" style="36"/>
    <col min="13251" max="13251" width="20.140625" style="36" customWidth="1"/>
    <col min="13252" max="13252" width="4.28515625" style="36" customWidth="1"/>
    <col min="13253" max="13253" width="39" style="36" customWidth="1"/>
    <col min="13254" max="13254" width="53.5703125" style="36" customWidth="1"/>
    <col min="13255" max="13258" width="7.7109375" style="36" customWidth="1"/>
    <col min="13259" max="13259" width="10" style="36" customWidth="1"/>
    <col min="13260" max="13261" width="9.28515625" style="36" customWidth="1"/>
    <col min="13262" max="13262" width="8" style="36" customWidth="1"/>
    <col min="13263" max="13506" width="9.140625" style="36"/>
    <col min="13507" max="13507" width="20.140625" style="36" customWidth="1"/>
    <col min="13508" max="13508" width="4.28515625" style="36" customWidth="1"/>
    <col min="13509" max="13509" width="39" style="36" customWidth="1"/>
    <col min="13510" max="13510" width="53.5703125" style="36" customWidth="1"/>
    <col min="13511" max="13514" width="7.7109375" style="36" customWidth="1"/>
    <col min="13515" max="13515" width="10" style="36" customWidth="1"/>
    <col min="13516" max="13517" width="9.28515625" style="36" customWidth="1"/>
    <col min="13518" max="13518" width="8" style="36" customWidth="1"/>
    <col min="13519" max="13762" width="9.140625" style="36"/>
    <col min="13763" max="13763" width="20.140625" style="36" customWidth="1"/>
    <col min="13764" max="13764" width="4.28515625" style="36" customWidth="1"/>
    <col min="13765" max="13765" width="39" style="36" customWidth="1"/>
    <col min="13766" max="13766" width="53.5703125" style="36" customWidth="1"/>
    <col min="13767" max="13770" width="7.7109375" style="36" customWidth="1"/>
    <col min="13771" max="13771" width="10" style="36" customWidth="1"/>
    <col min="13772" max="13773" width="9.28515625" style="36" customWidth="1"/>
    <col min="13774" max="13774" width="8" style="36" customWidth="1"/>
    <col min="13775" max="14018" width="9.140625" style="36"/>
    <col min="14019" max="14019" width="20.140625" style="36" customWidth="1"/>
    <col min="14020" max="14020" width="4.28515625" style="36" customWidth="1"/>
    <col min="14021" max="14021" width="39" style="36" customWidth="1"/>
    <col min="14022" max="14022" width="53.5703125" style="36" customWidth="1"/>
    <col min="14023" max="14026" width="7.7109375" style="36" customWidth="1"/>
    <col min="14027" max="14027" width="10" style="36" customWidth="1"/>
    <col min="14028" max="14029" width="9.28515625" style="36" customWidth="1"/>
    <col min="14030" max="14030" width="8" style="36" customWidth="1"/>
    <col min="14031" max="14274" width="9.140625" style="36"/>
    <col min="14275" max="14275" width="20.140625" style="36" customWidth="1"/>
    <col min="14276" max="14276" width="4.28515625" style="36" customWidth="1"/>
    <col min="14277" max="14277" width="39" style="36" customWidth="1"/>
    <col min="14278" max="14278" width="53.5703125" style="36" customWidth="1"/>
    <col min="14279" max="14282" width="7.7109375" style="36" customWidth="1"/>
    <col min="14283" max="14283" width="10" style="36" customWidth="1"/>
    <col min="14284" max="14285" width="9.28515625" style="36" customWidth="1"/>
    <col min="14286" max="14286" width="8" style="36" customWidth="1"/>
    <col min="14287" max="14530" width="9.140625" style="36"/>
    <col min="14531" max="14531" width="20.140625" style="36" customWidth="1"/>
    <col min="14532" max="14532" width="4.28515625" style="36" customWidth="1"/>
    <col min="14533" max="14533" width="39" style="36" customWidth="1"/>
    <col min="14534" max="14534" width="53.5703125" style="36" customWidth="1"/>
    <col min="14535" max="14538" width="7.7109375" style="36" customWidth="1"/>
    <col min="14539" max="14539" width="10" style="36" customWidth="1"/>
    <col min="14540" max="14541" width="9.28515625" style="36" customWidth="1"/>
    <col min="14542" max="14542" width="8" style="36" customWidth="1"/>
    <col min="14543" max="14786" width="9.140625" style="36"/>
    <col min="14787" max="14787" width="20.140625" style="36" customWidth="1"/>
    <col min="14788" max="14788" width="4.28515625" style="36" customWidth="1"/>
    <col min="14789" max="14789" width="39" style="36" customWidth="1"/>
    <col min="14790" max="14790" width="53.5703125" style="36" customWidth="1"/>
    <col min="14791" max="14794" width="7.7109375" style="36" customWidth="1"/>
    <col min="14795" max="14795" width="10" style="36" customWidth="1"/>
    <col min="14796" max="14797" width="9.28515625" style="36" customWidth="1"/>
    <col min="14798" max="14798" width="8" style="36" customWidth="1"/>
    <col min="14799" max="15042" width="9.140625" style="36"/>
    <col min="15043" max="15043" width="20.140625" style="36" customWidth="1"/>
    <col min="15044" max="15044" width="4.28515625" style="36" customWidth="1"/>
    <col min="15045" max="15045" width="39" style="36" customWidth="1"/>
    <col min="15046" max="15046" width="53.5703125" style="36" customWidth="1"/>
    <col min="15047" max="15050" width="7.7109375" style="36" customWidth="1"/>
    <col min="15051" max="15051" width="10" style="36" customWidth="1"/>
    <col min="15052" max="15053" width="9.28515625" style="36" customWidth="1"/>
    <col min="15054" max="15054" width="8" style="36" customWidth="1"/>
    <col min="15055" max="15298" width="9.140625" style="36"/>
    <col min="15299" max="15299" width="20.140625" style="36" customWidth="1"/>
    <col min="15300" max="15300" width="4.28515625" style="36" customWidth="1"/>
    <col min="15301" max="15301" width="39" style="36" customWidth="1"/>
    <col min="15302" max="15302" width="53.5703125" style="36" customWidth="1"/>
    <col min="15303" max="15306" width="7.7109375" style="36" customWidth="1"/>
    <col min="15307" max="15307" width="10" style="36" customWidth="1"/>
    <col min="15308" max="15309" width="9.28515625" style="36" customWidth="1"/>
    <col min="15310" max="15310" width="8" style="36" customWidth="1"/>
    <col min="15311" max="15554" width="9.140625" style="36"/>
    <col min="15555" max="15555" width="20.140625" style="36" customWidth="1"/>
    <col min="15556" max="15556" width="4.28515625" style="36" customWidth="1"/>
    <col min="15557" max="15557" width="39" style="36" customWidth="1"/>
    <col min="15558" max="15558" width="53.5703125" style="36" customWidth="1"/>
    <col min="15559" max="15562" width="7.7109375" style="36" customWidth="1"/>
    <col min="15563" max="15563" width="10" style="36" customWidth="1"/>
    <col min="15564" max="15565" width="9.28515625" style="36" customWidth="1"/>
    <col min="15566" max="15566" width="8" style="36" customWidth="1"/>
    <col min="15567" max="15810" width="9.140625" style="36"/>
    <col min="15811" max="15811" width="20.140625" style="36" customWidth="1"/>
    <col min="15812" max="15812" width="4.28515625" style="36" customWidth="1"/>
    <col min="15813" max="15813" width="39" style="36" customWidth="1"/>
    <col min="15814" max="15814" width="53.5703125" style="36" customWidth="1"/>
    <col min="15815" max="15818" width="7.7109375" style="36" customWidth="1"/>
    <col min="15819" max="15819" width="10" style="36" customWidth="1"/>
    <col min="15820" max="15821" width="9.28515625" style="36" customWidth="1"/>
    <col min="15822" max="15822" width="8" style="36" customWidth="1"/>
    <col min="15823" max="16066" width="9.140625" style="36"/>
    <col min="16067" max="16067" width="20.140625" style="36" customWidth="1"/>
    <col min="16068" max="16068" width="4.28515625" style="36" customWidth="1"/>
    <col min="16069" max="16069" width="39" style="36" customWidth="1"/>
    <col min="16070" max="16070" width="53.5703125" style="36" customWidth="1"/>
    <col min="16071" max="16074" width="7.7109375" style="36" customWidth="1"/>
    <col min="16075" max="16075" width="10" style="36" customWidth="1"/>
    <col min="16076" max="16077" width="9.28515625" style="36" customWidth="1"/>
    <col min="16078" max="16078" width="8" style="36" customWidth="1"/>
    <col min="16079" max="16384" width="9.140625" style="36"/>
  </cols>
  <sheetData>
    <row r="1" spans="1:21" ht="42.75" customHeight="1">
      <c r="A1" s="35"/>
      <c r="B1" s="540" t="s">
        <v>1182</v>
      </c>
      <c r="C1" s="540"/>
      <c r="D1" s="540"/>
      <c r="E1" s="540"/>
      <c r="F1" s="540"/>
      <c r="G1" s="540"/>
      <c r="H1" s="540"/>
      <c r="I1" s="540"/>
      <c r="J1" s="540"/>
      <c r="K1" s="540"/>
      <c r="L1" s="142"/>
      <c r="M1" s="142"/>
      <c r="N1" s="142"/>
      <c r="O1" s="142"/>
      <c r="P1" s="142"/>
      <c r="Q1" s="142"/>
      <c r="R1" s="142"/>
      <c r="S1" s="142"/>
      <c r="T1" s="45"/>
      <c r="U1" s="142"/>
    </row>
    <row r="2" spans="1:21" ht="2.25" customHeight="1">
      <c r="C2" s="37"/>
      <c r="E2" s="37"/>
      <c r="F2" s="37"/>
      <c r="G2" s="37"/>
      <c r="H2" s="37"/>
      <c r="I2" s="37"/>
      <c r="J2" s="37"/>
    </row>
    <row r="3" spans="1:21" s="37" customFormat="1" ht="24.75" customHeight="1">
      <c r="A3" s="564" t="s">
        <v>1080</v>
      </c>
      <c r="B3" s="566" t="s">
        <v>1067</v>
      </c>
      <c r="C3" s="567"/>
      <c r="D3" s="566" t="s">
        <v>1068</v>
      </c>
      <c r="E3" s="567"/>
      <c r="F3" s="75"/>
      <c r="G3" s="75"/>
      <c r="H3" s="183"/>
      <c r="I3" s="572" t="s">
        <v>1122</v>
      </c>
      <c r="J3" s="572" t="s">
        <v>1183</v>
      </c>
      <c r="K3" s="566" t="s">
        <v>1188</v>
      </c>
      <c r="L3" s="574" t="s">
        <v>1018</v>
      </c>
      <c r="M3" s="574"/>
      <c r="N3" s="574"/>
      <c r="O3" s="574"/>
      <c r="P3" s="574"/>
      <c r="Q3" s="574"/>
      <c r="R3" s="574"/>
      <c r="S3" s="574"/>
      <c r="T3" s="575"/>
      <c r="U3" s="574"/>
    </row>
    <row r="4" spans="1:21" s="37" customFormat="1" ht="19.5" customHeight="1">
      <c r="A4" s="565"/>
      <c r="B4" s="568"/>
      <c r="C4" s="569"/>
      <c r="D4" s="568"/>
      <c r="E4" s="569"/>
      <c r="F4" s="76"/>
      <c r="G4" s="76"/>
      <c r="H4" s="184"/>
      <c r="I4" s="573"/>
      <c r="J4" s="573"/>
      <c r="K4" s="568"/>
      <c r="L4" s="84" t="s">
        <v>1019</v>
      </c>
      <c r="M4" s="84" t="s">
        <v>1020</v>
      </c>
      <c r="N4" s="84" t="s">
        <v>1021</v>
      </c>
      <c r="O4" s="84" t="s">
        <v>1038</v>
      </c>
      <c r="P4" s="84" t="s">
        <v>1023</v>
      </c>
      <c r="Q4" s="84" t="s">
        <v>1024</v>
      </c>
      <c r="R4" s="84" t="s">
        <v>1022</v>
      </c>
      <c r="S4" s="84" t="s">
        <v>1025</v>
      </c>
      <c r="T4" s="85" t="s">
        <v>1066</v>
      </c>
      <c r="U4" s="84" t="s">
        <v>1026</v>
      </c>
    </row>
    <row r="5" spans="1:21" s="37" customFormat="1" ht="23.25" customHeight="1">
      <c r="A5" s="565"/>
      <c r="B5" s="570"/>
      <c r="C5" s="571"/>
      <c r="D5" s="570"/>
      <c r="E5" s="571"/>
      <c r="F5" s="76" t="s">
        <v>1218</v>
      </c>
      <c r="G5" s="76" t="s">
        <v>1219</v>
      </c>
      <c r="H5" s="184" t="s">
        <v>1073</v>
      </c>
      <c r="I5" s="573"/>
      <c r="J5" s="573"/>
      <c r="K5" s="570"/>
      <c r="L5" s="46" t="s">
        <v>1027</v>
      </c>
      <c r="M5" s="46" t="s">
        <v>1027</v>
      </c>
      <c r="N5" s="46" t="s">
        <v>1027</v>
      </c>
      <c r="O5" s="46" t="s">
        <v>1027</v>
      </c>
      <c r="P5" s="46" t="s">
        <v>1031</v>
      </c>
      <c r="Q5" s="46" t="s">
        <v>1031</v>
      </c>
      <c r="R5" s="46" t="s">
        <v>1031</v>
      </c>
      <c r="S5" s="46" t="s">
        <v>1027</v>
      </c>
      <c r="T5" s="47" t="s">
        <v>1027</v>
      </c>
      <c r="U5" s="46" t="s">
        <v>1031</v>
      </c>
    </row>
    <row r="6" spans="1:21" s="37" customFormat="1" ht="32.25" customHeight="1">
      <c r="A6" s="56"/>
      <c r="B6" s="53" t="s">
        <v>1040</v>
      </c>
      <c r="C6" s="53" t="s">
        <v>1084</v>
      </c>
      <c r="D6" s="53" t="s">
        <v>0</v>
      </c>
      <c r="E6" s="64" t="s">
        <v>1084</v>
      </c>
      <c r="F6" s="83"/>
      <c r="G6" s="83"/>
      <c r="H6" s="83"/>
      <c r="I6" s="57"/>
      <c r="J6" s="57"/>
      <c r="K6" s="160" t="s">
        <v>1082</v>
      </c>
      <c r="L6" s="46" t="s">
        <v>1144</v>
      </c>
      <c r="M6" s="46" t="s">
        <v>1028</v>
      </c>
      <c r="N6" s="46" t="s">
        <v>1029</v>
      </c>
      <c r="O6" s="46" t="s">
        <v>1030</v>
      </c>
      <c r="P6" s="46" t="s">
        <v>1032</v>
      </c>
      <c r="Q6" s="46" t="s">
        <v>1033</v>
      </c>
      <c r="R6" s="46" t="s">
        <v>1034</v>
      </c>
      <c r="S6" s="46" t="s">
        <v>1035</v>
      </c>
      <c r="T6" s="47" t="s">
        <v>1036</v>
      </c>
      <c r="U6" s="46" t="s">
        <v>1037</v>
      </c>
    </row>
    <row r="7" spans="1:21" ht="24" customHeight="1">
      <c r="A7" s="43">
        <v>1</v>
      </c>
      <c r="B7" s="555" t="s">
        <v>358</v>
      </c>
      <c r="C7" s="556"/>
      <c r="D7" s="557"/>
      <c r="E7" s="73" t="s">
        <v>1176</v>
      </c>
      <c r="F7" s="73"/>
      <c r="G7" s="73"/>
      <c r="H7" s="73"/>
      <c r="I7" s="54" t="s">
        <v>1156</v>
      </c>
      <c r="J7" s="44" t="s">
        <v>1176</v>
      </c>
      <c r="K7" s="161" t="s">
        <v>1176</v>
      </c>
      <c r="L7" s="44" t="s">
        <v>1176</v>
      </c>
      <c r="M7" s="44" t="s">
        <v>1176</v>
      </c>
      <c r="N7" s="44" t="s">
        <v>1176</v>
      </c>
      <c r="O7" s="44" t="s">
        <v>1176</v>
      </c>
      <c r="P7" s="44" t="s">
        <v>1176</v>
      </c>
      <c r="Q7" s="44" t="s">
        <v>1176</v>
      </c>
      <c r="R7" s="44" t="s">
        <v>1176</v>
      </c>
      <c r="S7" s="44" t="s">
        <v>1176</v>
      </c>
      <c r="T7" s="44" t="s">
        <v>1176</v>
      </c>
      <c r="U7" s="44" t="s">
        <v>1176</v>
      </c>
    </row>
    <row r="8" spans="1:21" ht="32.25" customHeight="1">
      <c r="A8" s="43">
        <v>2</v>
      </c>
      <c r="B8" s="555" t="s">
        <v>982</v>
      </c>
      <c r="C8" s="556"/>
      <c r="D8" s="557"/>
      <c r="E8" s="73" t="s">
        <v>1176</v>
      </c>
      <c r="F8" s="73"/>
      <c r="G8" s="73"/>
      <c r="H8" s="73"/>
      <c r="I8" s="54" t="s">
        <v>1156</v>
      </c>
      <c r="J8" s="44" t="s">
        <v>1176</v>
      </c>
      <c r="K8" s="161" t="s">
        <v>1176</v>
      </c>
      <c r="L8" s="44" t="s">
        <v>1176</v>
      </c>
      <c r="M8" s="44" t="s">
        <v>1176</v>
      </c>
      <c r="N8" s="44" t="s">
        <v>1176</v>
      </c>
      <c r="O8" s="44" t="s">
        <v>1176</v>
      </c>
      <c r="P8" s="44" t="s">
        <v>1176</v>
      </c>
      <c r="Q8" s="44" t="s">
        <v>1176</v>
      </c>
      <c r="R8" s="44" t="s">
        <v>1176</v>
      </c>
      <c r="S8" s="44" t="s">
        <v>1176</v>
      </c>
      <c r="T8" s="44" t="s">
        <v>1176</v>
      </c>
      <c r="U8" s="44" t="s">
        <v>1176</v>
      </c>
    </row>
    <row r="9" spans="1:21" ht="32.25" customHeight="1">
      <c r="A9" s="43">
        <v>3</v>
      </c>
      <c r="B9" s="555" t="s">
        <v>987</v>
      </c>
      <c r="C9" s="556"/>
      <c r="D9" s="557"/>
      <c r="E9" s="73" t="s">
        <v>1176</v>
      </c>
      <c r="F9" s="73"/>
      <c r="G9" s="73"/>
      <c r="H9" s="73"/>
      <c r="I9" s="54" t="s">
        <v>1156</v>
      </c>
      <c r="J9" s="44" t="s">
        <v>1176</v>
      </c>
      <c r="K9" s="161" t="s">
        <v>1176</v>
      </c>
      <c r="L9" s="44" t="s">
        <v>1176</v>
      </c>
      <c r="M9" s="44" t="s">
        <v>1176</v>
      </c>
      <c r="N9" s="44" t="s">
        <v>1176</v>
      </c>
      <c r="O9" s="44" t="s">
        <v>1176</v>
      </c>
      <c r="P9" s="44" t="s">
        <v>1176</v>
      </c>
      <c r="Q9" s="44" t="s">
        <v>1176</v>
      </c>
      <c r="R9" s="44" t="s">
        <v>1176</v>
      </c>
      <c r="S9" s="44" t="s">
        <v>1176</v>
      </c>
      <c r="T9" s="44" t="s">
        <v>1176</v>
      </c>
      <c r="U9" s="44" t="s">
        <v>1176</v>
      </c>
    </row>
    <row r="10" spans="1:21" ht="45" hidden="1" customHeight="1">
      <c r="A10" s="55">
        <v>4</v>
      </c>
      <c r="B10" s="51" t="s">
        <v>1220</v>
      </c>
      <c r="C10" s="61" t="s">
        <v>23</v>
      </c>
      <c r="D10" s="58" t="s">
        <v>1060</v>
      </c>
      <c r="E10" s="63" t="s">
        <v>24</v>
      </c>
      <c r="F10" s="79"/>
      <c r="G10" s="79"/>
      <c r="H10" s="79"/>
      <c r="I10" s="59" t="s">
        <v>1156</v>
      </c>
      <c r="J10" s="39" t="s">
        <v>1081</v>
      </c>
      <c r="K10" s="40" t="s">
        <v>648</v>
      </c>
      <c r="L10" s="156" t="s">
        <v>648</v>
      </c>
    </row>
    <row r="11" spans="1:21" ht="52.5" customHeight="1">
      <c r="A11" s="55">
        <v>5</v>
      </c>
      <c r="B11" s="119" t="s">
        <v>4</v>
      </c>
      <c r="C11" s="61" t="s">
        <v>23</v>
      </c>
      <c r="D11" s="125" t="s">
        <v>1060</v>
      </c>
      <c r="E11" s="63" t="s">
        <v>24</v>
      </c>
      <c r="F11" s="124" t="s">
        <v>1060</v>
      </c>
      <c r="G11" s="79"/>
      <c r="H11" s="79"/>
      <c r="I11" s="59" t="s">
        <v>1156</v>
      </c>
      <c r="J11" s="39" t="s">
        <v>1082</v>
      </c>
      <c r="K11" s="162"/>
      <c r="L11" s="45" t="s">
        <v>648</v>
      </c>
      <c r="M11" s="45" t="s">
        <v>648</v>
      </c>
      <c r="N11" s="45" t="s">
        <v>648</v>
      </c>
      <c r="O11" s="45" t="s">
        <v>648</v>
      </c>
      <c r="P11" s="45" t="s">
        <v>648</v>
      </c>
      <c r="Q11" s="45" t="s">
        <v>648</v>
      </c>
      <c r="R11" s="45" t="s">
        <v>648</v>
      </c>
      <c r="S11" s="45" t="s">
        <v>648</v>
      </c>
      <c r="T11" s="45" t="s">
        <v>648</v>
      </c>
      <c r="U11" s="45" t="s">
        <v>648</v>
      </c>
    </row>
    <row r="12" spans="1:21" ht="36" hidden="1" customHeight="1">
      <c r="A12" s="55">
        <v>6</v>
      </c>
      <c r="B12" s="51" t="s">
        <v>27</v>
      </c>
      <c r="C12" s="61" t="s">
        <v>23</v>
      </c>
      <c r="D12" s="58" t="s">
        <v>1060</v>
      </c>
      <c r="E12" s="63" t="s">
        <v>24</v>
      </c>
      <c r="F12" s="79"/>
      <c r="G12" s="79"/>
      <c r="H12" s="79"/>
      <c r="I12" s="59" t="s">
        <v>1156</v>
      </c>
      <c r="J12" s="39" t="s">
        <v>1083</v>
      </c>
      <c r="K12" s="162"/>
      <c r="L12" s="45"/>
      <c r="M12" s="45"/>
      <c r="N12" s="45" t="s">
        <v>648</v>
      </c>
      <c r="O12" s="45"/>
      <c r="P12" s="45"/>
      <c r="Q12" s="45"/>
      <c r="R12" s="45"/>
      <c r="S12" s="45"/>
      <c r="T12" s="45"/>
      <c r="U12" s="45"/>
    </row>
    <row r="13" spans="1:21" ht="27" customHeight="1">
      <c r="A13" s="43">
        <v>7</v>
      </c>
      <c r="B13" s="555" t="s">
        <v>983</v>
      </c>
      <c r="C13" s="556"/>
      <c r="D13" s="557"/>
      <c r="E13" s="73" t="s">
        <v>1176</v>
      </c>
      <c r="F13" s="73"/>
      <c r="G13" s="73"/>
      <c r="H13" s="73"/>
      <c r="I13" s="54" t="s">
        <v>1156</v>
      </c>
      <c r="J13" s="44" t="s">
        <v>1176</v>
      </c>
      <c r="K13" s="161" t="s">
        <v>1176</v>
      </c>
      <c r="L13" s="126" t="s">
        <v>1176</v>
      </c>
      <c r="M13" s="126" t="s">
        <v>1176</v>
      </c>
      <c r="N13" s="126" t="s">
        <v>1176</v>
      </c>
      <c r="O13" s="126" t="s">
        <v>1176</v>
      </c>
      <c r="P13" s="126" t="s">
        <v>1176</v>
      </c>
      <c r="Q13" s="126" t="s">
        <v>1176</v>
      </c>
      <c r="R13" s="126" t="s">
        <v>1176</v>
      </c>
      <c r="S13" s="126" t="s">
        <v>1176</v>
      </c>
      <c r="T13" s="126" t="s">
        <v>1176</v>
      </c>
      <c r="U13" s="126" t="s">
        <v>1176</v>
      </c>
    </row>
    <row r="14" spans="1:21" ht="15" customHeight="1">
      <c r="A14" s="43">
        <v>8</v>
      </c>
      <c r="B14" s="555" t="s">
        <v>1085</v>
      </c>
      <c r="C14" s="556"/>
      <c r="D14" s="557"/>
      <c r="E14" s="73" t="s">
        <v>1176</v>
      </c>
      <c r="F14" s="73"/>
      <c r="G14" s="73"/>
      <c r="H14" s="73"/>
      <c r="I14" s="54" t="s">
        <v>1156</v>
      </c>
      <c r="J14" s="44" t="s">
        <v>1176</v>
      </c>
      <c r="K14" s="161" t="s">
        <v>1176</v>
      </c>
      <c r="L14" s="126" t="s">
        <v>1176</v>
      </c>
      <c r="M14" s="126" t="s">
        <v>1176</v>
      </c>
      <c r="N14" s="126" t="s">
        <v>1176</v>
      </c>
      <c r="O14" s="126" t="s">
        <v>1176</v>
      </c>
      <c r="P14" s="126" t="s">
        <v>1176</v>
      </c>
      <c r="Q14" s="126" t="s">
        <v>1176</v>
      </c>
      <c r="R14" s="126" t="s">
        <v>1176</v>
      </c>
      <c r="S14" s="126" t="s">
        <v>1176</v>
      </c>
      <c r="T14" s="126" t="s">
        <v>1176</v>
      </c>
      <c r="U14" s="126" t="s">
        <v>1176</v>
      </c>
    </row>
    <row r="15" spans="1:21" ht="0.75" hidden="1" customHeight="1">
      <c r="A15" s="55">
        <v>9</v>
      </c>
      <c r="B15" s="51" t="s">
        <v>7</v>
      </c>
      <c r="C15" s="61" t="s">
        <v>23</v>
      </c>
      <c r="D15" s="51" t="s">
        <v>30</v>
      </c>
      <c r="E15" s="61" t="s">
        <v>25</v>
      </c>
      <c r="F15" s="80"/>
      <c r="G15" s="80"/>
      <c r="H15" s="190"/>
      <c r="I15" s="59" t="s">
        <v>1156</v>
      </c>
      <c r="J15" s="39" t="s">
        <v>1081</v>
      </c>
      <c r="K15" s="40" t="s">
        <v>648</v>
      </c>
      <c r="L15" s="165"/>
      <c r="M15" s="165"/>
      <c r="N15" s="165"/>
      <c r="O15" s="165"/>
      <c r="P15" s="165"/>
      <c r="Q15" s="165" t="s">
        <v>648</v>
      </c>
      <c r="R15" s="165"/>
      <c r="S15" s="165"/>
      <c r="T15" s="165"/>
      <c r="U15" s="165"/>
    </row>
    <row r="16" spans="1:21" ht="93.75" hidden="1" customHeight="1">
      <c r="A16" s="55">
        <v>10</v>
      </c>
      <c r="B16" s="51" t="s">
        <v>1221</v>
      </c>
      <c r="C16" s="61" t="s">
        <v>23</v>
      </c>
      <c r="D16" s="51" t="s">
        <v>31</v>
      </c>
      <c r="E16" s="61" t="s">
        <v>25</v>
      </c>
      <c r="F16" s="80"/>
      <c r="G16" s="80"/>
      <c r="H16" s="190"/>
      <c r="I16" s="59" t="s">
        <v>1156</v>
      </c>
      <c r="J16" s="39" t="s">
        <v>1081</v>
      </c>
      <c r="K16" s="40" t="s">
        <v>648</v>
      </c>
      <c r="L16" s="45"/>
      <c r="M16" s="45"/>
      <c r="N16" s="45"/>
      <c r="O16" s="45"/>
      <c r="P16" s="45"/>
      <c r="Q16" s="45"/>
      <c r="R16" s="45" t="s">
        <v>648</v>
      </c>
      <c r="S16" s="45"/>
      <c r="T16" s="45"/>
      <c r="U16" s="45"/>
    </row>
    <row r="17" spans="1:21" ht="47.25" hidden="1">
      <c r="A17" s="55">
        <v>11</v>
      </c>
      <c r="B17" s="51" t="s">
        <v>34</v>
      </c>
      <c r="C17" s="61" t="s">
        <v>25</v>
      </c>
      <c r="D17" s="51" t="s">
        <v>35</v>
      </c>
      <c r="E17" s="61" t="s">
        <v>25</v>
      </c>
      <c r="F17" s="80"/>
      <c r="G17" s="80"/>
      <c r="H17" s="190"/>
      <c r="I17" s="59" t="s">
        <v>1156</v>
      </c>
      <c r="J17" s="39" t="s">
        <v>1081</v>
      </c>
      <c r="K17" s="40" t="s">
        <v>648</v>
      </c>
      <c r="L17" s="45"/>
      <c r="M17" s="45"/>
      <c r="N17" s="45"/>
      <c r="O17" s="45"/>
      <c r="P17" s="45"/>
      <c r="Q17" s="45"/>
      <c r="R17" s="45"/>
      <c r="S17" s="45" t="s">
        <v>648</v>
      </c>
      <c r="T17" s="45"/>
      <c r="U17" s="45"/>
    </row>
    <row r="18" spans="1:21" hidden="1">
      <c r="A18" s="55">
        <v>12</v>
      </c>
      <c r="B18" s="51" t="s">
        <v>1222</v>
      </c>
      <c r="C18" s="61" t="s">
        <v>23</v>
      </c>
      <c r="D18" s="51" t="s">
        <v>29</v>
      </c>
      <c r="E18" s="61" t="s">
        <v>25</v>
      </c>
      <c r="F18" s="80"/>
      <c r="G18" s="80"/>
      <c r="H18" s="190"/>
      <c r="I18" s="59" t="s">
        <v>1156</v>
      </c>
      <c r="J18" s="39" t="s">
        <v>1081</v>
      </c>
      <c r="K18" s="40" t="s">
        <v>648</v>
      </c>
      <c r="L18" s="45"/>
      <c r="M18" s="45"/>
      <c r="N18" s="45"/>
      <c r="O18" s="45"/>
      <c r="P18" s="45"/>
      <c r="Q18" s="45"/>
      <c r="R18" s="45"/>
      <c r="S18" s="45"/>
      <c r="T18" s="45" t="s">
        <v>648</v>
      </c>
      <c r="U18" s="45"/>
    </row>
    <row r="19" spans="1:21" ht="66.75" customHeight="1">
      <c r="A19" s="189"/>
      <c r="B19" s="182" t="s">
        <v>1226</v>
      </c>
      <c r="C19" s="190" t="s">
        <v>23</v>
      </c>
      <c r="D19" s="182" t="s">
        <v>1227</v>
      </c>
      <c r="E19" s="190" t="s">
        <v>25</v>
      </c>
      <c r="F19" s="113" t="s">
        <v>1227</v>
      </c>
      <c r="G19" s="205"/>
      <c r="H19" s="190"/>
      <c r="I19" s="59"/>
      <c r="J19" s="39"/>
      <c r="K19" s="40"/>
      <c r="L19" s="142"/>
      <c r="M19" s="142"/>
      <c r="N19" s="142"/>
      <c r="O19" s="142"/>
      <c r="P19" s="142"/>
      <c r="Q19" s="142"/>
      <c r="R19" s="142"/>
      <c r="S19" s="142"/>
      <c r="T19" s="142"/>
      <c r="U19" s="142"/>
    </row>
    <row r="20" spans="1:21" ht="47.25" hidden="1" customHeight="1">
      <c r="A20" s="55">
        <v>13</v>
      </c>
      <c r="B20" s="51" t="s">
        <v>72</v>
      </c>
      <c r="C20" s="61" t="s">
        <v>23</v>
      </c>
      <c r="D20" s="51" t="s">
        <v>48</v>
      </c>
      <c r="E20" s="61" t="s">
        <v>24</v>
      </c>
      <c r="F20" s="80"/>
      <c r="G20" s="205"/>
      <c r="H20" s="190"/>
      <c r="I20" s="59" t="s">
        <v>1156</v>
      </c>
      <c r="J20" s="39" t="s">
        <v>1081</v>
      </c>
      <c r="K20" s="40" t="s">
        <v>648</v>
      </c>
      <c r="L20" s="142"/>
      <c r="M20" s="142"/>
      <c r="N20" s="142"/>
      <c r="O20" s="142"/>
      <c r="P20" s="142"/>
      <c r="Q20" s="142"/>
      <c r="R20" s="142"/>
      <c r="S20" s="142"/>
      <c r="T20" s="142"/>
      <c r="U20" s="142" t="s">
        <v>648</v>
      </c>
    </row>
    <row r="21" spans="1:21" ht="48" customHeight="1">
      <c r="A21" s="55">
        <v>14</v>
      </c>
      <c r="B21" s="51" t="s">
        <v>70</v>
      </c>
      <c r="C21" s="61" t="s">
        <v>25</v>
      </c>
      <c r="D21" s="51" t="s">
        <v>67</v>
      </c>
      <c r="E21" s="61" t="s">
        <v>25</v>
      </c>
      <c r="F21" s="113" t="s">
        <v>67</v>
      </c>
      <c r="G21" s="205" t="s">
        <v>67</v>
      </c>
      <c r="H21" s="190"/>
      <c r="I21" s="59" t="s">
        <v>1156</v>
      </c>
      <c r="J21" s="39" t="s">
        <v>1082</v>
      </c>
      <c r="K21" s="162"/>
      <c r="L21" s="170" t="s">
        <v>648</v>
      </c>
      <c r="M21" s="170" t="s">
        <v>648</v>
      </c>
      <c r="N21" s="170" t="s">
        <v>648</v>
      </c>
      <c r="O21" s="170" t="s">
        <v>648</v>
      </c>
      <c r="P21" s="170" t="s">
        <v>648</v>
      </c>
      <c r="Q21" s="170" t="s">
        <v>648</v>
      </c>
      <c r="R21" s="170" t="s">
        <v>648</v>
      </c>
      <c r="S21" s="170" t="s">
        <v>648</v>
      </c>
      <c r="T21" s="170" t="s">
        <v>648</v>
      </c>
      <c r="U21" s="170" t="s">
        <v>648</v>
      </c>
    </row>
    <row r="22" spans="1:21" ht="39" customHeight="1">
      <c r="A22" s="55">
        <v>15</v>
      </c>
      <c r="B22" s="51" t="s">
        <v>1229</v>
      </c>
      <c r="C22" s="61" t="s">
        <v>25</v>
      </c>
      <c r="D22" s="51" t="s">
        <v>1228</v>
      </c>
      <c r="E22" s="61" t="s">
        <v>25</v>
      </c>
      <c r="F22" s="113" t="s">
        <v>1228</v>
      </c>
      <c r="G22" s="205"/>
      <c r="H22" s="190"/>
      <c r="I22" s="59" t="s">
        <v>1156</v>
      </c>
      <c r="J22" s="39" t="s">
        <v>1082</v>
      </c>
      <c r="K22" s="162"/>
      <c r="L22" s="170" t="s">
        <v>648</v>
      </c>
      <c r="M22" s="170" t="s">
        <v>648</v>
      </c>
      <c r="N22" s="170" t="s">
        <v>648</v>
      </c>
      <c r="O22" s="170" t="s">
        <v>648</v>
      </c>
      <c r="P22" s="170" t="s">
        <v>648</v>
      </c>
      <c r="Q22" s="170" t="s">
        <v>648</v>
      </c>
      <c r="R22" s="170" t="s">
        <v>648</v>
      </c>
      <c r="S22" s="170" t="s">
        <v>648</v>
      </c>
      <c r="T22" s="170" t="s">
        <v>648</v>
      </c>
      <c r="U22" s="170" t="s">
        <v>648</v>
      </c>
    </row>
    <row r="23" spans="1:21" ht="45.75" customHeight="1">
      <c r="A23" s="55">
        <v>16</v>
      </c>
      <c r="B23" s="51" t="s">
        <v>7</v>
      </c>
      <c r="C23" s="61" t="s">
        <v>23</v>
      </c>
      <c r="D23" s="51" t="s">
        <v>1230</v>
      </c>
      <c r="E23" s="61" t="s">
        <v>25</v>
      </c>
      <c r="F23" s="113" t="s">
        <v>1230</v>
      </c>
      <c r="G23" s="205"/>
      <c r="H23" s="190"/>
      <c r="I23" s="59" t="s">
        <v>1156</v>
      </c>
      <c r="J23" s="39" t="s">
        <v>1082</v>
      </c>
      <c r="K23" s="162"/>
      <c r="L23" s="45" t="s">
        <v>648</v>
      </c>
      <c r="M23" s="45" t="s">
        <v>648</v>
      </c>
      <c r="N23" s="45" t="s">
        <v>648</v>
      </c>
      <c r="O23" s="45" t="s">
        <v>648</v>
      </c>
      <c r="P23" s="45" t="s">
        <v>648</v>
      </c>
      <c r="Q23" s="45" t="s">
        <v>648</v>
      </c>
      <c r="R23" s="45" t="s">
        <v>648</v>
      </c>
      <c r="S23" s="45" t="s">
        <v>648</v>
      </c>
      <c r="T23" s="45" t="s">
        <v>648</v>
      </c>
      <c r="U23" s="45" t="s">
        <v>648</v>
      </c>
    </row>
    <row r="24" spans="1:21" ht="49.5" hidden="1" customHeight="1">
      <c r="A24" s="55">
        <v>17</v>
      </c>
      <c r="B24" s="51" t="s">
        <v>73</v>
      </c>
      <c r="C24" s="61" t="s">
        <v>23</v>
      </c>
      <c r="D24" s="51" t="s">
        <v>78</v>
      </c>
      <c r="E24" s="61" t="s">
        <v>23</v>
      </c>
      <c r="F24" s="80"/>
      <c r="G24" s="80"/>
      <c r="H24" s="190"/>
      <c r="I24" s="59" t="s">
        <v>1156</v>
      </c>
      <c r="J24" s="39" t="s">
        <v>1082</v>
      </c>
      <c r="K24" s="162"/>
      <c r="L24" s="45" t="s">
        <v>648</v>
      </c>
      <c r="M24" s="45"/>
      <c r="N24" s="45"/>
      <c r="O24" s="45"/>
      <c r="P24" s="45"/>
      <c r="Q24" s="45"/>
      <c r="R24" s="45"/>
      <c r="S24" s="45"/>
      <c r="T24" s="45"/>
      <c r="U24" s="45"/>
    </row>
    <row r="25" spans="1:21" ht="47.25" hidden="1" customHeight="1">
      <c r="A25" s="55">
        <v>18</v>
      </c>
      <c r="B25" s="51" t="s">
        <v>74</v>
      </c>
      <c r="C25" s="61" t="s">
        <v>24</v>
      </c>
      <c r="D25" s="51" t="s">
        <v>76</v>
      </c>
      <c r="E25" s="61" t="s">
        <v>24</v>
      </c>
      <c r="F25" s="80"/>
      <c r="G25" s="80"/>
      <c r="H25" s="190"/>
      <c r="I25" s="59" t="s">
        <v>1156</v>
      </c>
      <c r="J25" s="39" t="s">
        <v>1082</v>
      </c>
      <c r="K25" s="162"/>
      <c r="L25" s="45" t="s">
        <v>648</v>
      </c>
      <c r="M25" s="45"/>
      <c r="N25" s="45"/>
      <c r="O25" s="45"/>
      <c r="P25" s="45"/>
      <c r="Q25" s="45"/>
      <c r="R25" s="45"/>
      <c r="S25" s="45"/>
      <c r="T25" s="45"/>
      <c r="U25" s="45"/>
    </row>
    <row r="26" spans="1:21" ht="51" hidden="1" customHeight="1">
      <c r="A26" s="55">
        <v>19</v>
      </c>
      <c r="B26" s="51" t="s">
        <v>75</v>
      </c>
      <c r="C26" s="61" t="s">
        <v>24</v>
      </c>
      <c r="D26" s="51" t="s">
        <v>77</v>
      </c>
      <c r="E26" s="61" t="s">
        <v>24</v>
      </c>
      <c r="F26" s="80"/>
      <c r="G26" s="80"/>
      <c r="H26" s="190"/>
      <c r="I26" s="59" t="s">
        <v>1156</v>
      </c>
      <c r="J26" s="39" t="s">
        <v>1082</v>
      </c>
      <c r="K26" s="162"/>
      <c r="L26" s="45"/>
      <c r="M26" s="45"/>
      <c r="N26" s="45"/>
      <c r="O26" s="45"/>
      <c r="P26" s="45"/>
      <c r="Q26" s="45"/>
      <c r="R26" s="45"/>
      <c r="S26" s="45"/>
      <c r="T26" s="45"/>
      <c r="U26" s="45"/>
    </row>
    <row r="27" spans="1:21" ht="36.75" hidden="1" customHeight="1">
      <c r="A27" s="55">
        <v>20</v>
      </c>
      <c r="B27" s="51" t="s">
        <v>79</v>
      </c>
      <c r="C27" s="61" t="s">
        <v>23</v>
      </c>
      <c r="D27" s="51" t="s">
        <v>80</v>
      </c>
      <c r="E27" s="61" t="s">
        <v>25</v>
      </c>
      <c r="F27" s="80"/>
      <c r="G27" s="80"/>
      <c r="H27" s="190"/>
      <c r="I27" s="59" t="s">
        <v>1156</v>
      </c>
      <c r="J27" s="39" t="s">
        <v>1082</v>
      </c>
      <c r="K27" s="162"/>
      <c r="L27" s="45"/>
      <c r="M27" s="45"/>
      <c r="N27" s="45"/>
      <c r="O27" s="45"/>
      <c r="P27" s="45"/>
      <c r="Q27" s="45"/>
      <c r="R27" s="45"/>
      <c r="S27" s="45"/>
      <c r="T27" s="45"/>
      <c r="U27" s="45"/>
    </row>
    <row r="28" spans="1:21" ht="41.25" customHeight="1">
      <c r="A28" s="55">
        <v>21</v>
      </c>
      <c r="B28" s="51" t="s">
        <v>81</v>
      </c>
      <c r="C28" s="61" t="s">
        <v>25</v>
      </c>
      <c r="D28" s="51" t="s">
        <v>31</v>
      </c>
      <c r="E28" s="61" t="s">
        <v>25</v>
      </c>
      <c r="F28" s="113" t="s">
        <v>31</v>
      </c>
      <c r="G28" s="80"/>
      <c r="H28" s="190"/>
      <c r="I28" s="59" t="s">
        <v>1156</v>
      </c>
      <c r="J28" s="39" t="s">
        <v>1082</v>
      </c>
      <c r="K28" s="162"/>
      <c r="L28" s="45" t="s">
        <v>648</v>
      </c>
      <c r="M28" s="45" t="s">
        <v>648</v>
      </c>
      <c r="N28" s="45" t="s">
        <v>648</v>
      </c>
      <c r="O28" s="45" t="s">
        <v>648</v>
      </c>
      <c r="P28" s="45" t="s">
        <v>648</v>
      </c>
      <c r="Q28" s="45" t="s">
        <v>648</v>
      </c>
      <c r="R28" s="45" t="s">
        <v>648</v>
      </c>
      <c r="S28" s="45" t="s">
        <v>648</v>
      </c>
      <c r="T28" s="45" t="s">
        <v>648</v>
      </c>
      <c r="U28" s="45" t="s">
        <v>648</v>
      </c>
    </row>
    <row r="29" spans="1:21" ht="52.5" customHeight="1">
      <c r="A29" s="55">
        <v>22</v>
      </c>
      <c r="B29" s="51" t="s">
        <v>83</v>
      </c>
      <c r="C29" s="61" t="s">
        <v>23</v>
      </c>
      <c r="D29" s="51" t="s">
        <v>82</v>
      </c>
      <c r="E29" s="61" t="s">
        <v>25</v>
      </c>
      <c r="F29" s="113" t="s">
        <v>82</v>
      </c>
      <c r="G29" s="80"/>
      <c r="H29" s="190"/>
      <c r="I29" s="59" t="s">
        <v>1156</v>
      </c>
      <c r="J29" s="39" t="s">
        <v>1082</v>
      </c>
      <c r="K29" s="162"/>
      <c r="L29" s="45" t="s">
        <v>648</v>
      </c>
      <c r="M29" s="45" t="s">
        <v>648</v>
      </c>
      <c r="N29" s="45" t="s">
        <v>648</v>
      </c>
      <c r="O29" s="45" t="s">
        <v>648</v>
      </c>
      <c r="P29" s="45" t="s">
        <v>648</v>
      </c>
      <c r="Q29" s="45" t="s">
        <v>648</v>
      </c>
      <c r="R29" s="45" t="s">
        <v>648</v>
      </c>
      <c r="S29" s="45" t="s">
        <v>648</v>
      </c>
      <c r="T29" s="45" t="s">
        <v>648</v>
      </c>
      <c r="U29" s="45" t="s">
        <v>648</v>
      </c>
    </row>
    <row r="30" spans="1:21" ht="0.75" hidden="1" customHeight="1">
      <c r="A30" s="55">
        <v>23</v>
      </c>
      <c r="B30" s="51" t="s">
        <v>28</v>
      </c>
      <c r="C30" s="61" t="s">
        <v>23</v>
      </c>
      <c r="D30" s="51" t="s">
        <v>359</v>
      </c>
      <c r="E30" s="61" t="s">
        <v>23</v>
      </c>
      <c r="F30" s="80"/>
      <c r="G30" s="80"/>
      <c r="H30" s="190"/>
      <c r="I30" s="59" t="s">
        <v>1156</v>
      </c>
      <c r="J30" s="39" t="s">
        <v>1083</v>
      </c>
      <c r="K30" s="40"/>
      <c r="L30" s="165"/>
      <c r="M30" s="165"/>
      <c r="N30" s="165"/>
      <c r="O30" s="165"/>
      <c r="P30" s="165"/>
      <c r="Q30" s="165"/>
      <c r="R30" s="165"/>
      <c r="S30" s="165"/>
      <c r="T30" s="165"/>
      <c r="U30" s="165"/>
    </row>
    <row r="31" spans="1:21" ht="87" hidden="1" customHeight="1">
      <c r="A31" s="55">
        <v>24</v>
      </c>
      <c r="B31" s="51" t="s">
        <v>360</v>
      </c>
      <c r="C31" s="61" t="s">
        <v>25</v>
      </c>
      <c r="D31" s="51" t="s">
        <v>361</v>
      </c>
      <c r="E31" s="61" t="s">
        <v>25</v>
      </c>
      <c r="F31" s="80"/>
      <c r="G31" s="80"/>
      <c r="H31" s="190"/>
      <c r="I31" s="59" t="s">
        <v>1156</v>
      </c>
      <c r="J31" s="39" t="s">
        <v>1083</v>
      </c>
      <c r="K31" s="40"/>
      <c r="L31" s="45"/>
      <c r="M31" s="45"/>
      <c r="N31" s="45"/>
      <c r="O31" s="45"/>
      <c r="P31" s="45"/>
      <c r="Q31" s="45"/>
      <c r="R31" s="45"/>
      <c r="S31" s="45"/>
      <c r="T31" s="45"/>
      <c r="U31" s="45"/>
    </row>
    <row r="32" spans="1:21" ht="0.75" hidden="1" customHeight="1">
      <c r="A32" s="55">
        <v>25</v>
      </c>
      <c r="B32" s="51" t="s">
        <v>362</v>
      </c>
      <c r="C32" s="61" t="s">
        <v>23</v>
      </c>
      <c r="D32" s="51" t="s">
        <v>363</v>
      </c>
      <c r="E32" s="61" t="s">
        <v>25</v>
      </c>
      <c r="F32" s="80"/>
      <c r="G32" s="80"/>
      <c r="H32" s="190"/>
      <c r="I32" s="59" t="s">
        <v>1156</v>
      </c>
      <c r="J32" s="39" t="s">
        <v>1083</v>
      </c>
      <c r="K32" s="40"/>
      <c r="L32" s="44" t="s">
        <v>1176</v>
      </c>
      <c r="M32" s="44" t="s">
        <v>1176</v>
      </c>
      <c r="N32" s="44" t="s">
        <v>1176</v>
      </c>
      <c r="O32" s="44" t="s">
        <v>1176</v>
      </c>
      <c r="P32" s="44" t="s">
        <v>1176</v>
      </c>
      <c r="Q32" s="44" t="s">
        <v>1176</v>
      </c>
      <c r="R32" s="44" t="s">
        <v>1176</v>
      </c>
      <c r="S32" s="44" t="s">
        <v>1176</v>
      </c>
      <c r="T32" s="44" t="s">
        <v>1176</v>
      </c>
      <c r="U32" s="44" t="s">
        <v>1176</v>
      </c>
    </row>
    <row r="33" spans="1:21" ht="76.5" hidden="1" customHeight="1">
      <c r="A33" s="55">
        <v>26</v>
      </c>
      <c r="B33" s="51" t="s">
        <v>364</v>
      </c>
      <c r="C33" s="61" t="s">
        <v>23</v>
      </c>
      <c r="D33" s="51" t="s">
        <v>365</v>
      </c>
      <c r="E33" s="61" t="s">
        <v>25</v>
      </c>
      <c r="F33" s="80"/>
      <c r="G33" s="80"/>
      <c r="H33" s="190"/>
      <c r="I33" s="59" t="s">
        <v>1156</v>
      </c>
      <c r="J33" s="39" t="s">
        <v>1083</v>
      </c>
      <c r="K33" s="40"/>
      <c r="L33" s="45"/>
      <c r="M33" s="45"/>
      <c r="N33" s="45"/>
      <c r="O33" s="45"/>
      <c r="P33" s="45"/>
      <c r="Q33" s="45"/>
      <c r="R33" s="45"/>
      <c r="S33" s="45"/>
      <c r="T33" s="45"/>
      <c r="U33" s="45"/>
    </row>
    <row r="34" spans="1:21" ht="83.25" hidden="1" customHeight="1">
      <c r="A34" s="55">
        <v>27</v>
      </c>
      <c r="B34" s="51" t="s">
        <v>366</v>
      </c>
      <c r="C34" s="61" t="s">
        <v>25</v>
      </c>
      <c r="D34" s="51" t="s">
        <v>367</v>
      </c>
      <c r="E34" s="61" t="s">
        <v>25</v>
      </c>
      <c r="F34" s="80"/>
      <c r="G34" s="80"/>
      <c r="H34" s="190"/>
      <c r="I34" s="59" t="s">
        <v>1156</v>
      </c>
      <c r="J34" s="39" t="s">
        <v>1083</v>
      </c>
      <c r="K34" s="40"/>
      <c r="L34" s="45"/>
      <c r="M34" s="45"/>
      <c r="N34" s="45"/>
      <c r="O34" s="45"/>
      <c r="P34" s="45"/>
      <c r="Q34" s="45"/>
      <c r="R34" s="45"/>
      <c r="S34" s="45"/>
      <c r="T34" s="45"/>
      <c r="U34" s="45"/>
    </row>
    <row r="35" spans="1:21" ht="85.5" hidden="1" customHeight="1">
      <c r="A35" s="55">
        <v>28</v>
      </c>
      <c r="B35" s="51" t="s">
        <v>368</v>
      </c>
      <c r="C35" s="61" t="s">
        <v>25</v>
      </c>
      <c r="D35" s="51" t="s">
        <v>31</v>
      </c>
      <c r="E35" s="61" t="s">
        <v>25</v>
      </c>
      <c r="F35" s="80"/>
      <c r="G35" s="80"/>
      <c r="H35" s="190"/>
      <c r="I35" s="59" t="s">
        <v>1156</v>
      </c>
      <c r="J35" s="39" t="s">
        <v>1083</v>
      </c>
      <c r="K35" s="40"/>
      <c r="L35" s="45"/>
      <c r="M35" s="45"/>
      <c r="N35" s="45"/>
      <c r="O35" s="45"/>
      <c r="P35" s="45"/>
      <c r="Q35" s="45"/>
      <c r="R35" s="45"/>
      <c r="S35" s="45"/>
      <c r="T35" s="45"/>
      <c r="U35" s="45"/>
    </row>
    <row r="36" spans="1:21" ht="90.75" hidden="1" customHeight="1">
      <c r="A36" s="55">
        <v>29</v>
      </c>
      <c r="B36" s="51" t="s">
        <v>369</v>
      </c>
      <c r="C36" s="61" t="s">
        <v>23</v>
      </c>
      <c r="D36" s="51" t="s">
        <v>370</v>
      </c>
      <c r="E36" s="61" t="s">
        <v>25</v>
      </c>
      <c r="F36" s="80"/>
      <c r="G36" s="80"/>
      <c r="H36" s="190"/>
      <c r="I36" s="59" t="s">
        <v>1156</v>
      </c>
      <c r="J36" s="39" t="s">
        <v>1083</v>
      </c>
      <c r="K36" s="40"/>
      <c r="L36" s="142"/>
      <c r="M36" s="142"/>
      <c r="N36" s="142"/>
      <c r="O36" s="142"/>
      <c r="P36" s="142"/>
      <c r="Q36" s="142"/>
      <c r="R36" s="142"/>
      <c r="S36" s="142"/>
      <c r="T36" s="142"/>
      <c r="U36" s="142"/>
    </row>
    <row r="37" spans="1:21" ht="1.5" hidden="1" customHeight="1">
      <c r="A37" s="55">
        <v>30</v>
      </c>
      <c r="B37" s="51" t="s">
        <v>8</v>
      </c>
      <c r="C37" s="61" t="s">
        <v>23</v>
      </c>
      <c r="D37" s="51" t="s">
        <v>624</v>
      </c>
      <c r="E37" s="61" t="s">
        <v>105</v>
      </c>
      <c r="F37" s="80"/>
      <c r="G37" s="80"/>
      <c r="H37" s="190"/>
      <c r="I37" s="59" t="s">
        <v>1156</v>
      </c>
      <c r="J37" s="39" t="s">
        <v>1083</v>
      </c>
      <c r="K37" s="162"/>
      <c r="L37" s="45"/>
      <c r="M37" s="45"/>
      <c r="N37" s="45"/>
      <c r="O37" s="45"/>
      <c r="P37" s="45"/>
      <c r="Q37" s="45"/>
      <c r="R37" s="45"/>
      <c r="S37" s="45"/>
      <c r="T37" s="45"/>
      <c r="U37" s="45"/>
    </row>
    <row r="38" spans="1:21" ht="0.75" hidden="1" customHeight="1">
      <c r="A38" s="55">
        <v>31</v>
      </c>
      <c r="B38" s="51" t="s">
        <v>371</v>
      </c>
      <c r="C38" s="61" t="s">
        <v>26</v>
      </c>
      <c r="D38" s="51" t="s">
        <v>372</v>
      </c>
      <c r="E38" s="61" t="s">
        <v>26</v>
      </c>
      <c r="F38" s="80"/>
      <c r="G38" s="80"/>
      <c r="H38" s="190"/>
      <c r="I38" s="59" t="s">
        <v>1156</v>
      </c>
      <c r="J38" s="39" t="s">
        <v>1083</v>
      </c>
      <c r="K38" s="40"/>
    </row>
    <row r="39" spans="1:21" ht="24.75" customHeight="1">
      <c r="A39" s="43">
        <v>32</v>
      </c>
      <c r="B39" s="555" t="s">
        <v>1086</v>
      </c>
      <c r="C39" s="556"/>
      <c r="D39" s="557"/>
      <c r="E39" s="73" t="s">
        <v>1176</v>
      </c>
      <c r="F39" s="73"/>
      <c r="G39" s="73"/>
      <c r="H39" s="73"/>
      <c r="I39" s="54" t="s">
        <v>1156</v>
      </c>
      <c r="J39" s="44" t="s">
        <v>1176</v>
      </c>
      <c r="K39" s="161" t="s">
        <v>1176</v>
      </c>
      <c r="L39" s="95" t="s">
        <v>1176</v>
      </c>
      <c r="M39" s="95" t="s">
        <v>1176</v>
      </c>
      <c r="N39" s="95" t="s">
        <v>1176</v>
      </c>
      <c r="O39" s="95" t="s">
        <v>1176</v>
      </c>
      <c r="P39" s="95" t="s">
        <v>1176</v>
      </c>
      <c r="Q39" s="95" t="s">
        <v>1176</v>
      </c>
      <c r="R39" s="95" t="s">
        <v>1176</v>
      </c>
      <c r="S39" s="95" t="s">
        <v>1176</v>
      </c>
      <c r="T39" s="95" t="s">
        <v>1176</v>
      </c>
      <c r="U39" s="95" t="s">
        <v>1176</v>
      </c>
    </row>
    <row r="40" spans="1:21" ht="3" hidden="1" customHeight="1">
      <c r="A40" s="55">
        <v>33</v>
      </c>
      <c r="B40" s="51" t="s">
        <v>9</v>
      </c>
      <c r="C40" s="61" t="s">
        <v>23</v>
      </c>
      <c r="D40" s="51" t="s">
        <v>32</v>
      </c>
      <c r="E40" s="61" t="s">
        <v>25</v>
      </c>
      <c r="F40" s="80"/>
      <c r="G40" s="80"/>
      <c r="H40" s="190"/>
      <c r="I40" s="59" t="s">
        <v>1156</v>
      </c>
      <c r="J40" s="39" t="s">
        <v>1081</v>
      </c>
      <c r="K40" s="40" t="s">
        <v>648</v>
      </c>
      <c r="L40" s="166" t="s">
        <v>1176</v>
      </c>
      <c r="M40" s="166" t="s">
        <v>1176</v>
      </c>
      <c r="N40" s="166" t="s">
        <v>1176</v>
      </c>
      <c r="O40" s="166" t="s">
        <v>1176</v>
      </c>
      <c r="P40" s="166" t="s">
        <v>1176</v>
      </c>
      <c r="Q40" s="166" t="s">
        <v>1176</v>
      </c>
      <c r="R40" s="166" t="s">
        <v>1176</v>
      </c>
      <c r="S40" s="166" t="s">
        <v>1176</v>
      </c>
      <c r="T40" s="166" t="s">
        <v>1176</v>
      </c>
      <c r="U40" s="166" t="s">
        <v>1176</v>
      </c>
    </row>
    <row r="41" spans="1:21" ht="102" hidden="1" customHeight="1">
      <c r="A41" s="55">
        <v>34</v>
      </c>
      <c r="B41" s="51" t="s">
        <v>49</v>
      </c>
      <c r="C41" s="61" t="s">
        <v>23</v>
      </c>
      <c r="D41" s="51" t="s">
        <v>33</v>
      </c>
      <c r="E41" s="61" t="s">
        <v>25</v>
      </c>
      <c r="F41" s="80"/>
      <c r="G41" s="80"/>
      <c r="H41" s="190"/>
      <c r="I41" s="59" t="s">
        <v>1156</v>
      </c>
      <c r="J41" s="39" t="s">
        <v>1081</v>
      </c>
      <c r="K41" s="40" t="s">
        <v>648</v>
      </c>
      <c r="L41" s="45"/>
      <c r="M41" s="45"/>
      <c r="N41" s="45"/>
      <c r="O41" s="45"/>
      <c r="P41" s="45"/>
      <c r="Q41" s="45"/>
      <c r="R41" s="45"/>
      <c r="S41" s="45"/>
      <c r="T41" s="45"/>
      <c r="U41" s="45"/>
    </row>
    <row r="42" spans="1:21" ht="2.25" hidden="1" customHeight="1">
      <c r="A42" s="55">
        <v>35</v>
      </c>
      <c r="B42" s="51" t="s">
        <v>13</v>
      </c>
      <c r="C42" s="61" t="s">
        <v>23</v>
      </c>
      <c r="D42" s="51" t="s">
        <v>38</v>
      </c>
      <c r="E42" s="61" t="s">
        <v>23</v>
      </c>
      <c r="F42" s="80"/>
      <c r="G42" s="80"/>
      <c r="H42" s="190"/>
      <c r="I42" s="59" t="s">
        <v>1156</v>
      </c>
      <c r="J42" s="39" t="s">
        <v>1081</v>
      </c>
      <c r="K42" s="40" t="s">
        <v>648</v>
      </c>
      <c r="L42" s="45"/>
      <c r="M42" s="45"/>
      <c r="N42" s="45"/>
      <c r="O42" s="45"/>
      <c r="P42" s="45"/>
      <c r="Q42" s="45"/>
      <c r="R42" s="45"/>
      <c r="S42" s="45"/>
      <c r="T42" s="45"/>
      <c r="U42" s="45"/>
    </row>
    <row r="43" spans="1:21" ht="74.25" hidden="1" customHeight="1">
      <c r="A43" s="55">
        <v>36</v>
      </c>
      <c r="B43" s="51" t="s">
        <v>627</v>
      </c>
      <c r="C43" s="61" t="s">
        <v>26</v>
      </c>
      <c r="D43" s="51" t="s">
        <v>628</v>
      </c>
      <c r="E43" s="61" t="s">
        <v>26</v>
      </c>
      <c r="F43" s="80"/>
      <c r="G43" s="80"/>
      <c r="H43" s="190"/>
      <c r="I43" s="59" t="s">
        <v>1156</v>
      </c>
      <c r="J43" s="39" t="s">
        <v>1081</v>
      </c>
      <c r="K43" s="40" t="s">
        <v>648</v>
      </c>
      <c r="L43" s="142"/>
      <c r="M43" s="142"/>
      <c r="N43" s="142"/>
      <c r="O43" s="142"/>
      <c r="P43" s="142"/>
      <c r="Q43" s="142"/>
      <c r="R43" s="142"/>
      <c r="S43" s="142"/>
      <c r="T43" s="142"/>
      <c r="U43" s="142"/>
    </row>
    <row r="44" spans="1:21" ht="55.5" customHeight="1">
      <c r="A44" s="55">
        <v>37</v>
      </c>
      <c r="B44" s="51" t="s">
        <v>84</v>
      </c>
      <c r="C44" s="61" t="s">
        <v>25</v>
      </c>
      <c r="D44" s="51" t="s">
        <v>85</v>
      </c>
      <c r="E44" s="61" t="s">
        <v>25</v>
      </c>
      <c r="F44" s="113" t="s">
        <v>85</v>
      </c>
      <c r="G44" s="80"/>
      <c r="H44" s="190"/>
      <c r="I44" s="59" t="s">
        <v>1156</v>
      </c>
      <c r="J44" s="39" t="s">
        <v>1082</v>
      </c>
      <c r="K44" s="162"/>
      <c r="L44" s="95" t="s">
        <v>1176</v>
      </c>
      <c r="M44" s="95" t="s">
        <v>1176</v>
      </c>
      <c r="N44" s="95" t="s">
        <v>1176</v>
      </c>
      <c r="O44" s="95" t="s">
        <v>1176</v>
      </c>
      <c r="P44" s="95" t="s">
        <v>1176</v>
      </c>
      <c r="Q44" s="95" t="s">
        <v>1176</v>
      </c>
      <c r="R44" s="95" t="s">
        <v>1176</v>
      </c>
      <c r="S44" s="95" t="s">
        <v>1176</v>
      </c>
      <c r="T44" s="95" t="s">
        <v>1176</v>
      </c>
      <c r="U44" s="95" t="s">
        <v>1176</v>
      </c>
    </row>
    <row r="45" spans="1:21" ht="69.75" customHeight="1">
      <c r="A45" s="55">
        <v>38</v>
      </c>
      <c r="B45" s="51" t="s">
        <v>375</v>
      </c>
      <c r="C45" s="61" t="s">
        <v>23</v>
      </c>
      <c r="D45" s="51" t="s">
        <v>86</v>
      </c>
      <c r="E45" s="61" t="s">
        <v>25</v>
      </c>
      <c r="F45" s="113" t="s">
        <v>86</v>
      </c>
      <c r="G45" s="80"/>
      <c r="H45" s="190"/>
      <c r="I45" s="59" t="s">
        <v>1156</v>
      </c>
      <c r="J45" s="39" t="s">
        <v>1082</v>
      </c>
      <c r="K45" s="162"/>
      <c r="L45" s="95" t="s">
        <v>1176</v>
      </c>
      <c r="M45" s="95" t="s">
        <v>1176</v>
      </c>
      <c r="N45" s="95" t="s">
        <v>1176</v>
      </c>
      <c r="O45" s="95" t="s">
        <v>1176</v>
      </c>
      <c r="P45" s="95" t="s">
        <v>1176</v>
      </c>
      <c r="Q45" s="95" t="s">
        <v>1176</v>
      </c>
      <c r="R45" s="95" t="s">
        <v>1176</v>
      </c>
      <c r="S45" s="95" t="s">
        <v>1176</v>
      </c>
      <c r="T45" s="95" t="s">
        <v>1176</v>
      </c>
      <c r="U45" s="95" t="s">
        <v>1176</v>
      </c>
    </row>
    <row r="46" spans="1:21" ht="51" customHeight="1">
      <c r="A46" s="55">
        <v>39</v>
      </c>
      <c r="B46" s="51" t="s">
        <v>14</v>
      </c>
      <c r="C46" s="61" t="s">
        <v>23</v>
      </c>
      <c r="D46" s="51" t="s">
        <v>87</v>
      </c>
      <c r="E46" s="61" t="s">
        <v>25</v>
      </c>
      <c r="F46" s="113" t="s">
        <v>87</v>
      </c>
      <c r="G46" s="80"/>
      <c r="H46" s="190"/>
      <c r="I46" s="59" t="s">
        <v>1156</v>
      </c>
      <c r="J46" s="39" t="s">
        <v>1082</v>
      </c>
      <c r="K46" s="162"/>
      <c r="L46" s="44" t="s">
        <v>1176</v>
      </c>
      <c r="M46" s="44" t="s">
        <v>1176</v>
      </c>
      <c r="N46" s="44" t="s">
        <v>1176</v>
      </c>
      <c r="O46" s="44" t="s">
        <v>1176</v>
      </c>
      <c r="P46" s="44" t="s">
        <v>1176</v>
      </c>
      <c r="Q46" s="44" t="s">
        <v>1176</v>
      </c>
      <c r="R46" s="44" t="s">
        <v>1176</v>
      </c>
      <c r="S46" s="44" t="s">
        <v>1176</v>
      </c>
      <c r="T46" s="44" t="s">
        <v>1176</v>
      </c>
      <c r="U46" s="44" t="s">
        <v>1176</v>
      </c>
    </row>
    <row r="47" spans="1:21" ht="38.25" customHeight="1">
      <c r="A47" s="55">
        <v>40</v>
      </c>
      <c r="B47" s="51" t="s">
        <v>379</v>
      </c>
      <c r="C47" s="61" t="s">
        <v>25</v>
      </c>
      <c r="D47" s="51" t="s">
        <v>88</v>
      </c>
      <c r="E47" s="61" t="s">
        <v>25</v>
      </c>
      <c r="F47" s="113" t="s">
        <v>88</v>
      </c>
      <c r="G47" s="80"/>
      <c r="H47" s="190"/>
      <c r="I47" s="59" t="s">
        <v>1156</v>
      </c>
      <c r="J47" s="39" t="s">
        <v>1082</v>
      </c>
      <c r="K47" s="162"/>
      <c r="L47" s="95" t="s">
        <v>1176</v>
      </c>
      <c r="M47" s="95" t="s">
        <v>1176</v>
      </c>
      <c r="N47" s="95" t="s">
        <v>1176</v>
      </c>
      <c r="O47" s="95" t="s">
        <v>1176</v>
      </c>
      <c r="P47" s="95" t="s">
        <v>1176</v>
      </c>
      <c r="Q47" s="95" t="s">
        <v>1176</v>
      </c>
      <c r="R47" s="95" t="s">
        <v>1176</v>
      </c>
      <c r="S47" s="95" t="s">
        <v>1176</v>
      </c>
      <c r="T47" s="95" t="s">
        <v>1176</v>
      </c>
      <c r="U47" s="95" t="s">
        <v>1176</v>
      </c>
    </row>
    <row r="48" spans="1:21" ht="37.5" hidden="1" customHeight="1">
      <c r="A48" s="55">
        <v>41</v>
      </c>
      <c r="B48" s="51" t="s">
        <v>630</v>
      </c>
      <c r="C48" s="61" t="s">
        <v>26</v>
      </c>
      <c r="D48" s="51" t="s">
        <v>629</v>
      </c>
      <c r="E48" s="61" t="s">
        <v>26</v>
      </c>
      <c r="F48" s="80"/>
      <c r="G48" s="80"/>
      <c r="H48" s="190"/>
      <c r="I48" s="59" t="s">
        <v>1156</v>
      </c>
      <c r="J48" s="39" t="s">
        <v>1082</v>
      </c>
      <c r="K48" s="162"/>
      <c r="L48" s="95" t="s">
        <v>1176</v>
      </c>
      <c r="M48" s="95" t="s">
        <v>1176</v>
      </c>
      <c r="N48" s="95" t="s">
        <v>1176</v>
      </c>
      <c r="O48" s="95" t="s">
        <v>1176</v>
      </c>
      <c r="P48" s="95" t="s">
        <v>1176</v>
      </c>
      <c r="Q48" s="95" t="s">
        <v>1176</v>
      </c>
      <c r="R48" s="95" t="s">
        <v>1176</v>
      </c>
      <c r="S48" s="95" t="s">
        <v>1176</v>
      </c>
      <c r="T48" s="95" t="s">
        <v>1176</v>
      </c>
      <c r="U48" s="95" t="s">
        <v>1176</v>
      </c>
    </row>
    <row r="49" spans="1:21" ht="170.25" hidden="1" customHeight="1">
      <c r="A49" s="55">
        <v>42</v>
      </c>
      <c r="B49" s="51" t="s">
        <v>373</v>
      </c>
      <c r="C49" s="61" t="s">
        <v>25</v>
      </c>
      <c r="D49" s="51" t="s">
        <v>374</v>
      </c>
      <c r="E49" s="61" t="s">
        <v>25</v>
      </c>
      <c r="F49" s="80"/>
      <c r="G49" s="80"/>
      <c r="H49" s="190"/>
      <c r="I49" s="59" t="s">
        <v>1156</v>
      </c>
      <c r="J49" s="39" t="s">
        <v>1083</v>
      </c>
      <c r="K49" s="40"/>
      <c r="L49" s="165"/>
      <c r="M49" s="165"/>
      <c r="N49" s="165"/>
      <c r="O49" s="165"/>
      <c r="P49" s="165"/>
      <c r="Q49" s="165"/>
      <c r="R49" s="165"/>
      <c r="S49" s="165"/>
      <c r="T49" s="165"/>
      <c r="U49" s="165"/>
    </row>
    <row r="50" spans="1:21" ht="175.5" hidden="1" customHeight="1">
      <c r="A50" s="55">
        <v>43</v>
      </c>
      <c r="B50" s="51" t="s">
        <v>10</v>
      </c>
      <c r="C50" s="61" t="s">
        <v>23</v>
      </c>
      <c r="D50" s="51" t="s">
        <v>376</v>
      </c>
      <c r="E50" s="61" t="s">
        <v>25</v>
      </c>
      <c r="F50" s="80"/>
      <c r="G50" s="80"/>
      <c r="H50" s="190"/>
      <c r="I50" s="59" t="s">
        <v>1156</v>
      </c>
      <c r="J50" s="39" t="s">
        <v>1083</v>
      </c>
      <c r="K50" s="40"/>
      <c r="L50" s="45"/>
      <c r="M50" s="45"/>
      <c r="N50" s="45"/>
      <c r="O50" s="45"/>
      <c r="P50" s="45"/>
      <c r="Q50" s="45"/>
      <c r="R50" s="45"/>
      <c r="S50" s="45"/>
      <c r="T50" s="45"/>
      <c r="U50" s="45"/>
    </row>
    <row r="51" spans="1:21" ht="183" hidden="1" customHeight="1">
      <c r="A51" s="55">
        <v>44</v>
      </c>
      <c r="B51" s="51" t="s">
        <v>377</v>
      </c>
      <c r="C51" s="61" t="s">
        <v>23</v>
      </c>
      <c r="D51" s="51" t="s">
        <v>378</v>
      </c>
      <c r="E51" s="61" t="s">
        <v>105</v>
      </c>
      <c r="F51" s="80"/>
      <c r="G51" s="80"/>
      <c r="H51" s="190"/>
      <c r="I51" s="59" t="s">
        <v>1156</v>
      </c>
      <c r="J51" s="39" t="s">
        <v>1083</v>
      </c>
      <c r="K51" s="40"/>
      <c r="L51" s="45"/>
      <c r="M51" s="45"/>
      <c r="N51" s="45"/>
      <c r="O51" s="45"/>
      <c r="P51" s="45"/>
      <c r="Q51" s="45"/>
      <c r="R51" s="45"/>
      <c r="S51" s="45"/>
      <c r="T51" s="45"/>
      <c r="U51" s="45"/>
    </row>
    <row r="52" spans="1:21" ht="180" hidden="1" customHeight="1">
      <c r="A52" s="55">
        <v>45</v>
      </c>
      <c r="B52" s="51" t="s">
        <v>380</v>
      </c>
      <c r="C52" s="61" t="s">
        <v>25</v>
      </c>
      <c r="D52" s="51" t="s">
        <v>381</v>
      </c>
      <c r="E52" s="61" t="s">
        <v>25</v>
      </c>
      <c r="F52" s="80"/>
      <c r="G52" s="80"/>
      <c r="H52" s="190"/>
      <c r="I52" s="59" t="s">
        <v>1156</v>
      </c>
      <c r="J52" s="39" t="s">
        <v>1083</v>
      </c>
      <c r="K52" s="40"/>
      <c r="L52" s="45"/>
      <c r="M52" s="45"/>
      <c r="N52" s="45"/>
      <c r="O52" s="45"/>
      <c r="P52" s="45"/>
      <c r="Q52" s="45"/>
      <c r="R52" s="45"/>
      <c r="S52" s="45"/>
      <c r="T52" s="45"/>
      <c r="U52" s="45"/>
    </row>
    <row r="53" spans="1:21" ht="168" hidden="1" customHeight="1">
      <c r="A53" s="55">
        <v>46</v>
      </c>
      <c r="B53" s="51" t="s">
        <v>382</v>
      </c>
      <c r="C53" s="61" t="s">
        <v>105</v>
      </c>
      <c r="D53" s="51" t="s">
        <v>383</v>
      </c>
      <c r="E53" s="61" t="s">
        <v>105</v>
      </c>
      <c r="F53" s="80"/>
      <c r="G53" s="80"/>
      <c r="H53" s="190"/>
      <c r="I53" s="59" t="s">
        <v>1156</v>
      </c>
      <c r="J53" s="39" t="s">
        <v>1083</v>
      </c>
      <c r="K53" s="40"/>
      <c r="L53" s="45"/>
      <c r="M53" s="45"/>
      <c r="N53" s="45"/>
      <c r="O53" s="45"/>
      <c r="P53" s="45"/>
      <c r="Q53" s="45"/>
      <c r="R53" s="45"/>
      <c r="S53" s="45"/>
      <c r="T53" s="45"/>
      <c r="U53" s="45"/>
    </row>
    <row r="54" spans="1:21" ht="151.5" hidden="1" customHeight="1">
      <c r="A54" s="55">
        <v>47</v>
      </c>
      <c r="B54" s="51" t="s">
        <v>384</v>
      </c>
      <c r="C54" s="61" t="s">
        <v>26</v>
      </c>
      <c r="D54" s="51" t="s">
        <v>385</v>
      </c>
      <c r="E54" s="61" t="s">
        <v>26</v>
      </c>
      <c r="F54" s="80"/>
      <c r="G54" s="80"/>
      <c r="H54" s="190"/>
      <c r="I54" s="59" t="s">
        <v>1156</v>
      </c>
      <c r="J54" s="39" t="s">
        <v>1083</v>
      </c>
      <c r="K54" s="40"/>
      <c r="L54" s="45"/>
      <c r="M54" s="45"/>
      <c r="N54" s="45"/>
      <c r="O54" s="45"/>
      <c r="P54" s="45"/>
      <c r="Q54" s="45"/>
      <c r="R54" s="45"/>
      <c r="S54" s="45"/>
      <c r="T54" s="45"/>
      <c r="U54" s="45"/>
    </row>
    <row r="55" spans="1:21" ht="0.75" hidden="1" customHeight="1">
      <c r="A55" s="55">
        <v>48</v>
      </c>
      <c r="B55" s="51" t="s">
        <v>631</v>
      </c>
      <c r="C55" s="61" t="s">
        <v>26</v>
      </c>
      <c r="D55" s="51" t="s">
        <v>632</v>
      </c>
      <c r="E55" s="61" t="s">
        <v>26</v>
      </c>
      <c r="F55" s="80"/>
      <c r="G55" s="80"/>
      <c r="H55" s="190"/>
      <c r="I55" s="59" t="s">
        <v>1156</v>
      </c>
      <c r="J55" s="39" t="s">
        <v>1083</v>
      </c>
      <c r="K55" s="40"/>
      <c r="L55" s="44" t="s">
        <v>1176</v>
      </c>
      <c r="M55" s="44" t="s">
        <v>1176</v>
      </c>
      <c r="N55" s="44" t="s">
        <v>1176</v>
      </c>
      <c r="O55" s="44" t="s">
        <v>1176</v>
      </c>
      <c r="P55" s="44" t="s">
        <v>1176</v>
      </c>
      <c r="Q55" s="44" t="s">
        <v>1176</v>
      </c>
      <c r="R55" s="44" t="s">
        <v>1176</v>
      </c>
      <c r="S55" s="44" t="s">
        <v>1176</v>
      </c>
      <c r="T55" s="44" t="s">
        <v>1176</v>
      </c>
      <c r="U55" s="44" t="s">
        <v>1176</v>
      </c>
    </row>
    <row r="56" spans="1:21" s="37" customFormat="1" ht="45" hidden="1" customHeight="1">
      <c r="A56" s="56"/>
      <c r="B56" s="81" t="s">
        <v>1040</v>
      </c>
      <c r="C56" s="81" t="s">
        <v>1084</v>
      </c>
      <c r="D56" s="81" t="s">
        <v>0</v>
      </c>
      <c r="E56" s="64" t="s">
        <v>1084</v>
      </c>
      <c r="F56" s="83"/>
      <c r="G56" s="83"/>
      <c r="H56" s="83"/>
      <c r="I56" s="57"/>
      <c r="J56" s="57"/>
      <c r="K56" s="82" t="s">
        <v>1081</v>
      </c>
      <c r="L56" s="46" t="s">
        <v>1144</v>
      </c>
      <c r="M56" s="46" t="s">
        <v>1028</v>
      </c>
      <c r="N56" s="46" t="s">
        <v>1029</v>
      </c>
      <c r="O56" s="46" t="s">
        <v>1030</v>
      </c>
      <c r="P56" s="46" t="s">
        <v>1032</v>
      </c>
      <c r="Q56" s="46" t="s">
        <v>1033</v>
      </c>
      <c r="R56" s="46" t="s">
        <v>1034</v>
      </c>
      <c r="S56" s="46" t="s">
        <v>1035</v>
      </c>
      <c r="T56" s="47" t="s">
        <v>1036</v>
      </c>
      <c r="U56" s="46" t="s">
        <v>1037</v>
      </c>
    </row>
    <row r="57" spans="1:21" s="37" customFormat="1" ht="3.75" hidden="1" customHeight="1">
      <c r="A57" s="56"/>
      <c r="B57" s="81" t="s">
        <v>1040</v>
      </c>
      <c r="C57" s="81" t="s">
        <v>1084</v>
      </c>
      <c r="D57" s="81" t="s">
        <v>0</v>
      </c>
      <c r="E57" s="64" t="s">
        <v>1084</v>
      </c>
      <c r="F57" s="83"/>
      <c r="G57" s="83"/>
      <c r="H57" s="83"/>
      <c r="I57" s="57"/>
      <c r="J57" s="57"/>
      <c r="K57" s="82" t="s">
        <v>1081</v>
      </c>
      <c r="L57" s="129" t="s">
        <v>1144</v>
      </c>
      <c r="M57" s="129" t="s">
        <v>1028</v>
      </c>
      <c r="N57" s="129" t="s">
        <v>1029</v>
      </c>
      <c r="O57" s="129" t="s">
        <v>1030</v>
      </c>
      <c r="P57" s="129" t="s">
        <v>1032</v>
      </c>
      <c r="Q57" s="129" t="s">
        <v>1033</v>
      </c>
      <c r="R57" s="129" t="s">
        <v>1034</v>
      </c>
      <c r="S57" s="129" t="s">
        <v>1035</v>
      </c>
      <c r="T57" s="130" t="s">
        <v>1036</v>
      </c>
      <c r="U57" s="129" t="s">
        <v>1037</v>
      </c>
    </row>
    <row r="58" spans="1:21" ht="3" hidden="1" customHeight="1">
      <c r="A58" s="55">
        <v>51</v>
      </c>
      <c r="B58" s="51" t="s">
        <v>386</v>
      </c>
      <c r="C58" s="61" t="s">
        <v>25</v>
      </c>
      <c r="D58" s="51" t="s">
        <v>387</v>
      </c>
      <c r="E58" s="61" t="s">
        <v>25</v>
      </c>
      <c r="F58" s="80"/>
      <c r="G58" s="80"/>
      <c r="H58" s="190"/>
      <c r="I58" s="59" t="s">
        <v>1156</v>
      </c>
      <c r="J58" s="39" t="s">
        <v>1082</v>
      </c>
      <c r="K58" s="162"/>
      <c r="L58" s="95" t="s">
        <v>1176</v>
      </c>
      <c r="M58" s="95" t="s">
        <v>1176</v>
      </c>
      <c r="N58" s="95" t="s">
        <v>1176</v>
      </c>
      <c r="O58" s="95" t="s">
        <v>1176</v>
      </c>
      <c r="P58" s="95" t="s">
        <v>1176</v>
      </c>
      <c r="Q58" s="95" t="s">
        <v>1176</v>
      </c>
      <c r="R58" s="95" t="s">
        <v>1176</v>
      </c>
      <c r="S58" s="95" t="s">
        <v>1176</v>
      </c>
      <c r="T58" s="95" t="s">
        <v>1176</v>
      </c>
      <c r="U58" s="95" t="s">
        <v>1176</v>
      </c>
    </row>
    <row r="59" spans="1:21" ht="108.75" hidden="1" customHeight="1">
      <c r="A59" s="55">
        <v>52</v>
      </c>
      <c r="B59" s="51" t="s">
        <v>388</v>
      </c>
      <c r="C59" s="61" t="s">
        <v>25</v>
      </c>
      <c r="D59" s="51" t="s">
        <v>389</v>
      </c>
      <c r="E59" s="61" t="s">
        <v>25</v>
      </c>
      <c r="F59" s="80"/>
      <c r="G59" s="80"/>
      <c r="H59" s="190"/>
      <c r="I59" s="59" t="s">
        <v>1156</v>
      </c>
      <c r="J59" s="39" t="s">
        <v>1083</v>
      </c>
      <c r="K59" s="40"/>
      <c r="L59" s="165"/>
      <c r="M59" s="165"/>
      <c r="N59" s="165"/>
      <c r="O59" s="165"/>
      <c r="P59" s="165"/>
      <c r="Q59" s="165"/>
      <c r="R59" s="165"/>
      <c r="S59" s="165"/>
      <c r="T59" s="165"/>
      <c r="U59" s="165"/>
    </row>
    <row r="60" spans="1:21" s="37" customFormat="1" ht="0.75" hidden="1" customHeight="1">
      <c r="A60" s="56"/>
      <c r="B60" s="81" t="s">
        <v>1040</v>
      </c>
      <c r="C60" s="81" t="s">
        <v>1084</v>
      </c>
      <c r="D60" s="81" t="s">
        <v>0</v>
      </c>
      <c r="E60" s="64" t="s">
        <v>1084</v>
      </c>
      <c r="F60" s="83"/>
      <c r="G60" s="83"/>
      <c r="H60" s="83"/>
      <c r="I60" s="57"/>
      <c r="J60" s="57"/>
      <c r="K60" s="82" t="s">
        <v>1081</v>
      </c>
      <c r="L60" s="46" t="s">
        <v>1144</v>
      </c>
      <c r="M60" s="46" t="s">
        <v>1028</v>
      </c>
      <c r="N60" s="46" t="s">
        <v>1029</v>
      </c>
      <c r="O60" s="46" t="s">
        <v>1030</v>
      </c>
      <c r="P60" s="46" t="s">
        <v>1032</v>
      </c>
      <c r="Q60" s="46" t="s">
        <v>1033</v>
      </c>
      <c r="R60" s="46" t="s">
        <v>1034</v>
      </c>
      <c r="S60" s="46" t="s">
        <v>1035</v>
      </c>
      <c r="T60" s="47" t="s">
        <v>1036</v>
      </c>
      <c r="U60" s="46" t="s">
        <v>1037</v>
      </c>
    </row>
    <row r="61" spans="1:21" ht="0.75" hidden="1" customHeight="1">
      <c r="A61" s="55">
        <v>54</v>
      </c>
      <c r="B61" s="51" t="s">
        <v>390</v>
      </c>
      <c r="C61" s="61" t="s">
        <v>23</v>
      </c>
      <c r="D61" s="51" t="s">
        <v>391</v>
      </c>
      <c r="E61" s="61" t="s">
        <v>25</v>
      </c>
      <c r="F61" s="80"/>
      <c r="G61" s="80"/>
      <c r="H61" s="190"/>
      <c r="I61" s="59" t="s">
        <v>1156</v>
      </c>
      <c r="J61" s="39" t="s">
        <v>1082</v>
      </c>
      <c r="K61" s="40"/>
      <c r="L61" s="45"/>
      <c r="M61" s="45"/>
      <c r="N61" s="45"/>
      <c r="O61" s="45"/>
      <c r="P61" s="45"/>
      <c r="Q61" s="45"/>
      <c r="R61" s="45"/>
      <c r="S61" s="45"/>
      <c r="T61" s="45"/>
      <c r="U61" s="45"/>
    </row>
    <row r="62" spans="1:21" ht="13.5" hidden="1" customHeight="1">
      <c r="A62" s="55">
        <v>55</v>
      </c>
      <c r="B62" s="51" t="s">
        <v>392</v>
      </c>
      <c r="C62" s="61" t="s">
        <v>23</v>
      </c>
      <c r="D62" s="51" t="s">
        <v>393</v>
      </c>
      <c r="E62" s="61" t="s">
        <v>25</v>
      </c>
      <c r="F62" s="80"/>
      <c r="G62" s="80"/>
      <c r="H62" s="190"/>
      <c r="I62" s="59" t="s">
        <v>1156</v>
      </c>
      <c r="J62" s="39" t="s">
        <v>1083</v>
      </c>
      <c r="K62" s="40"/>
      <c r="L62" s="142"/>
      <c r="M62" s="142"/>
      <c r="N62" s="142"/>
      <c r="O62" s="142"/>
      <c r="P62" s="142"/>
      <c r="Q62" s="142"/>
      <c r="R62" s="142"/>
      <c r="S62" s="142"/>
      <c r="T62" s="142"/>
      <c r="U62" s="142"/>
    </row>
    <row r="63" spans="1:21" s="37" customFormat="1" ht="18" hidden="1" customHeight="1">
      <c r="A63" s="56"/>
      <c r="B63" s="81" t="s">
        <v>1040</v>
      </c>
      <c r="C63" s="81" t="s">
        <v>1084</v>
      </c>
      <c r="D63" s="81" t="s">
        <v>0</v>
      </c>
      <c r="E63" s="64" t="s">
        <v>1084</v>
      </c>
      <c r="F63" s="83"/>
      <c r="G63" s="83"/>
      <c r="H63" s="83"/>
      <c r="I63" s="57"/>
      <c r="J63" s="57"/>
      <c r="K63" s="160" t="s">
        <v>1081</v>
      </c>
      <c r="L63" s="46" t="s">
        <v>1144</v>
      </c>
      <c r="M63" s="46" t="s">
        <v>1028</v>
      </c>
      <c r="N63" s="46" t="s">
        <v>1029</v>
      </c>
      <c r="O63" s="46" t="s">
        <v>1030</v>
      </c>
      <c r="P63" s="46" t="s">
        <v>1032</v>
      </c>
      <c r="Q63" s="46" t="s">
        <v>1033</v>
      </c>
      <c r="R63" s="46" t="s">
        <v>1034</v>
      </c>
      <c r="S63" s="46" t="s">
        <v>1035</v>
      </c>
      <c r="T63" s="47" t="s">
        <v>1036</v>
      </c>
      <c r="U63" s="46" t="s">
        <v>1037</v>
      </c>
    </row>
    <row r="64" spans="1:21" ht="0.75" hidden="1" customHeight="1">
      <c r="A64" s="55">
        <v>57</v>
      </c>
      <c r="B64" s="51" t="s">
        <v>394</v>
      </c>
      <c r="C64" s="61" t="s">
        <v>25</v>
      </c>
      <c r="D64" s="51" t="s">
        <v>395</v>
      </c>
      <c r="E64" s="61" t="s">
        <v>25</v>
      </c>
      <c r="F64" s="80"/>
      <c r="G64" s="80"/>
      <c r="H64" s="190"/>
      <c r="I64" s="59" t="s">
        <v>1156</v>
      </c>
      <c r="J64" s="39" t="s">
        <v>1082</v>
      </c>
      <c r="K64" s="162"/>
      <c r="L64" s="95" t="s">
        <v>1176</v>
      </c>
      <c r="M64" s="95" t="s">
        <v>1176</v>
      </c>
      <c r="N64" s="95" t="s">
        <v>1176</v>
      </c>
      <c r="O64" s="95" t="s">
        <v>1176</v>
      </c>
      <c r="P64" s="95" t="s">
        <v>1176</v>
      </c>
      <c r="Q64" s="95" t="s">
        <v>1176</v>
      </c>
      <c r="R64" s="95" t="s">
        <v>1176</v>
      </c>
      <c r="S64" s="95" t="s">
        <v>1176</v>
      </c>
      <c r="T64" s="95" t="s">
        <v>1176</v>
      </c>
      <c r="U64" s="95" t="s">
        <v>1176</v>
      </c>
    </row>
    <row r="65" spans="1:21" ht="93" hidden="1" customHeight="1">
      <c r="A65" s="55">
        <v>58</v>
      </c>
      <c r="B65" s="51" t="s">
        <v>396</v>
      </c>
      <c r="C65" s="61" t="s">
        <v>25</v>
      </c>
      <c r="D65" s="51" t="s">
        <v>397</v>
      </c>
      <c r="E65" s="61" t="s">
        <v>25</v>
      </c>
      <c r="F65" s="80"/>
      <c r="G65" s="80"/>
      <c r="H65" s="190"/>
      <c r="I65" s="59" t="s">
        <v>1156</v>
      </c>
      <c r="J65" s="39" t="s">
        <v>1083</v>
      </c>
      <c r="K65" s="40"/>
      <c r="L65" s="165"/>
      <c r="M65" s="165"/>
      <c r="N65" s="165"/>
      <c r="O65" s="165"/>
      <c r="P65" s="165"/>
      <c r="Q65" s="165"/>
      <c r="R65" s="165"/>
      <c r="S65" s="165"/>
      <c r="T65" s="165"/>
      <c r="U65" s="165"/>
    </row>
    <row r="66" spans="1:21" s="37" customFormat="1" ht="45" hidden="1" customHeight="1">
      <c r="A66" s="56"/>
      <c r="B66" s="81" t="s">
        <v>1040</v>
      </c>
      <c r="C66" s="81" t="s">
        <v>1084</v>
      </c>
      <c r="D66" s="81" t="s">
        <v>0</v>
      </c>
      <c r="E66" s="64" t="s">
        <v>1084</v>
      </c>
      <c r="F66" s="83"/>
      <c r="G66" s="83"/>
      <c r="H66" s="83"/>
      <c r="I66" s="57"/>
      <c r="J66" s="57"/>
      <c r="K66" s="82" t="s">
        <v>1081</v>
      </c>
      <c r="L66" s="129" t="s">
        <v>1144</v>
      </c>
      <c r="M66" s="129" t="s">
        <v>1028</v>
      </c>
      <c r="N66" s="129" t="s">
        <v>1029</v>
      </c>
      <c r="O66" s="129" t="s">
        <v>1030</v>
      </c>
      <c r="P66" s="129" t="s">
        <v>1032</v>
      </c>
      <c r="Q66" s="129" t="s">
        <v>1033</v>
      </c>
      <c r="R66" s="129" t="s">
        <v>1034</v>
      </c>
      <c r="S66" s="129" t="s">
        <v>1035</v>
      </c>
      <c r="T66" s="130" t="s">
        <v>1036</v>
      </c>
      <c r="U66" s="129" t="s">
        <v>1037</v>
      </c>
    </row>
    <row r="67" spans="1:21" ht="39" hidden="1" customHeight="1">
      <c r="A67" s="55">
        <v>60</v>
      </c>
      <c r="B67" s="51" t="s">
        <v>398</v>
      </c>
      <c r="C67" s="61" t="s">
        <v>25</v>
      </c>
      <c r="D67" s="51" t="s">
        <v>399</v>
      </c>
      <c r="E67" s="61" t="s">
        <v>25</v>
      </c>
      <c r="F67" s="80"/>
      <c r="G67" s="80"/>
      <c r="H67" s="190"/>
      <c r="I67" s="59" t="s">
        <v>1156</v>
      </c>
      <c r="J67" s="39" t="s">
        <v>1082</v>
      </c>
      <c r="K67" s="162"/>
      <c r="L67" s="95" t="s">
        <v>1176</v>
      </c>
      <c r="M67" s="95" t="s">
        <v>1176</v>
      </c>
      <c r="N67" s="95" t="s">
        <v>1176</v>
      </c>
      <c r="O67" s="95" t="s">
        <v>1176</v>
      </c>
      <c r="P67" s="95" t="s">
        <v>1176</v>
      </c>
      <c r="Q67" s="95" t="s">
        <v>1176</v>
      </c>
      <c r="R67" s="95" t="s">
        <v>1176</v>
      </c>
      <c r="S67" s="95" t="s">
        <v>1176</v>
      </c>
      <c r="T67" s="95" t="s">
        <v>1176</v>
      </c>
      <c r="U67" s="95" t="s">
        <v>1176</v>
      </c>
    </row>
    <row r="68" spans="1:21" ht="144" hidden="1" customHeight="1">
      <c r="A68" s="55">
        <v>61</v>
      </c>
      <c r="B68" s="51" t="s">
        <v>400</v>
      </c>
      <c r="C68" s="61" t="s">
        <v>25</v>
      </c>
      <c r="D68" s="51" t="s">
        <v>401</v>
      </c>
      <c r="E68" s="61" t="s">
        <v>25</v>
      </c>
      <c r="F68" s="80"/>
      <c r="G68" s="80"/>
      <c r="H68" s="190"/>
      <c r="I68" s="59" t="s">
        <v>1156</v>
      </c>
      <c r="J68" s="39" t="s">
        <v>1083</v>
      </c>
      <c r="K68" s="40"/>
    </row>
    <row r="69" spans="1:21" ht="36" hidden="1" customHeight="1">
      <c r="A69" s="55">
        <v>62</v>
      </c>
      <c r="B69" s="51" t="s">
        <v>402</v>
      </c>
      <c r="C69" s="61" t="s">
        <v>25</v>
      </c>
      <c r="D69" s="51" t="s">
        <v>403</v>
      </c>
      <c r="E69" s="61" t="s">
        <v>25</v>
      </c>
      <c r="F69" s="80"/>
      <c r="G69" s="80"/>
      <c r="H69" s="190"/>
      <c r="I69" s="59" t="s">
        <v>1156</v>
      </c>
      <c r="J69" s="39" t="s">
        <v>1082</v>
      </c>
      <c r="K69" s="162"/>
      <c r="L69" s="95" t="s">
        <v>1176</v>
      </c>
      <c r="M69" s="95" t="s">
        <v>1176</v>
      </c>
      <c r="N69" s="95" t="s">
        <v>1176</v>
      </c>
      <c r="O69" s="95" t="s">
        <v>1176</v>
      </c>
      <c r="P69" s="95" t="s">
        <v>1176</v>
      </c>
      <c r="Q69" s="95" t="s">
        <v>1176</v>
      </c>
      <c r="R69" s="95" t="s">
        <v>1176</v>
      </c>
      <c r="S69" s="95" t="s">
        <v>1176</v>
      </c>
      <c r="T69" s="95" t="s">
        <v>1176</v>
      </c>
      <c r="U69" s="95" t="s">
        <v>1176</v>
      </c>
    </row>
    <row r="70" spans="1:21" ht="29.25" hidden="1" customHeight="1">
      <c r="A70" s="55">
        <v>63</v>
      </c>
      <c r="B70" s="51" t="s">
        <v>406</v>
      </c>
      <c r="C70" s="61" t="s">
        <v>25</v>
      </c>
      <c r="D70" s="51" t="s">
        <v>407</v>
      </c>
      <c r="E70" s="61" t="s">
        <v>25</v>
      </c>
      <c r="F70" s="80"/>
      <c r="G70" s="80"/>
      <c r="H70" s="190"/>
      <c r="I70" s="59" t="s">
        <v>1156</v>
      </c>
      <c r="J70" s="39" t="s">
        <v>1082</v>
      </c>
      <c r="K70" s="162"/>
      <c r="L70" s="95" t="s">
        <v>1176</v>
      </c>
      <c r="M70" s="95" t="s">
        <v>1176</v>
      </c>
      <c r="N70" s="95" t="s">
        <v>1176</v>
      </c>
      <c r="O70" s="95" t="s">
        <v>1176</v>
      </c>
      <c r="P70" s="95" t="s">
        <v>1176</v>
      </c>
      <c r="Q70" s="95" t="s">
        <v>1176</v>
      </c>
      <c r="R70" s="95" t="s">
        <v>1176</v>
      </c>
      <c r="S70" s="95" t="s">
        <v>1176</v>
      </c>
      <c r="T70" s="95" t="s">
        <v>1176</v>
      </c>
      <c r="U70" s="95" t="s">
        <v>1176</v>
      </c>
    </row>
    <row r="71" spans="1:21" ht="109.5" hidden="1" customHeight="1">
      <c r="A71" s="55">
        <v>64</v>
      </c>
      <c r="B71" s="51" t="s">
        <v>404</v>
      </c>
      <c r="C71" s="61" t="s">
        <v>25</v>
      </c>
      <c r="D71" s="51" t="s">
        <v>405</v>
      </c>
      <c r="E71" s="61" t="s">
        <v>25</v>
      </c>
      <c r="F71" s="80"/>
      <c r="G71" s="80"/>
      <c r="H71" s="190"/>
      <c r="I71" s="59" t="s">
        <v>1156</v>
      </c>
      <c r="J71" s="39" t="s">
        <v>1083</v>
      </c>
      <c r="K71" s="40"/>
    </row>
    <row r="72" spans="1:21" ht="25.5" customHeight="1">
      <c r="A72" s="176">
        <v>65</v>
      </c>
      <c r="B72" s="171" t="s">
        <v>1223</v>
      </c>
      <c r="C72" s="191"/>
      <c r="D72" s="192"/>
      <c r="E72" s="194" t="s">
        <v>1176</v>
      </c>
      <c r="F72" s="69"/>
      <c r="G72" s="69"/>
      <c r="H72" s="69"/>
      <c r="I72" s="195" t="s">
        <v>1156</v>
      </c>
      <c r="J72" s="176" t="s">
        <v>1176</v>
      </c>
      <c r="K72" s="196" t="s">
        <v>1176</v>
      </c>
      <c r="L72" s="197" t="s">
        <v>1176</v>
      </c>
      <c r="M72" s="197" t="s">
        <v>1176</v>
      </c>
      <c r="N72" s="197" t="s">
        <v>1176</v>
      </c>
      <c r="O72" s="197" t="s">
        <v>1176</v>
      </c>
      <c r="P72" s="197" t="s">
        <v>1176</v>
      </c>
      <c r="Q72" s="197" t="s">
        <v>1176</v>
      </c>
      <c r="R72" s="197" t="s">
        <v>1176</v>
      </c>
      <c r="S72" s="197" t="s">
        <v>1176</v>
      </c>
      <c r="T72" s="197" t="s">
        <v>1176</v>
      </c>
      <c r="U72" s="197" t="s">
        <v>1176</v>
      </c>
    </row>
    <row r="73" spans="1:21" ht="1.5" hidden="1" customHeight="1">
      <c r="A73" s="43">
        <v>65</v>
      </c>
      <c r="B73" s="555" t="s">
        <v>1047</v>
      </c>
      <c r="C73" s="556"/>
      <c r="D73" s="557"/>
      <c r="E73" s="73" t="s">
        <v>1176</v>
      </c>
      <c r="F73" s="73"/>
      <c r="G73" s="73"/>
      <c r="H73" s="73"/>
      <c r="I73" s="54" t="s">
        <v>1156</v>
      </c>
      <c r="J73" s="44" t="s">
        <v>1176</v>
      </c>
      <c r="K73" s="161" t="s">
        <v>1176</v>
      </c>
      <c r="L73" s="44" t="s">
        <v>1176</v>
      </c>
      <c r="M73" s="44" t="s">
        <v>1176</v>
      </c>
      <c r="N73" s="44" t="s">
        <v>1176</v>
      </c>
      <c r="O73" s="44" t="s">
        <v>1176</v>
      </c>
      <c r="P73" s="44" t="s">
        <v>1176</v>
      </c>
      <c r="Q73" s="44" t="s">
        <v>1176</v>
      </c>
      <c r="R73" s="44" t="s">
        <v>1176</v>
      </c>
      <c r="S73" s="44" t="s">
        <v>1176</v>
      </c>
      <c r="T73" s="44" t="s">
        <v>1176</v>
      </c>
      <c r="U73" s="44" t="s">
        <v>1176</v>
      </c>
    </row>
    <row r="74" spans="1:21" s="37" customFormat="1" ht="45" hidden="1" customHeight="1">
      <c r="A74" s="56"/>
      <c r="B74" s="81" t="s">
        <v>1040</v>
      </c>
      <c r="C74" s="81" t="s">
        <v>1084</v>
      </c>
      <c r="D74" s="81" t="s">
        <v>0</v>
      </c>
      <c r="E74" s="64" t="s">
        <v>1084</v>
      </c>
      <c r="F74" s="83"/>
      <c r="G74" s="83"/>
      <c r="H74" s="83"/>
      <c r="I74" s="57"/>
      <c r="J74" s="57"/>
      <c r="K74" s="82" t="s">
        <v>1081</v>
      </c>
      <c r="L74" s="154" t="s">
        <v>1144</v>
      </c>
      <c r="M74" s="154" t="s">
        <v>1028</v>
      </c>
      <c r="N74" s="154" t="s">
        <v>1029</v>
      </c>
      <c r="O74" s="154" t="s">
        <v>1030</v>
      </c>
      <c r="P74" s="154" t="s">
        <v>1032</v>
      </c>
      <c r="Q74" s="154" t="s">
        <v>1033</v>
      </c>
      <c r="R74" s="154" t="s">
        <v>1034</v>
      </c>
      <c r="S74" s="154" t="s">
        <v>1035</v>
      </c>
      <c r="T74" s="155" t="s">
        <v>1036</v>
      </c>
      <c r="U74" s="154" t="s">
        <v>1037</v>
      </c>
    </row>
    <row r="75" spans="1:21" s="37" customFormat="1" ht="45" hidden="1" customHeight="1">
      <c r="A75" s="56"/>
      <c r="B75" s="81" t="s">
        <v>1040</v>
      </c>
      <c r="C75" s="81" t="s">
        <v>1084</v>
      </c>
      <c r="D75" s="81" t="s">
        <v>0</v>
      </c>
      <c r="E75" s="64" t="s">
        <v>1084</v>
      </c>
      <c r="F75" s="83"/>
      <c r="G75" s="83"/>
      <c r="H75" s="83"/>
      <c r="I75" s="57"/>
      <c r="J75" s="57"/>
      <c r="K75" s="82" t="s">
        <v>1081</v>
      </c>
      <c r="L75" s="46" t="s">
        <v>1144</v>
      </c>
      <c r="M75" s="46" t="s">
        <v>1028</v>
      </c>
      <c r="N75" s="46" t="s">
        <v>1029</v>
      </c>
      <c r="O75" s="46" t="s">
        <v>1030</v>
      </c>
      <c r="P75" s="46" t="s">
        <v>1032</v>
      </c>
      <c r="Q75" s="46" t="s">
        <v>1033</v>
      </c>
      <c r="R75" s="46" t="s">
        <v>1034</v>
      </c>
      <c r="S75" s="46" t="s">
        <v>1035</v>
      </c>
      <c r="T75" s="47" t="s">
        <v>1036</v>
      </c>
      <c r="U75" s="46" t="s">
        <v>1037</v>
      </c>
    </row>
    <row r="76" spans="1:21" s="37" customFormat="1" ht="45" hidden="1" customHeight="1">
      <c r="A76" s="56"/>
      <c r="B76" s="81" t="s">
        <v>1040</v>
      </c>
      <c r="C76" s="81" t="s">
        <v>1084</v>
      </c>
      <c r="D76" s="81" t="s">
        <v>0</v>
      </c>
      <c r="E76" s="64" t="s">
        <v>1084</v>
      </c>
      <c r="F76" s="83"/>
      <c r="G76" s="83"/>
      <c r="H76" s="83"/>
      <c r="I76" s="57"/>
      <c r="J76" s="57"/>
      <c r="K76" s="82" t="s">
        <v>1081</v>
      </c>
      <c r="L76" s="46" t="s">
        <v>1144</v>
      </c>
      <c r="M76" s="46" t="s">
        <v>1028</v>
      </c>
      <c r="N76" s="46" t="s">
        <v>1029</v>
      </c>
      <c r="O76" s="46" t="s">
        <v>1030</v>
      </c>
      <c r="P76" s="46" t="s">
        <v>1032</v>
      </c>
      <c r="Q76" s="46" t="s">
        <v>1033</v>
      </c>
      <c r="R76" s="46" t="s">
        <v>1034</v>
      </c>
      <c r="S76" s="46" t="s">
        <v>1035</v>
      </c>
      <c r="T76" s="47" t="s">
        <v>1036</v>
      </c>
      <c r="U76" s="46" t="s">
        <v>1037</v>
      </c>
    </row>
    <row r="77" spans="1:21" s="37" customFormat="1" ht="45" hidden="1" customHeight="1">
      <c r="A77" s="56"/>
      <c r="B77" s="81" t="s">
        <v>1040</v>
      </c>
      <c r="C77" s="81" t="s">
        <v>1084</v>
      </c>
      <c r="D77" s="81" t="s">
        <v>0</v>
      </c>
      <c r="E77" s="64" t="s">
        <v>1084</v>
      </c>
      <c r="F77" s="83"/>
      <c r="G77" s="83"/>
      <c r="H77" s="83"/>
      <c r="I77" s="57"/>
      <c r="J77" s="57"/>
      <c r="K77" s="82" t="s">
        <v>1081</v>
      </c>
      <c r="L77" s="129" t="s">
        <v>1144</v>
      </c>
      <c r="M77" s="129" t="s">
        <v>1028</v>
      </c>
      <c r="N77" s="129" t="s">
        <v>1029</v>
      </c>
      <c r="O77" s="129" t="s">
        <v>1030</v>
      </c>
      <c r="P77" s="129" t="s">
        <v>1032</v>
      </c>
      <c r="Q77" s="129" t="s">
        <v>1033</v>
      </c>
      <c r="R77" s="129" t="s">
        <v>1034</v>
      </c>
      <c r="S77" s="129" t="s">
        <v>1035</v>
      </c>
      <c r="T77" s="130" t="s">
        <v>1036</v>
      </c>
      <c r="U77" s="129" t="s">
        <v>1037</v>
      </c>
    </row>
    <row r="78" spans="1:21" ht="81.75" customHeight="1">
      <c r="A78" s="55">
        <v>70</v>
      </c>
      <c r="B78" s="51" t="s">
        <v>388</v>
      </c>
      <c r="C78" s="61" t="s">
        <v>23</v>
      </c>
      <c r="D78" s="51" t="s">
        <v>1225</v>
      </c>
      <c r="E78" s="61" t="s">
        <v>25</v>
      </c>
      <c r="F78" s="113" t="s">
        <v>1225</v>
      </c>
      <c r="G78" s="80"/>
      <c r="H78" s="190"/>
      <c r="I78" s="59" t="s">
        <v>1156</v>
      </c>
      <c r="J78" s="39" t="s">
        <v>1082</v>
      </c>
      <c r="K78" s="162"/>
      <c r="L78" s="95" t="s">
        <v>1176</v>
      </c>
      <c r="M78" s="95" t="s">
        <v>1176</v>
      </c>
      <c r="N78" s="95" t="s">
        <v>1176</v>
      </c>
      <c r="O78" s="95" t="s">
        <v>1176</v>
      </c>
      <c r="P78" s="95" t="s">
        <v>1176</v>
      </c>
      <c r="Q78" s="95" t="s">
        <v>1176</v>
      </c>
      <c r="R78" s="95" t="s">
        <v>1176</v>
      </c>
      <c r="S78" s="95" t="s">
        <v>1176</v>
      </c>
      <c r="T78" s="95" t="s">
        <v>1176</v>
      </c>
      <c r="U78" s="95" t="s">
        <v>1176</v>
      </c>
    </row>
    <row r="79" spans="1:21" ht="0.75" hidden="1" customHeight="1">
      <c r="A79" s="55">
        <v>71</v>
      </c>
      <c r="B79" s="51" t="s">
        <v>410</v>
      </c>
      <c r="C79" s="61" t="s">
        <v>23</v>
      </c>
      <c r="D79" s="51" t="s">
        <v>411</v>
      </c>
      <c r="E79" s="61" t="s">
        <v>25</v>
      </c>
      <c r="F79" s="80" t="s">
        <v>395</v>
      </c>
      <c r="G79" s="80"/>
      <c r="H79" s="190"/>
      <c r="I79" s="59" t="s">
        <v>1156</v>
      </c>
      <c r="J79" s="39" t="s">
        <v>1083</v>
      </c>
      <c r="K79" s="40"/>
      <c r="L79" s="165"/>
      <c r="M79" s="165"/>
      <c r="N79" s="165"/>
      <c r="O79" s="165"/>
      <c r="P79" s="165"/>
      <c r="Q79" s="165"/>
      <c r="R79" s="165"/>
      <c r="S79" s="165"/>
      <c r="T79" s="165"/>
      <c r="U79" s="165"/>
    </row>
    <row r="80" spans="1:21" s="37" customFormat="1" ht="6" hidden="1" customHeight="1">
      <c r="A80" s="56"/>
      <c r="B80" s="81" t="s">
        <v>1040</v>
      </c>
      <c r="C80" s="81" t="s">
        <v>1084</v>
      </c>
      <c r="D80" s="81" t="s">
        <v>0</v>
      </c>
      <c r="E80" s="64" t="s">
        <v>1084</v>
      </c>
      <c r="F80" s="83" t="s">
        <v>398</v>
      </c>
      <c r="G80" s="83"/>
      <c r="H80" s="83"/>
      <c r="I80" s="57"/>
      <c r="J80" s="57"/>
      <c r="K80" s="82" t="s">
        <v>1081</v>
      </c>
      <c r="L80" s="46" t="s">
        <v>1144</v>
      </c>
      <c r="M80" s="46" t="s">
        <v>1028</v>
      </c>
      <c r="N80" s="46" t="s">
        <v>1029</v>
      </c>
      <c r="O80" s="46" t="s">
        <v>1030</v>
      </c>
      <c r="P80" s="46" t="s">
        <v>1032</v>
      </c>
      <c r="Q80" s="46" t="s">
        <v>1033</v>
      </c>
      <c r="R80" s="46" t="s">
        <v>1034</v>
      </c>
      <c r="S80" s="46" t="s">
        <v>1035</v>
      </c>
      <c r="T80" s="47" t="s">
        <v>1036</v>
      </c>
      <c r="U80" s="46" t="s">
        <v>1037</v>
      </c>
    </row>
    <row r="81" spans="1:21" s="37" customFormat="1" ht="45" customHeight="1">
      <c r="A81" s="198"/>
      <c r="B81" s="199" t="s">
        <v>394</v>
      </c>
      <c r="C81" s="199" t="s">
        <v>25</v>
      </c>
      <c r="D81" s="199" t="s">
        <v>395</v>
      </c>
      <c r="E81" s="200" t="s">
        <v>25</v>
      </c>
      <c r="F81" s="211" t="s">
        <v>403</v>
      </c>
      <c r="G81" s="212"/>
      <c r="H81" s="212"/>
      <c r="I81" s="57"/>
      <c r="J81" s="57"/>
      <c r="K81" s="174"/>
      <c r="L81" s="129"/>
      <c r="M81" s="129"/>
      <c r="N81" s="129"/>
      <c r="O81" s="129"/>
      <c r="P81" s="129"/>
      <c r="Q81" s="129"/>
      <c r="R81" s="129"/>
      <c r="S81" s="129"/>
      <c r="T81" s="130"/>
      <c r="U81" s="129"/>
    </row>
    <row r="82" spans="1:21" s="37" customFormat="1" ht="45" customHeight="1">
      <c r="A82" s="198"/>
      <c r="B82" s="199" t="s">
        <v>398</v>
      </c>
      <c r="C82" s="199" t="s">
        <v>25</v>
      </c>
      <c r="D82" s="199" t="s">
        <v>398</v>
      </c>
      <c r="E82" s="200" t="s">
        <v>25</v>
      </c>
      <c r="F82" s="211" t="s">
        <v>1239</v>
      </c>
      <c r="G82" s="212"/>
      <c r="H82" s="212"/>
      <c r="I82" s="57"/>
      <c r="J82" s="57"/>
      <c r="K82" s="174"/>
      <c r="L82" s="129"/>
      <c r="M82" s="129"/>
      <c r="N82" s="129"/>
      <c r="O82" s="129"/>
      <c r="P82" s="129"/>
      <c r="Q82" s="129"/>
      <c r="R82" s="129"/>
      <c r="S82" s="129"/>
      <c r="T82" s="130"/>
      <c r="U82" s="129"/>
    </row>
    <row r="83" spans="1:21" s="37" customFormat="1" ht="42.75" customHeight="1">
      <c r="A83" s="198"/>
      <c r="B83" s="199" t="s">
        <v>402</v>
      </c>
      <c r="C83" s="199" t="s">
        <v>25</v>
      </c>
      <c r="D83" s="199" t="s">
        <v>403</v>
      </c>
      <c r="E83" s="200" t="s">
        <v>25</v>
      </c>
      <c r="F83" s="211" t="s">
        <v>1225</v>
      </c>
      <c r="G83" s="212"/>
      <c r="H83" s="212"/>
      <c r="I83" s="57"/>
      <c r="J83" s="57"/>
      <c r="K83" s="174"/>
      <c r="L83" s="129"/>
      <c r="M83" s="129"/>
      <c r="N83" s="129"/>
      <c r="O83" s="129"/>
      <c r="P83" s="129"/>
      <c r="Q83" s="129"/>
      <c r="R83" s="129"/>
      <c r="S83" s="129"/>
      <c r="T83" s="130"/>
      <c r="U83" s="129"/>
    </row>
    <row r="84" spans="1:21" s="37" customFormat="1" ht="45" hidden="1" customHeight="1">
      <c r="A84" s="56"/>
      <c r="B84" s="81" t="s">
        <v>406</v>
      </c>
      <c r="C84" s="81" t="s">
        <v>25</v>
      </c>
      <c r="D84" s="81" t="s">
        <v>407</v>
      </c>
      <c r="E84" s="64" t="s">
        <v>1084</v>
      </c>
      <c r="F84" s="83" t="s">
        <v>395</v>
      </c>
      <c r="G84" s="83"/>
      <c r="H84" s="83"/>
      <c r="I84" s="57"/>
      <c r="J84" s="57"/>
      <c r="K84" s="82" t="s">
        <v>1081</v>
      </c>
      <c r="L84" s="129" t="s">
        <v>1144</v>
      </c>
      <c r="M84" s="129" t="s">
        <v>1028</v>
      </c>
      <c r="N84" s="129" t="s">
        <v>1029</v>
      </c>
      <c r="O84" s="129" t="s">
        <v>1030</v>
      </c>
      <c r="P84" s="129" t="s">
        <v>1032</v>
      </c>
      <c r="Q84" s="129" t="s">
        <v>1033</v>
      </c>
      <c r="R84" s="129" t="s">
        <v>1034</v>
      </c>
      <c r="S84" s="129" t="s">
        <v>1035</v>
      </c>
      <c r="T84" s="130" t="s">
        <v>1036</v>
      </c>
      <c r="U84" s="129" t="s">
        <v>1037</v>
      </c>
    </row>
    <row r="85" spans="1:21" ht="1.5" hidden="1" customHeight="1">
      <c r="A85" s="55">
        <v>74</v>
      </c>
      <c r="B85" s="51" t="s">
        <v>1013</v>
      </c>
      <c r="C85" s="61" t="s">
        <v>25</v>
      </c>
      <c r="D85" s="51" t="s">
        <v>418</v>
      </c>
      <c r="E85" s="61" t="s">
        <v>25</v>
      </c>
      <c r="F85" s="80" t="s">
        <v>398</v>
      </c>
      <c r="G85" s="80"/>
      <c r="H85" s="190"/>
      <c r="I85" s="59" t="s">
        <v>1156</v>
      </c>
      <c r="J85" s="39" t="s">
        <v>1082</v>
      </c>
      <c r="K85" s="162"/>
      <c r="L85" s="95" t="s">
        <v>1176</v>
      </c>
      <c r="M85" s="95" t="s">
        <v>1176</v>
      </c>
      <c r="N85" s="95" t="s">
        <v>1176</v>
      </c>
      <c r="O85" s="95" t="s">
        <v>1176</v>
      </c>
      <c r="P85" s="95" t="s">
        <v>1176</v>
      </c>
      <c r="Q85" s="95" t="s">
        <v>1176</v>
      </c>
      <c r="R85" s="95" t="s">
        <v>1176</v>
      </c>
      <c r="S85" s="95" t="s">
        <v>1176</v>
      </c>
      <c r="T85" s="95" t="s">
        <v>1176</v>
      </c>
      <c r="U85" s="95" t="s">
        <v>1176</v>
      </c>
    </row>
    <row r="86" spans="1:21" ht="0.75" hidden="1" customHeight="1">
      <c r="A86" s="55">
        <v>75</v>
      </c>
      <c r="B86" s="51" t="s">
        <v>1013</v>
      </c>
      <c r="C86" s="61" t="s">
        <v>25</v>
      </c>
      <c r="D86" s="51" t="s">
        <v>418</v>
      </c>
      <c r="E86" s="61" t="s">
        <v>25</v>
      </c>
      <c r="F86" s="80" t="s">
        <v>403</v>
      </c>
      <c r="G86" s="80"/>
      <c r="H86" s="190"/>
      <c r="I86" s="59" t="s">
        <v>1156</v>
      </c>
      <c r="J86" s="39" t="s">
        <v>1083</v>
      </c>
      <c r="K86" s="40"/>
      <c r="L86" s="166" t="s">
        <v>1176</v>
      </c>
      <c r="M86" s="166" t="s">
        <v>1176</v>
      </c>
      <c r="N86" s="166" t="s">
        <v>1176</v>
      </c>
      <c r="O86" s="166" t="s">
        <v>1176</v>
      </c>
      <c r="P86" s="166" t="s">
        <v>1176</v>
      </c>
      <c r="Q86" s="166" t="s">
        <v>1176</v>
      </c>
      <c r="R86" s="166" t="s">
        <v>1176</v>
      </c>
      <c r="S86" s="166" t="s">
        <v>1176</v>
      </c>
      <c r="T86" s="166" t="s">
        <v>1176</v>
      </c>
      <c r="U86" s="166" t="s">
        <v>1176</v>
      </c>
    </row>
    <row r="87" spans="1:21" s="37" customFormat="1" ht="0.75" hidden="1" customHeight="1">
      <c r="A87" s="56"/>
      <c r="B87" s="81" t="s">
        <v>1040</v>
      </c>
      <c r="C87" s="81" t="s">
        <v>1084</v>
      </c>
      <c r="D87" s="81" t="s">
        <v>0</v>
      </c>
      <c r="E87" s="64" t="s">
        <v>1084</v>
      </c>
      <c r="F87" s="83" t="s">
        <v>1239</v>
      </c>
      <c r="G87" s="83"/>
      <c r="H87" s="83"/>
      <c r="I87" s="57"/>
      <c r="J87" s="57"/>
      <c r="K87" s="82" t="s">
        <v>1081</v>
      </c>
      <c r="L87" s="46" t="s">
        <v>1144</v>
      </c>
      <c r="M87" s="46" t="s">
        <v>1028</v>
      </c>
      <c r="N87" s="46" t="s">
        <v>1029</v>
      </c>
      <c r="O87" s="46" t="s">
        <v>1030</v>
      </c>
      <c r="P87" s="46" t="s">
        <v>1032</v>
      </c>
      <c r="Q87" s="46" t="s">
        <v>1033</v>
      </c>
      <c r="R87" s="46" t="s">
        <v>1034</v>
      </c>
      <c r="S87" s="46" t="s">
        <v>1035</v>
      </c>
      <c r="T87" s="47" t="s">
        <v>1036</v>
      </c>
      <c r="U87" s="46" t="s">
        <v>1037</v>
      </c>
    </row>
    <row r="88" spans="1:21" s="37" customFormat="1" ht="45" hidden="1" customHeight="1">
      <c r="A88" s="56"/>
      <c r="B88" s="81" t="s">
        <v>1040</v>
      </c>
      <c r="C88" s="81" t="s">
        <v>1084</v>
      </c>
      <c r="D88" s="81" t="s">
        <v>0</v>
      </c>
      <c r="E88" s="64" t="s">
        <v>1084</v>
      </c>
      <c r="F88" s="83" t="s">
        <v>1225</v>
      </c>
      <c r="G88" s="83"/>
      <c r="H88" s="83"/>
      <c r="I88" s="57"/>
      <c r="J88" s="57"/>
      <c r="K88" s="82" t="s">
        <v>1081</v>
      </c>
      <c r="L88" s="46" t="s">
        <v>1144</v>
      </c>
      <c r="M88" s="46" t="s">
        <v>1028</v>
      </c>
      <c r="N88" s="46" t="s">
        <v>1029</v>
      </c>
      <c r="O88" s="46" t="s">
        <v>1030</v>
      </c>
      <c r="P88" s="46" t="s">
        <v>1032</v>
      </c>
      <c r="Q88" s="46" t="s">
        <v>1033</v>
      </c>
      <c r="R88" s="46" t="s">
        <v>1034</v>
      </c>
      <c r="S88" s="46" t="s">
        <v>1035</v>
      </c>
      <c r="T88" s="47" t="s">
        <v>1036</v>
      </c>
      <c r="U88" s="46" t="s">
        <v>1037</v>
      </c>
    </row>
    <row r="89" spans="1:21" s="37" customFormat="1" ht="1.5" hidden="1" customHeight="1">
      <c r="A89" s="56"/>
      <c r="B89" s="81" t="s">
        <v>1040</v>
      </c>
      <c r="C89" s="81" t="s">
        <v>1084</v>
      </c>
      <c r="D89" s="81" t="s">
        <v>0</v>
      </c>
      <c r="E89" s="64" t="s">
        <v>1084</v>
      </c>
      <c r="F89" s="83" t="s">
        <v>395</v>
      </c>
      <c r="G89" s="83"/>
      <c r="H89" s="83"/>
      <c r="I89" s="57"/>
      <c r="J89" s="57"/>
      <c r="K89" s="82" t="s">
        <v>1081</v>
      </c>
      <c r="L89" s="46" t="s">
        <v>1144</v>
      </c>
      <c r="M89" s="46" t="s">
        <v>1028</v>
      </c>
      <c r="N89" s="46" t="s">
        <v>1029</v>
      </c>
      <c r="O89" s="46" t="s">
        <v>1030</v>
      </c>
      <c r="P89" s="46" t="s">
        <v>1032</v>
      </c>
      <c r="Q89" s="46" t="s">
        <v>1033</v>
      </c>
      <c r="R89" s="46" t="s">
        <v>1034</v>
      </c>
      <c r="S89" s="46" t="s">
        <v>1035</v>
      </c>
      <c r="T89" s="47" t="s">
        <v>1036</v>
      </c>
      <c r="U89" s="46" t="s">
        <v>1037</v>
      </c>
    </row>
    <row r="90" spans="1:21" s="37" customFormat="1" ht="45" hidden="1" customHeight="1">
      <c r="A90" s="56"/>
      <c r="B90" s="81" t="s">
        <v>1040</v>
      </c>
      <c r="C90" s="81" t="s">
        <v>1084</v>
      </c>
      <c r="D90" s="81" t="s">
        <v>0</v>
      </c>
      <c r="E90" s="64" t="s">
        <v>1084</v>
      </c>
      <c r="F90" s="83" t="s">
        <v>398</v>
      </c>
      <c r="G90" s="83"/>
      <c r="H90" s="83"/>
      <c r="I90" s="57"/>
      <c r="J90" s="57"/>
      <c r="K90" s="82" t="s">
        <v>1081</v>
      </c>
      <c r="L90" s="46" t="s">
        <v>1144</v>
      </c>
      <c r="M90" s="46" t="s">
        <v>1028</v>
      </c>
      <c r="N90" s="46" t="s">
        <v>1029</v>
      </c>
      <c r="O90" s="46" t="s">
        <v>1030</v>
      </c>
      <c r="P90" s="46" t="s">
        <v>1032</v>
      </c>
      <c r="Q90" s="46" t="s">
        <v>1033</v>
      </c>
      <c r="R90" s="46" t="s">
        <v>1034</v>
      </c>
      <c r="S90" s="46" t="s">
        <v>1035</v>
      </c>
      <c r="T90" s="47" t="s">
        <v>1036</v>
      </c>
      <c r="U90" s="46" t="s">
        <v>1037</v>
      </c>
    </row>
    <row r="91" spans="1:21" s="37" customFormat="1" ht="45" hidden="1" customHeight="1">
      <c r="A91" s="56"/>
      <c r="B91" s="81" t="s">
        <v>1040</v>
      </c>
      <c r="C91" s="81" t="s">
        <v>1084</v>
      </c>
      <c r="D91" s="81" t="s">
        <v>0</v>
      </c>
      <c r="E91" s="64" t="s">
        <v>1084</v>
      </c>
      <c r="F91" s="83" t="s">
        <v>403</v>
      </c>
      <c r="G91" s="83"/>
      <c r="H91" s="83"/>
      <c r="I91" s="57"/>
      <c r="J91" s="57"/>
      <c r="K91" s="82" t="s">
        <v>1081</v>
      </c>
      <c r="L91" s="46" t="s">
        <v>1144</v>
      </c>
      <c r="M91" s="46" t="s">
        <v>1028</v>
      </c>
      <c r="N91" s="46" t="s">
        <v>1029</v>
      </c>
      <c r="O91" s="46" t="s">
        <v>1030</v>
      </c>
      <c r="P91" s="46" t="s">
        <v>1032</v>
      </c>
      <c r="Q91" s="46" t="s">
        <v>1033</v>
      </c>
      <c r="R91" s="46" t="s">
        <v>1034</v>
      </c>
      <c r="S91" s="46" t="s">
        <v>1035</v>
      </c>
      <c r="T91" s="47" t="s">
        <v>1036</v>
      </c>
      <c r="U91" s="46" t="s">
        <v>1037</v>
      </c>
    </row>
    <row r="92" spans="1:21" s="37" customFormat="1" ht="45" hidden="1" customHeight="1">
      <c r="A92" s="56"/>
      <c r="B92" s="81" t="s">
        <v>1040</v>
      </c>
      <c r="C92" s="81" t="s">
        <v>1084</v>
      </c>
      <c r="D92" s="81" t="s">
        <v>0</v>
      </c>
      <c r="E92" s="64" t="s">
        <v>1084</v>
      </c>
      <c r="F92" s="83" t="s">
        <v>1239</v>
      </c>
      <c r="G92" s="83"/>
      <c r="H92" s="83"/>
      <c r="I92" s="57"/>
      <c r="J92" s="57"/>
      <c r="K92" s="82" t="s">
        <v>1081</v>
      </c>
      <c r="L92" s="46" t="s">
        <v>1144</v>
      </c>
      <c r="M92" s="46" t="s">
        <v>1028</v>
      </c>
      <c r="N92" s="46" t="s">
        <v>1029</v>
      </c>
      <c r="O92" s="46" t="s">
        <v>1030</v>
      </c>
      <c r="P92" s="46" t="s">
        <v>1032</v>
      </c>
      <c r="Q92" s="46" t="s">
        <v>1033</v>
      </c>
      <c r="R92" s="46" t="s">
        <v>1034</v>
      </c>
      <c r="S92" s="46" t="s">
        <v>1035</v>
      </c>
      <c r="T92" s="47" t="s">
        <v>1036</v>
      </c>
      <c r="U92" s="46" t="s">
        <v>1037</v>
      </c>
    </row>
    <row r="93" spans="1:21" s="37" customFormat="1" ht="3" hidden="1" customHeight="1">
      <c r="A93" s="56"/>
      <c r="B93" s="81" t="s">
        <v>1040</v>
      </c>
      <c r="C93" s="81" t="s">
        <v>1084</v>
      </c>
      <c r="D93" s="81" t="s">
        <v>0</v>
      </c>
      <c r="E93" s="64" t="s">
        <v>1084</v>
      </c>
      <c r="F93" s="83" t="s">
        <v>1225</v>
      </c>
      <c r="G93" s="83"/>
      <c r="H93" s="83"/>
      <c r="I93" s="57"/>
      <c r="J93" s="57"/>
      <c r="K93" s="82" t="s">
        <v>1081</v>
      </c>
      <c r="L93" s="46" t="s">
        <v>1144</v>
      </c>
      <c r="M93" s="46" t="s">
        <v>1028</v>
      </c>
      <c r="N93" s="46" t="s">
        <v>1029</v>
      </c>
      <c r="O93" s="46" t="s">
        <v>1030</v>
      </c>
      <c r="P93" s="46" t="s">
        <v>1032</v>
      </c>
      <c r="Q93" s="46" t="s">
        <v>1033</v>
      </c>
      <c r="R93" s="46" t="s">
        <v>1034</v>
      </c>
      <c r="S93" s="46" t="s">
        <v>1035</v>
      </c>
      <c r="T93" s="47" t="s">
        <v>1036</v>
      </c>
      <c r="U93" s="46" t="s">
        <v>1037</v>
      </c>
    </row>
    <row r="94" spans="1:21" s="37" customFormat="1" ht="45" hidden="1" customHeight="1">
      <c r="A94" s="56"/>
      <c r="B94" s="81" t="s">
        <v>1040</v>
      </c>
      <c r="C94" s="81" t="s">
        <v>1084</v>
      </c>
      <c r="D94" s="81" t="s">
        <v>0</v>
      </c>
      <c r="E94" s="64" t="s">
        <v>1084</v>
      </c>
      <c r="F94" s="83" t="s">
        <v>395</v>
      </c>
      <c r="G94" s="83"/>
      <c r="H94" s="83"/>
      <c r="I94" s="57"/>
      <c r="J94" s="57"/>
      <c r="K94" s="82" t="s">
        <v>1081</v>
      </c>
      <c r="L94" s="46" t="s">
        <v>1144</v>
      </c>
      <c r="M94" s="46" t="s">
        <v>1028</v>
      </c>
      <c r="N94" s="46" t="s">
        <v>1029</v>
      </c>
      <c r="O94" s="46" t="s">
        <v>1030</v>
      </c>
      <c r="P94" s="46" t="s">
        <v>1032</v>
      </c>
      <c r="Q94" s="46" t="s">
        <v>1033</v>
      </c>
      <c r="R94" s="46" t="s">
        <v>1034</v>
      </c>
      <c r="S94" s="46" t="s">
        <v>1035</v>
      </c>
      <c r="T94" s="47" t="s">
        <v>1036</v>
      </c>
      <c r="U94" s="46" t="s">
        <v>1037</v>
      </c>
    </row>
    <row r="95" spans="1:21" s="37" customFormat="1" ht="0.75" hidden="1" customHeight="1">
      <c r="A95" s="56"/>
      <c r="B95" s="81" t="s">
        <v>1040</v>
      </c>
      <c r="C95" s="81" t="s">
        <v>1084</v>
      </c>
      <c r="D95" s="81" t="s">
        <v>0</v>
      </c>
      <c r="E95" s="64" t="s">
        <v>1084</v>
      </c>
      <c r="F95" s="83" t="s">
        <v>398</v>
      </c>
      <c r="G95" s="83"/>
      <c r="H95" s="83"/>
      <c r="I95" s="57"/>
      <c r="J95" s="57"/>
      <c r="K95" s="82" t="s">
        <v>1081</v>
      </c>
      <c r="L95" s="46" t="s">
        <v>1144</v>
      </c>
      <c r="M95" s="46" t="s">
        <v>1028</v>
      </c>
      <c r="N95" s="46" t="s">
        <v>1029</v>
      </c>
      <c r="O95" s="46" t="s">
        <v>1030</v>
      </c>
      <c r="P95" s="46" t="s">
        <v>1032</v>
      </c>
      <c r="Q95" s="46" t="s">
        <v>1033</v>
      </c>
      <c r="R95" s="46" t="s">
        <v>1034</v>
      </c>
      <c r="S95" s="46" t="s">
        <v>1035</v>
      </c>
      <c r="T95" s="47" t="s">
        <v>1036</v>
      </c>
      <c r="U95" s="46" t="s">
        <v>1037</v>
      </c>
    </row>
    <row r="96" spans="1:21" s="37" customFormat="1" ht="45" hidden="1" customHeight="1">
      <c r="A96" s="56"/>
      <c r="B96" s="81" t="s">
        <v>1040</v>
      </c>
      <c r="C96" s="81" t="s">
        <v>1084</v>
      </c>
      <c r="D96" s="81" t="s">
        <v>0</v>
      </c>
      <c r="E96" s="64" t="s">
        <v>1084</v>
      </c>
      <c r="F96" s="83" t="s">
        <v>403</v>
      </c>
      <c r="G96" s="83"/>
      <c r="H96" s="83"/>
      <c r="I96" s="57"/>
      <c r="J96" s="57"/>
      <c r="K96" s="82" t="s">
        <v>1081</v>
      </c>
      <c r="L96" s="46" t="s">
        <v>1144</v>
      </c>
      <c r="M96" s="46" t="s">
        <v>1028</v>
      </c>
      <c r="N96" s="46" t="s">
        <v>1029</v>
      </c>
      <c r="O96" s="46" t="s">
        <v>1030</v>
      </c>
      <c r="P96" s="46" t="s">
        <v>1032</v>
      </c>
      <c r="Q96" s="46" t="s">
        <v>1033</v>
      </c>
      <c r="R96" s="46" t="s">
        <v>1034</v>
      </c>
      <c r="S96" s="46" t="s">
        <v>1035</v>
      </c>
      <c r="T96" s="47" t="s">
        <v>1036</v>
      </c>
      <c r="U96" s="46" t="s">
        <v>1037</v>
      </c>
    </row>
    <row r="97" spans="1:21" s="37" customFormat="1" ht="45" hidden="1" customHeight="1">
      <c r="A97" s="56"/>
      <c r="B97" s="81" t="s">
        <v>1040</v>
      </c>
      <c r="C97" s="81" t="s">
        <v>1084</v>
      </c>
      <c r="D97" s="81" t="s">
        <v>0</v>
      </c>
      <c r="E97" s="64" t="s">
        <v>1084</v>
      </c>
      <c r="F97" s="83" t="s">
        <v>1239</v>
      </c>
      <c r="G97" s="83"/>
      <c r="H97" s="83"/>
      <c r="I97" s="57"/>
      <c r="J97" s="57"/>
      <c r="K97" s="82" t="s">
        <v>1081</v>
      </c>
      <c r="L97" s="46" t="s">
        <v>1144</v>
      </c>
      <c r="M97" s="46" t="s">
        <v>1028</v>
      </c>
      <c r="N97" s="46" t="s">
        <v>1029</v>
      </c>
      <c r="O97" s="46" t="s">
        <v>1030</v>
      </c>
      <c r="P97" s="46" t="s">
        <v>1032</v>
      </c>
      <c r="Q97" s="46" t="s">
        <v>1033</v>
      </c>
      <c r="R97" s="46" t="s">
        <v>1034</v>
      </c>
      <c r="S97" s="46" t="s">
        <v>1035</v>
      </c>
      <c r="T97" s="47" t="s">
        <v>1036</v>
      </c>
      <c r="U97" s="46" t="s">
        <v>1037</v>
      </c>
    </row>
    <row r="98" spans="1:21" s="37" customFormat="1" ht="45" hidden="1" customHeight="1">
      <c r="A98" s="56"/>
      <c r="B98" s="81" t="s">
        <v>1040</v>
      </c>
      <c r="C98" s="81" t="s">
        <v>1084</v>
      </c>
      <c r="D98" s="81" t="s">
        <v>0</v>
      </c>
      <c r="E98" s="64" t="s">
        <v>1084</v>
      </c>
      <c r="F98" s="83" t="s">
        <v>1225</v>
      </c>
      <c r="G98" s="83"/>
      <c r="H98" s="83"/>
      <c r="I98" s="57"/>
      <c r="J98" s="57"/>
      <c r="K98" s="82" t="s">
        <v>1081</v>
      </c>
      <c r="L98" s="46" t="s">
        <v>1144</v>
      </c>
      <c r="M98" s="46" t="s">
        <v>1028</v>
      </c>
      <c r="N98" s="46" t="s">
        <v>1029</v>
      </c>
      <c r="O98" s="46" t="s">
        <v>1030</v>
      </c>
      <c r="P98" s="46" t="s">
        <v>1032</v>
      </c>
      <c r="Q98" s="46" t="s">
        <v>1033</v>
      </c>
      <c r="R98" s="46" t="s">
        <v>1034</v>
      </c>
      <c r="S98" s="46" t="s">
        <v>1035</v>
      </c>
      <c r="T98" s="47" t="s">
        <v>1036</v>
      </c>
      <c r="U98" s="46" t="s">
        <v>1037</v>
      </c>
    </row>
    <row r="99" spans="1:21" s="37" customFormat="1" ht="1.5" hidden="1" customHeight="1">
      <c r="A99" s="56"/>
      <c r="B99" s="81" t="s">
        <v>1040</v>
      </c>
      <c r="C99" s="81" t="s">
        <v>1084</v>
      </c>
      <c r="D99" s="81" t="s">
        <v>0</v>
      </c>
      <c r="E99" s="64" t="s">
        <v>1084</v>
      </c>
      <c r="F99" s="83" t="s">
        <v>395</v>
      </c>
      <c r="G99" s="83"/>
      <c r="H99" s="83"/>
      <c r="I99" s="57"/>
      <c r="J99" s="57"/>
      <c r="K99" s="82" t="s">
        <v>1081</v>
      </c>
      <c r="L99" s="46" t="s">
        <v>1144</v>
      </c>
      <c r="M99" s="46" t="s">
        <v>1028</v>
      </c>
      <c r="N99" s="46" t="s">
        <v>1029</v>
      </c>
      <c r="O99" s="46" t="s">
        <v>1030</v>
      </c>
      <c r="P99" s="46" t="s">
        <v>1032</v>
      </c>
      <c r="Q99" s="46" t="s">
        <v>1033</v>
      </c>
      <c r="R99" s="46" t="s">
        <v>1034</v>
      </c>
      <c r="S99" s="46" t="s">
        <v>1035</v>
      </c>
      <c r="T99" s="47" t="s">
        <v>1036</v>
      </c>
      <c r="U99" s="46" t="s">
        <v>1037</v>
      </c>
    </row>
    <row r="100" spans="1:21" s="37" customFormat="1" ht="45" hidden="1" customHeight="1">
      <c r="A100" s="56"/>
      <c r="B100" s="81" t="s">
        <v>1040</v>
      </c>
      <c r="C100" s="81" t="s">
        <v>1084</v>
      </c>
      <c r="D100" s="81" t="s">
        <v>0</v>
      </c>
      <c r="E100" s="64" t="s">
        <v>1084</v>
      </c>
      <c r="F100" s="83" t="s">
        <v>398</v>
      </c>
      <c r="G100" s="83"/>
      <c r="H100" s="83"/>
      <c r="I100" s="57"/>
      <c r="J100" s="57"/>
      <c r="K100" s="82" t="s">
        <v>1081</v>
      </c>
      <c r="L100" s="46" t="s">
        <v>1144</v>
      </c>
      <c r="M100" s="46" t="s">
        <v>1028</v>
      </c>
      <c r="N100" s="46" t="s">
        <v>1029</v>
      </c>
      <c r="O100" s="46" t="s">
        <v>1030</v>
      </c>
      <c r="P100" s="46" t="s">
        <v>1032</v>
      </c>
      <c r="Q100" s="46" t="s">
        <v>1033</v>
      </c>
      <c r="R100" s="46" t="s">
        <v>1034</v>
      </c>
      <c r="S100" s="46" t="s">
        <v>1035</v>
      </c>
      <c r="T100" s="47" t="s">
        <v>1036</v>
      </c>
      <c r="U100" s="46" t="s">
        <v>1037</v>
      </c>
    </row>
    <row r="101" spans="1:21" s="37" customFormat="1" ht="45" hidden="1" customHeight="1">
      <c r="A101" s="56"/>
      <c r="B101" s="81" t="s">
        <v>1040</v>
      </c>
      <c r="C101" s="81" t="s">
        <v>1084</v>
      </c>
      <c r="D101" s="81" t="s">
        <v>0</v>
      </c>
      <c r="E101" s="64" t="s">
        <v>1084</v>
      </c>
      <c r="F101" s="83" t="s">
        <v>403</v>
      </c>
      <c r="G101" s="83"/>
      <c r="H101" s="83"/>
      <c r="I101" s="57"/>
      <c r="J101" s="57"/>
      <c r="K101" s="82" t="s">
        <v>1081</v>
      </c>
      <c r="L101" s="46" t="s">
        <v>1144</v>
      </c>
      <c r="M101" s="46" t="s">
        <v>1028</v>
      </c>
      <c r="N101" s="46" t="s">
        <v>1029</v>
      </c>
      <c r="O101" s="46" t="s">
        <v>1030</v>
      </c>
      <c r="P101" s="46" t="s">
        <v>1032</v>
      </c>
      <c r="Q101" s="46" t="s">
        <v>1033</v>
      </c>
      <c r="R101" s="46" t="s">
        <v>1034</v>
      </c>
      <c r="S101" s="46" t="s">
        <v>1035</v>
      </c>
      <c r="T101" s="47" t="s">
        <v>1036</v>
      </c>
      <c r="U101" s="46" t="s">
        <v>1037</v>
      </c>
    </row>
    <row r="102" spans="1:21" s="37" customFormat="1" ht="1.5" hidden="1" customHeight="1">
      <c r="A102" s="56"/>
      <c r="B102" s="81" t="s">
        <v>1040</v>
      </c>
      <c r="C102" s="81" t="s">
        <v>1084</v>
      </c>
      <c r="D102" s="81" t="s">
        <v>0</v>
      </c>
      <c r="E102" s="64" t="s">
        <v>1084</v>
      </c>
      <c r="F102" s="83" t="s">
        <v>1239</v>
      </c>
      <c r="G102" s="83"/>
      <c r="H102" s="83"/>
      <c r="I102" s="57"/>
      <c r="J102" s="57"/>
      <c r="K102" s="82" t="s">
        <v>1081</v>
      </c>
      <c r="L102" s="46" t="s">
        <v>1144</v>
      </c>
      <c r="M102" s="46" t="s">
        <v>1028</v>
      </c>
      <c r="N102" s="46" t="s">
        <v>1029</v>
      </c>
      <c r="O102" s="46" t="s">
        <v>1030</v>
      </c>
      <c r="P102" s="46" t="s">
        <v>1032</v>
      </c>
      <c r="Q102" s="46" t="s">
        <v>1033</v>
      </c>
      <c r="R102" s="46" t="s">
        <v>1034</v>
      </c>
      <c r="S102" s="46" t="s">
        <v>1035</v>
      </c>
      <c r="T102" s="47" t="s">
        <v>1036</v>
      </c>
      <c r="U102" s="46" t="s">
        <v>1037</v>
      </c>
    </row>
    <row r="103" spans="1:21" s="37" customFormat="1" ht="8.25" hidden="1" customHeight="1">
      <c r="A103" s="56"/>
      <c r="B103" s="81" t="s">
        <v>1040</v>
      </c>
      <c r="C103" s="81" t="s">
        <v>1084</v>
      </c>
      <c r="D103" s="81" t="s">
        <v>0</v>
      </c>
      <c r="E103" s="64" t="s">
        <v>1084</v>
      </c>
      <c r="F103" s="83" t="s">
        <v>1225</v>
      </c>
      <c r="G103" s="83"/>
      <c r="H103" s="83"/>
      <c r="I103" s="57"/>
      <c r="J103" s="57"/>
      <c r="K103" s="82" t="s">
        <v>1081</v>
      </c>
      <c r="L103" s="129" t="s">
        <v>1144</v>
      </c>
      <c r="M103" s="129" t="s">
        <v>1028</v>
      </c>
      <c r="N103" s="129" t="s">
        <v>1029</v>
      </c>
      <c r="O103" s="129" t="s">
        <v>1030</v>
      </c>
      <c r="P103" s="129" t="s">
        <v>1032</v>
      </c>
      <c r="Q103" s="129" t="s">
        <v>1033</v>
      </c>
      <c r="R103" s="129" t="s">
        <v>1034</v>
      </c>
      <c r="S103" s="129" t="s">
        <v>1035</v>
      </c>
      <c r="T103" s="130" t="s">
        <v>1036</v>
      </c>
      <c r="U103" s="129" t="s">
        <v>1037</v>
      </c>
    </row>
    <row r="104" spans="1:21" ht="36" hidden="1" customHeight="1">
      <c r="A104" s="55">
        <v>93</v>
      </c>
      <c r="B104" s="51" t="s">
        <v>432</v>
      </c>
      <c r="C104" s="61" t="s">
        <v>25</v>
      </c>
      <c r="D104" s="51" t="s">
        <v>433</v>
      </c>
      <c r="E104" s="61" t="s">
        <v>25</v>
      </c>
      <c r="F104" s="80" t="s">
        <v>395</v>
      </c>
      <c r="G104" s="80"/>
      <c r="H104" s="190"/>
      <c r="I104" s="59" t="s">
        <v>1156</v>
      </c>
      <c r="J104" s="39" t="s">
        <v>1082</v>
      </c>
      <c r="K104" s="162"/>
      <c r="L104" s="95" t="s">
        <v>1176</v>
      </c>
      <c r="M104" s="95" t="s">
        <v>1176</v>
      </c>
      <c r="N104" s="95" t="s">
        <v>1176</v>
      </c>
      <c r="O104" s="95" t="s">
        <v>1176</v>
      </c>
      <c r="P104" s="95" t="s">
        <v>1176</v>
      </c>
      <c r="Q104" s="95" t="s">
        <v>1176</v>
      </c>
      <c r="R104" s="95" t="s">
        <v>1176</v>
      </c>
      <c r="S104" s="95" t="s">
        <v>1176</v>
      </c>
      <c r="T104" s="95" t="s">
        <v>1176</v>
      </c>
      <c r="U104" s="95" t="s">
        <v>1176</v>
      </c>
    </row>
    <row r="105" spans="1:21" s="37" customFormat="1" ht="42" hidden="1" customHeight="1">
      <c r="A105" s="56"/>
      <c r="B105" s="81" t="s">
        <v>1040</v>
      </c>
      <c r="C105" s="81" t="s">
        <v>1084</v>
      </c>
      <c r="D105" s="81" t="s">
        <v>0</v>
      </c>
      <c r="E105" s="64" t="s">
        <v>1084</v>
      </c>
      <c r="F105" s="83" t="s">
        <v>398</v>
      </c>
      <c r="G105" s="83"/>
      <c r="H105" s="83"/>
      <c r="I105" s="57"/>
      <c r="J105" s="57"/>
      <c r="K105" s="160" t="s">
        <v>1081</v>
      </c>
      <c r="L105" s="46" t="s">
        <v>1144</v>
      </c>
      <c r="M105" s="46" t="s">
        <v>1028</v>
      </c>
      <c r="N105" s="46" t="s">
        <v>1029</v>
      </c>
      <c r="O105" s="46" t="s">
        <v>1030</v>
      </c>
      <c r="P105" s="46" t="s">
        <v>1032</v>
      </c>
      <c r="Q105" s="46" t="s">
        <v>1033</v>
      </c>
      <c r="R105" s="46" t="s">
        <v>1034</v>
      </c>
      <c r="S105" s="46" t="s">
        <v>1035</v>
      </c>
      <c r="T105" s="47" t="s">
        <v>1036</v>
      </c>
      <c r="U105" s="46" t="s">
        <v>1037</v>
      </c>
    </row>
    <row r="106" spans="1:21" ht="31.5" hidden="1" customHeight="1">
      <c r="A106" s="55">
        <v>95</v>
      </c>
      <c r="B106" s="51" t="s">
        <v>436</v>
      </c>
      <c r="C106" s="61" t="s">
        <v>25</v>
      </c>
      <c r="D106" s="51" t="s">
        <v>437</v>
      </c>
      <c r="E106" s="61" t="s">
        <v>25</v>
      </c>
      <c r="F106" s="80" t="s">
        <v>403</v>
      </c>
      <c r="G106" s="80"/>
      <c r="H106" s="190"/>
      <c r="I106" s="59" t="s">
        <v>1156</v>
      </c>
      <c r="J106" s="39" t="s">
        <v>1082</v>
      </c>
      <c r="K106" s="40"/>
      <c r="L106" s="165"/>
      <c r="M106" s="165"/>
      <c r="N106" s="165"/>
      <c r="O106" s="165"/>
      <c r="P106" s="165"/>
      <c r="Q106" s="165"/>
      <c r="R106" s="165"/>
      <c r="S106" s="165"/>
      <c r="T106" s="165"/>
      <c r="U106" s="165"/>
    </row>
    <row r="107" spans="1:21" ht="31.5" hidden="1" customHeight="1">
      <c r="A107" s="55">
        <v>96</v>
      </c>
      <c r="B107" s="51" t="s">
        <v>438</v>
      </c>
      <c r="C107" s="61" t="s">
        <v>25</v>
      </c>
      <c r="D107" s="51" t="s">
        <v>439</v>
      </c>
      <c r="E107" s="61" t="s">
        <v>105</v>
      </c>
      <c r="F107" s="80" t="s">
        <v>1239</v>
      </c>
      <c r="G107" s="80"/>
      <c r="H107" s="190"/>
      <c r="I107" s="59" t="s">
        <v>1156</v>
      </c>
      <c r="J107" s="39" t="s">
        <v>1083</v>
      </c>
      <c r="K107" s="40"/>
      <c r="L107" s="45"/>
      <c r="M107" s="45"/>
      <c r="N107" s="45"/>
      <c r="O107" s="45"/>
      <c r="P107" s="45"/>
      <c r="Q107" s="45"/>
      <c r="R107" s="45"/>
      <c r="S107" s="45"/>
      <c r="T107" s="45"/>
      <c r="U107" s="45"/>
    </row>
    <row r="108" spans="1:21" ht="31.5" hidden="1" customHeight="1">
      <c r="A108" s="55">
        <v>97</v>
      </c>
      <c r="B108" s="51" t="s">
        <v>440</v>
      </c>
      <c r="C108" s="61" t="s">
        <v>25</v>
      </c>
      <c r="D108" s="51" t="s">
        <v>441</v>
      </c>
      <c r="E108" s="61" t="s">
        <v>25</v>
      </c>
      <c r="F108" s="80" t="s">
        <v>1225</v>
      </c>
      <c r="G108" s="80"/>
      <c r="H108" s="190"/>
      <c r="I108" s="59" t="s">
        <v>1156</v>
      </c>
      <c r="J108" s="39" t="s">
        <v>1082</v>
      </c>
      <c r="K108" s="40"/>
      <c r="L108" s="45"/>
      <c r="M108" s="45"/>
      <c r="N108" s="45"/>
      <c r="O108" s="45"/>
      <c r="P108" s="45"/>
      <c r="Q108" s="45"/>
      <c r="R108" s="45"/>
      <c r="S108" s="45"/>
      <c r="T108" s="45"/>
      <c r="U108" s="45"/>
    </row>
    <row r="109" spans="1:21" ht="31.5" hidden="1" customHeight="1">
      <c r="A109" s="55">
        <v>98</v>
      </c>
      <c r="B109" s="51" t="s">
        <v>442</v>
      </c>
      <c r="C109" s="61" t="s">
        <v>25</v>
      </c>
      <c r="D109" s="51" t="s">
        <v>443</v>
      </c>
      <c r="E109" s="61" t="s">
        <v>25</v>
      </c>
      <c r="F109" s="80" t="s">
        <v>395</v>
      </c>
      <c r="G109" s="80"/>
      <c r="H109" s="190"/>
      <c r="I109" s="59" t="s">
        <v>1156</v>
      </c>
      <c r="J109" s="39" t="s">
        <v>1083</v>
      </c>
      <c r="K109" s="40"/>
      <c r="L109" s="44" t="s">
        <v>1176</v>
      </c>
      <c r="M109" s="44" t="s">
        <v>1176</v>
      </c>
      <c r="N109" s="44" t="s">
        <v>1176</v>
      </c>
      <c r="O109" s="44" t="s">
        <v>1176</v>
      </c>
      <c r="P109" s="44" t="s">
        <v>1176</v>
      </c>
      <c r="Q109" s="44" t="s">
        <v>1176</v>
      </c>
      <c r="R109" s="44" t="s">
        <v>1176</v>
      </c>
      <c r="S109" s="44" t="s">
        <v>1176</v>
      </c>
      <c r="T109" s="44" t="s">
        <v>1176</v>
      </c>
      <c r="U109" s="44" t="s">
        <v>1176</v>
      </c>
    </row>
    <row r="110" spans="1:21" ht="31.5" hidden="1" customHeight="1">
      <c r="A110" s="55">
        <v>99</v>
      </c>
      <c r="B110" s="51" t="s">
        <v>444</v>
      </c>
      <c r="C110" s="61" t="s">
        <v>25</v>
      </c>
      <c r="D110" s="51" t="s">
        <v>445</v>
      </c>
      <c r="E110" s="61" t="s">
        <v>25</v>
      </c>
      <c r="F110" s="80" t="s">
        <v>398</v>
      </c>
      <c r="G110" s="80"/>
      <c r="H110" s="190"/>
      <c r="I110" s="59" t="s">
        <v>1156</v>
      </c>
      <c r="J110" s="39" t="s">
        <v>1082</v>
      </c>
      <c r="K110" s="40"/>
      <c r="L110" s="45"/>
      <c r="M110" s="45"/>
      <c r="N110" s="45"/>
      <c r="O110" s="45"/>
      <c r="P110" s="45"/>
      <c r="Q110" s="45"/>
      <c r="R110" s="45"/>
      <c r="S110" s="45"/>
      <c r="T110" s="45"/>
      <c r="U110" s="45"/>
    </row>
    <row r="111" spans="1:21" ht="31.5" hidden="1" customHeight="1">
      <c r="A111" s="55">
        <v>100</v>
      </c>
      <c r="B111" s="51" t="s">
        <v>434</v>
      </c>
      <c r="C111" s="61" t="s">
        <v>25</v>
      </c>
      <c r="D111" s="51" t="s">
        <v>435</v>
      </c>
      <c r="E111" s="61" t="s">
        <v>25</v>
      </c>
      <c r="F111" s="80" t="s">
        <v>403</v>
      </c>
      <c r="G111" s="80"/>
      <c r="H111" s="190"/>
      <c r="I111" s="59" t="s">
        <v>1156</v>
      </c>
      <c r="J111" s="39" t="s">
        <v>1083</v>
      </c>
      <c r="K111" s="40"/>
      <c r="L111" s="45"/>
      <c r="M111" s="45"/>
      <c r="N111" s="45"/>
      <c r="O111" s="45"/>
      <c r="P111" s="45"/>
      <c r="Q111" s="45"/>
      <c r="R111" s="45"/>
      <c r="S111" s="45"/>
      <c r="T111" s="45"/>
      <c r="U111" s="45"/>
    </row>
    <row r="112" spans="1:21" ht="31.5" hidden="1" customHeight="1">
      <c r="A112" s="55">
        <v>101</v>
      </c>
      <c r="B112" s="51" t="s">
        <v>446</v>
      </c>
      <c r="C112" s="61" t="s">
        <v>25</v>
      </c>
      <c r="D112" s="51" t="s">
        <v>1061</v>
      </c>
      <c r="E112" s="61" t="s">
        <v>25</v>
      </c>
      <c r="F112" s="80" t="s">
        <v>1239</v>
      </c>
      <c r="G112" s="80"/>
      <c r="H112" s="190"/>
      <c r="I112" s="59" t="s">
        <v>1156</v>
      </c>
      <c r="J112" s="39" t="s">
        <v>1083</v>
      </c>
      <c r="K112" s="40"/>
      <c r="L112" s="45"/>
      <c r="M112" s="45"/>
      <c r="N112" s="45"/>
      <c r="O112" s="45"/>
      <c r="P112" s="45"/>
      <c r="Q112" s="45"/>
      <c r="R112" s="45"/>
      <c r="S112" s="45"/>
      <c r="T112" s="45"/>
      <c r="U112" s="45"/>
    </row>
    <row r="113" spans="1:21" ht="31.5" hidden="1" customHeight="1">
      <c r="A113" s="55">
        <v>102</v>
      </c>
      <c r="B113" s="51" t="s">
        <v>447</v>
      </c>
      <c r="C113" s="61" t="s">
        <v>25</v>
      </c>
      <c r="D113" s="51" t="s">
        <v>448</v>
      </c>
      <c r="E113" s="61" t="s">
        <v>25</v>
      </c>
      <c r="F113" s="80" t="s">
        <v>1225</v>
      </c>
      <c r="G113" s="80"/>
      <c r="H113" s="190"/>
      <c r="I113" s="59" t="s">
        <v>1156</v>
      </c>
      <c r="J113" s="39" t="s">
        <v>1082</v>
      </c>
      <c r="K113" s="40"/>
      <c r="L113" s="45"/>
      <c r="M113" s="45"/>
      <c r="N113" s="45"/>
      <c r="O113" s="45"/>
      <c r="P113" s="45"/>
      <c r="Q113" s="45"/>
      <c r="R113" s="45"/>
      <c r="S113" s="45"/>
      <c r="T113" s="45"/>
      <c r="U113" s="45"/>
    </row>
    <row r="114" spans="1:21" ht="31.5" hidden="1" customHeight="1">
      <c r="A114" s="55">
        <v>103</v>
      </c>
      <c r="B114" s="51" t="s">
        <v>449</v>
      </c>
      <c r="C114" s="61" t="s">
        <v>25</v>
      </c>
      <c r="D114" s="51" t="s">
        <v>450</v>
      </c>
      <c r="E114" s="61" t="s">
        <v>25</v>
      </c>
      <c r="F114" s="80" t="s">
        <v>395</v>
      </c>
      <c r="G114" s="80"/>
      <c r="H114" s="190"/>
      <c r="I114" s="59" t="s">
        <v>1156</v>
      </c>
      <c r="J114" s="39" t="s">
        <v>1083</v>
      </c>
      <c r="K114" s="40"/>
      <c r="L114" s="45"/>
      <c r="M114" s="45"/>
      <c r="N114" s="45"/>
      <c r="O114" s="45"/>
      <c r="P114" s="45"/>
      <c r="Q114" s="45"/>
      <c r="R114" s="45"/>
      <c r="S114" s="45"/>
      <c r="T114" s="45"/>
      <c r="U114" s="45"/>
    </row>
    <row r="115" spans="1:21" ht="15.75" hidden="1" customHeight="1">
      <c r="A115" s="55">
        <v>104</v>
      </c>
      <c r="B115" s="51" t="s">
        <v>451</v>
      </c>
      <c r="C115" s="61" t="s">
        <v>25</v>
      </c>
      <c r="D115" s="51" t="s">
        <v>452</v>
      </c>
      <c r="E115" s="61" t="s">
        <v>25</v>
      </c>
      <c r="F115" s="80" t="s">
        <v>398</v>
      </c>
      <c r="G115" s="80"/>
      <c r="H115" s="190"/>
      <c r="I115" s="59" t="s">
        <v>1156</v>
      </c>
      <c r="J115" s="39" t="s">
        <v>1082</v>
      </c>
      <c r="K115" s="40"/>
      <c r="L115" s="45"/>
      <c r="M115" s="45"/>
      <c r="N115" s="45"/>
      <c r="O115" s="45"/>
      <c r="P115" s="45"/>
      <c r="Q115" s="45"/>
      <c r="R115" s="45"/>
      <c r="S115" s="45"/>
      <c r="T115" s="45"/>
      <c r="U115" s="45"/>
    </row>
    <row r="116" spans="1:21" ht="2.25" hidden="1" customHeight="1">
      <c r="A116" s="55">
        <v>105</v>
      </c>
      <c r="B116" s="51" t="s">
        <v>453</v>
      </c>
      <c r="C116" s="61" t="s">
        <v>25</v>
      </c>
      <c r="D116" s="51" t="s">
        <v>454</v>
      </c>
      <c r="E116" s="61" t="s">
        <v>25</v>
      </c>
      <c r="F116" s="80" t="s">
        <v>403</v>
      </c>
      <c r="G116" s="80"/>
      <c r="H116" s="190"/>
      <c r="I116" s="59" t="s">
        <v>1156</v>
      </c>
      <c r="J116" s="39" t="s">
        <v>1083</v>
      </c>
      <c r="K116" s="40"/>
      <c r="L116" s="45"/>
      <c r="M116" s="45"/>
      <c r="N116" s="45"/>
      <c r="O116" s="45"/>
      <c r="P116" s="45"/>
      <c r="Q116" s="45"/>
      <c r="R116" s="45"/>
      <c r="S116" s="45"/>
      <c r="T116" s="45"/>
      <c r="U116" s="45"/>
    </row>
    <row r="117" spans="1:21" ht="49.5" customHeight="1">
      <c r="A117" s="55">
        <v>106</v>
      </c>
      <c r="B117" s="51" t="s">
        <v>1238</v>
      </c>
      <c r="C117" s="61" t="s">
        <v>23</v>
      </c>
      <c r="D117" s="51" t="s">
        <v>1239</v>
      </c>
      <c r="E117" s="61" t="s">
        <v>25</v>
      </c>
      <c r="F117" s="113" t="s">
        <v>1239</v>
      </c>
      <c r="G117" s="80"/>
      <c r="H117" s="190"/>
      <c r="I117" s="59" t="s">
        <v>1156</v>
      </c>
      <c r="J117" s="39" t="s">
        <v>1083</v>
      </c>
      <c r="K117" s="40"/>
      <c r="L117" s="142"/>
      <c r="M117" s="142"/>
      <c r="N117" s="142"/>
      <c r="O117" s="142"/>
      <c r="P117" s="142"/>
      <c r="Q117" s="142"/>
      <c r="R117" s="142"/>
      <c r="S117" s="142"/>
      <c r="T117" s="142"/>
      <c r="U117" s="142"/>
    </row>
    <row r="118" spans="1:21" ht="30" customHeight="1">
      <c r="A118" s="176">
        <v>94</v>
      </c>
      <c r="B118" s="171" t="s">
        <v>1224</v>
      </c>
      <c r="C118" s="191"/>
      <c r="D118" s="192"/>
      <c r="E118" s="69" t="s">
        <v>1176</v>
      </c>
      <c r="F118" s="69"/>
      <c r="G118" s="69"/>
      <c r="H118" s="69"/>
      <c r="I118" s="175" t="s">
        <v>1156</v>
      </c>
      <c r="J118" s="173"/>
      <c r="K118" s="193"/>
      <c r="L118" s="172"/>
      <c r="M118" s="172"/>
      <c r="N118" s="172"/>
      <c r="O118" s="172"/>
      <c r="P118" s="172"/>
      <c r="Q118" s="172"/>
      <c r="R118" s="172"/>
      <c r="S118" s="172"/>
      <c r="T118" s="172"/>
      <c r="U118" s="172"/>
    </row>
    <row r="119" spans="1:21" ht="0.75" hidden="1" customHeight="1">
      <c r="A119" s="43">
        <v>107</v>
      </c>
      <c r="B119" s="555" t="s">
        <v>984</v>
      </c>
      <c r="C119" s="556"/>
      <c r="D119" s="557"/>
      <c r="E119" s="73" t="s">
        <v>1176</v>
      </c>
      <c r="F119" s="73"/>
      <c r="G119" s="73"/>
      <c r="H119" s="73"/>
      <c r="I119" s="54" t="s">
        <v>1156</v>
      </c>
      <c r="J119" s="44" t="s">
        <v>1176</v>
      </c>
      <c r="K119" s="161" t="s">
        <v>1176</v>
      </c>
      <c r="L119" s="44" t="s">
        <v>1176</v>
      </c>
      <c r="M119" s="44" t="s">
        <v>1176</v>
      </c>
      <c r="N119" s="44" t="s">
        <v>1176</v>
      </c>
      <c r="O119" s="44" t="s">
        <v>1176</v>
      </c>
      <c r="P119" s="44" t="s">
        <v>1176</v>
      </c>
      <c r="Q119" s="44" t="s">
        <v>1176</v>
      </c>
      <c r="R119" s="44" t="s">
        <v>1176</v>
      </c>
      <c r="S119" s="44" t="s">
        <v>1176</v>
      </c>
      <c r="T119" s="44" t="s">
        <v>1176</v>
      </c>
      <c r="U119" s="44" t="s">
        <v>1176</v>
      </c>
    </row>
    <row r="120" spans="1:21" ht="0.75" hidden="1" customHeight="1">
      <c r="A120" s="206"/>
      <c r="B120" s="179"/>
      <c r="C120" s="180"/>
      <c r="D120" s="181"/>
      <c r="E120" s="73"/>
      <c r="F120" s="207"/>
      <c r="G120" s="207"/>
      <c r="H120" s="207"/>
      <c r="I120" s="208"/>
      <c r="J120" s="166"/>
      <c r="K120" s="161"/>
      <c r="L120" s="44"/>
      <c r="M120" s="44"/>
      <c r="N120" s="44"/>
      <c r="O120" s="44"/>
      <c r="P120" s="44"/>
      <c r="Q120" s="44"/>
      <c r="R120" s="44"/>
      <c r="S120" s="44"/>
      <c r="T120" s="44"/>
      <c r="U120" s="44"/>
    </row>
    <row r="121" spans="1:21" s="37" customFormat="1" ht="45" hidden="1" customHeight="1">
      <c r="A121" s="56"/>
      <c r="B121" s="81" t="s">
        <v>1040</v>
      </c>
      <c r="C121" s="81" t="s">
        <v>1084</v>
      </c>
      <c r="D121" s="81" t="s">
        <v>0</v>
      </c>
      <c r="E121" s="64" t="s">
        <v>1084</v>
      </c>
      <c r="F121" s="83"/>
      <c r="G121" s="83"/>
      <c r="H121" s="83"/>
      <c r="I121" s="57"/>
      <c r="J121" s="57"/>
      <c r="K121" s="160" t="s">
        <v>1081</v>
      </c>
      <c r="L121" s="46" t="s">
        <v>1144</v>
      </c>
      <c r="M121" s="46" t="s">
        <v>1028</v>
      </c>
      <c r="N121" s="46" t="s">
        <v>1029</v>
      </c>
      <c r="O121" s="46" t="s">
        <v>1030</v>
      </c>
      <c r="P121" s="46" t="s">
        <v>1032</v>
      </c>
      <c r="Q121" s="46" t="s">
        <v>1033</v>
      </c>
      <c r="R121" s="46" t="s">
        <v>1034</v>
      </c>
      <c r="S121" s="46" t="s">
        <v>1035</v>
      </c>
      <c r="T121" s="47" t="s">
        <v>1036</v>
      </c>
      <c r="U121" s="46" t="s">
        <v>1037</v>
      </c>
    </row>
    <row r="122" spans="1:21" ht="44.25" hidden="1" customHeight="1">
      <c r="A122" s="55">
        <v>109</v>
      </c>
      <c r="B122" s="51" t="s">
        <v>1231</v>
      </c>
      <c r="C122" s="61" t="s">
        <v>23</v>
      </c>
      <c r="D122" s="51" t="s">
        <v>417</v>
      </c>
      <c r="E122" s="61" t="s">
        <v>25</v>
      </c>
      <c r="F122" s="80"/>
      <c r="G122" s="80"/>
      <c r="H122" s="190"/>
      <c r="I122" s="59" t="s">
        <v>1156</v>
      </c>
      <c r="J122" s="39" t="s">
        <v>1082</v>
      </c>
      <c r="K122" s="162"/>
      <c r="L122" s="44" t="s">
        <v>1176</v>
      </c>
      <c r="M122" s="44" t="s">
        <v>1176</v>
      </c>
      <c r="N122" s="44" t="s">
        <v>1176</v>
      </c>
      <c r="O122" s="44" t="s">
        <v>1176</v>
      </c>
      <c r="P122" s="44" t="s">
        <v>1176</v>
      </c>
      <c r="Q122" s="44" t="s">
        <v>1176</v>
      </c>
      <c r="R122" s="44" t="s">
        <v>1176</v>
      </c>
      <c r="S122" s="44" t="s">
        <v>1176</v>
      </c>
      <c r="T122" s="44" t="s">
        <v>1176</v>
      </c>
      <c r="U122" s="44" t="s">
        <v>1176</v>
      </c>
    </row>
    <row r="123" spans="1:21" ht="93.75" hidden="1" customHeight="1">
      <c r="A123" s="55">
        <v>110</v>
      </c>
      <c r="B123" s="51" t="s">
        <v>459</v>
      </c>
      <c r="C123" s="61" t="s">
        <v>23</v>
      </c>
      <c r="D123" s="51" t="s">
        <v>460</v>
      </c>
      <c r="E123" s="61" t="s">
        <v>25</v>
      </c>
      <c r="F123" s="80"/>
      <c r="G123" s="80"/>
      <c r="H123" s="190"/>
      <c r="I123" s="59" t="s">
        <v>1156</v>
      </c>
      <c r="J123" s="39" t="s">
        <v>1083</v>
      </c>
      <c r="K123" s="40"/>
    </row>
    <row r="124" spans="1:21" ht="0.75" hidden="1" customHeight="1">
      <c r="A124" s="131"/>
      <c r="B124" s="182" t="s">
        <v>1232</v>
      </c>
      <c r="C124" s="190" t="s">
        <v>23</v>
      </c>
      <c r="D124" s="182" t="s">
        <v>413</v>
      </c>
      <c r="E124" s="190" t="s">
        <v>25</v>
      </c>
      <c r="F124" s="132"/>
      <c r="G124" s="132"/>
      <c r="H124" s="132"/>
      <c r="I124" s="133"/>
      <c r="J124" s="134"/>
      <c r="K124" s="162"/>
    </row>
    <row r="125" spans="1:21" ht="46.5" hidden="1" customHeight="1">
      <c r="A125" s="131"/>
      <c r="B125" s="182" t="s">
        <v>1233</v>
      </c>
      <c r="C125" s="190" t="s">
        <v>23</v>
      </c>
      <c r="D125" s="182" t="s">
        <v>1234</v>
      </c>
      <c r="E125" s="190" t="s">
        <v>25</v>
      </c>
      <c r="F125" s="132"/>
      <c r="G125" s="132"/>
      <c r="H125" s="132"/>
      <c r="I125" s="133"/>
      <c r="J125" s="134"/>
      <c r="K125" s="162"/>
    </row>
    <row r="126" spans="1:21" ht="3" hidden="1" customHeight="1">
      <c r="A126" s="131"/>
      <c r="B126" s="182" t="s">
        <v>1235</v>
      </c>
      <c r="C126" s="190" t="s">
        <v>25</v>
      </c>
      <c r="D126" s="182" t="s">
        <v>1235</v>
      </c>
      <c r="E126" s="190" t="s">
        <v>25</v>
      </c>
      <c r="F126" s="132"/>
      <c r="G126" s="132"/>
      <c r="H126" s="132"/>
      <c r="I126" s="133"/>
      <c r="J126" s="134"/>
      <c r="K126" s="162"/>
    </row>
    <row r="127" spans="1:21" ht="45.75" hidden="1" customHeight="1">
      <c r="A127" s="131"/>
      <c r="B127" s="182" t="s">
        <v>1236</v>
      </c>
      <c r="C127" s="190" t="s">
        <v>23</v>
      </c>
      <c r="D127" s="182" t="s">
        <v>1237</v>
      </c>
      <c r="E127" s="190" t="s">
        <v>25</v>
      </c>
      <c r="F127" s="132"/>
      <c r="G127" s="132"/>
      <c r="H127" s="132"/>
      <c r="I127" s="133"/>
      <c r="J127" s="134"/>
      <c r="K127" s="162"/>
    </row>
    <row r="128" spans="1:21" s="37" customFormat="1" ht="0.75" hidden="1" customHeight="1">
      <c r="A128" s="56"/>
      <c r="B128" s="81" t="s">
        <v>1040</v>
      </c>
      <c r="C128" s="81" t="s">
        <v>1084</v>
      </c>
      <c r="D128" s="81" t="s">
        <v>0</v>
      </c>
      <c r="E128" s="64" t="s">
        <v>1084</v>
      </c>
      <c r="F128" s="83"/>
      <c r="G128" s="83"/>
      <c r="H128" s="83"/>
      <c r="I128" s="57"/>
      <c r="J128" s="57"/>
      <c r="K128" s="160" t="s">
        <v>1081</v>
      </c>
      <c r="L128" s="46" t="s">
        <v>1144</v>
      </c>
      <c r="M128" s="46" t="s">
        <v>1028</v>
      </c>
      <c r="N128" s="46" t="s">
        <v>1029</v>
      </c>
      <c r="O128" s="46" t="s">
        <v>1030</v>
      </c>
      <c r="P128" s="46" t="s">
        <v>1032</v>
      </c>
      <c r="Q128" s="46" t="s">
        <v>1033</v>
      </c>
      <c r="R128" s="46" t="s">
        <v>1034</v>
      </c>
      <c r="S128" s="46" t="s">
        <v>1035</v>
      </c>
      <c r="T128" s="47" t="s">
        <v>1036</v>
      </c>
      <c r="U128" s="46" t="s">
        <v>1037</v>
      </c>
    </row>
    <row r="129" spans="1:21" ht="42" customHeight="1">
      <c r="A129" s="55">
        <v>112</v>
      </c>
      <c r="B129" s="51" t="s">
        <v>1231</v>
      </c>
      <c r="C129" s="61" t="s">
        <v>23</v>
      </c>
      <c r="D129" s="51" t="s">
        <v>417</v>
      </c>
      <c r="E129" s="61" t="s">
        <v>25</v>
      </c>
      <c r="F129" s="113" t="s">
        <v>417</v>
      </c>
      <c r="G129" s="80"/>
      <c r="H129" s="190"/>
      <c r="I129" s="59" t="s">
        <v>1156</v>
      </c>
      <c r="J129" s="39" t="s">
        <v>1082</v>
      </c>
      <c r="K129" s="162"/>
      <c r="L129" s="44" t="s">
        <v>1176</v>
      </c>
      <c r="M129" s="44" t="s">
        <v>1176</v>
      </c>
      <c r="N129" s="44" t="s">
        <v>1176</v>
      </c>
      <c r="O129" s="44" t="s">
        <v>1176</v>
      </c>
      <c r="P129" s="44" t="s">
        <v>1176</v>
      </c>
      <c r="Q129" s="44" t="s">
        <v>1176</v>
      </c>
      <c r="R129" s="44" t="s">
        <v>1176</v>
      </c>
      <c r="S129" s="44" t="s">
        <v>1176</v>
      </c>
      <c r="T129" s="44" t="s">
        <v>1176</v>
      </c>
      <c r="U129" s="44" t="s">
        <v>1176</v>
      </c>
    </row>
    <row r="130" spans="1:21" ht="49.5" customHeight="1">
      <c r="A130" s="55">
        <v>113</v>
      </c>
      <c r="B130" s="51" t="s">
        <v>1232</v>
      </c>
      <c r="C130" s="61" t="s">
        <v>23</v>
      </c>
      <c r="D130" s="51" t="s">
        <v>413</v>
      </c>
      <c r="E130" s="61" t="s">
        <v>25</v>
      </c>
      <c r="F130" s="113" t="s">
        <v>413</v>
      </c>
      <c r="G130" s="80"/>
      <c r="H130" s="190"/>
      <c r="I130" s="59" t="s">
        <v>1156</v>
      </c>
      <c r="J130" s="39" t="s">
        <v>1082</v>
      </c>
      <c r="K130" s="162"/>
      <c r="L130" s="44" t="s">
        <v>1176</v>
      </c>
      <c r="M130" s="44" t="s">
        <v>1176</v>
      </c>
      <c r="N130" s="44" t="s">
        <v>1176</v>
      </c>
      <c r="O130" s="44" t="s">
        <v>1176</v>
      </c>
      <c r="P130" s="44" t="s">
        <v>1176</v>
      </c>
      <c r="Q130" s="44" t="s">
        <v>1176</v>
      </c>
      <c r="R130" s="44" t="s">
        <v>1176</v>
      </c>
      <c r="S130" s="44" t="s">
        <v>1176</v>
      </c>
      <c r="T130" s="44" t="s">
        <v>1176</v>
      </c>
      <c r="U130" s="44" t="s">
        <v>1176</v>
      </c>
    </row>
    <row r="131" spans="1:21" s="37" customFormat="1" ht="3.75" hidden="1" customHeight="1">
      <c r="A131" s="56"/>
      <c r="B131" s="81" t="s">
        <v>1233</v>
      </c>
      <c r="C131" s="81" t="s">
        <v>23</v>
      </c>
      <c r="D131" s="81" t="s">
        <v>1234</v>
      </c>
      <c r="E131" s="64" t="s">
        <v>1084</v>
      </c>
      <c r="F131" s="83" t="s">
        <v>1235</v>
      </c>
      <c r="G131" s="83"/>
      <c r="H131" s="83"/>
      <c r="I131" s="57"/>
      <c r="J131" s="57"/>
      <c r="K131" s="82" t="s">
        <v>1081</v>
      </c>
      <c r="L131" s="148" t="s">
        <v>1144</v>
      </c>
      <c r="M131" s="148" t="s">
        <v>1028</v>
      </c>
      <c r="N131" s="148" t="s">
        <v>1029</v>
      </c>
      <c r="O131" s="148" t="s">
        <v>1030</v>
      </c>
      <c r="P131" s="148" t="s">
        <v>1032</v>
      </c>
      <c r="Q131" s="148" t="s">
        <v>1033</v>
      </c>
      <c r="R131" s="148" t="s">
        <v>1034</v>
      </c>
      <c r="S131" s="148" t="s">
        <v>1035</v>
      </c>
      <c r="T131" s="149" t="s">
        <v>1036</v>
      </c>
      <c r="U131" s="148" t="s">
        <v>1037</v>
      </c>
    </row>
    <row r="132" spans="1:21" ht="31.5" customHeight="1">
      <c r="A132" s="55">
        <v>115</v>
      </c>
      <c r="B132" s="51" t="s">
        <v>1235</v>
      </c>
      <c r="C132" s="61" t="s">
        <v>25</v>
      </c>
      <c r="D132" s="51" t="s">
        <v>1235</v>
      </c>
      <c r="E132" s="61" t="s">
        <v>25</v>
      </c>
      <c r="F132" s="113" t="s">
        <v>1235</v>
      </c>
      <c r="G132" s="80"/>
      <c r="H132" s="190"/>
      <c r="I132" s="59" t="s">
        <v>1156</v>
      </c>
      <c r="J132" s="39" t="s">
        <v>1082</v>
      </c>
      <c r="K132" s="162"/>
      <c r="L132" s="95" t="s">
        <v>1176</v>
      </c>
      <c r="M132" s="95" t="s">
        <v>1176</v>
      </c>
      <c r="N132" s="95" t="s">
        <v>1176</v>
      </c>
      <c r="O132" s="95" t="s">
        <v>1176</v>
      </c>
      <c r="P132" s="95" t="s">
        <v>1176</v>
      </c>
      <c r="Q132" s="95" t="s">
        <v>1176</v>
      </c>
      <c r="R132" s="95" t="s">
        <v>1176</v>
      </c>
      <c r="S132" s="95" t="s">
        <v>1176</v>
      </c>
      <c r="T132" s="95" t="s">
        <v>1176</v>
      </c>
      <c r="U132" s="95" t="s">
        <v>1176</v>
      </c>
    </row>
    <row r="133" spans="1:21" ht="111.75" hidden="1" customHeight="1">
      <c r="A133" s="55">
        <v>116</v>
      </c>
      <c r="B133" s="51" t="s">
        <v>1236</v>
      </c>
      <c r="C133" s="61" t="s">
        <v>23</v>
      </c>
      <c r="D133" s="51" t="s">
        <v>1237</v>
      </c>
      <c r="E133" s="61" t="s">
        <v>25</v>
      </c>
      <c r="F133" s="80"/>
      <c r="G133" s="80"/>
      <c r="H133" s="190"/>
      <c r="I133" s="59" t="s">
        <v>1156</v>
      </c>
      <c r="J133" s="39" t="s">
        <v>1083</v>
      </c>
      <c r="K133" s="40"/>
      <c r="L133" s="165"/>
      <c r="M133" s="165"/>
      <c r="N133" s="165"/>
      <c r="O133" s="165"/>
      <c r="P133" s="165"/>
      <c r="Q133" s="165"/>
      <c r="R133" s="165"/>
      <c r="S133" s="165"/>
      <c r="T133" s="165"/>
      <c r="U133" s="165"/>
    </row>
    <row r="134" spans="1:21" ht="70.5" hidden="1" customHeight="1">
      <c r="A134" s="55">
        <v>117</v>
      </c>
      <c r="B134" s="51" t="s">
        <v>1231</v>
      </c>
      <c r="C134" s="61" t="s">
        <v>23</v>
      </c>
      <c r="D134" s="51" t="s">
        <v>417</v>
      </c>
      <c r="E134" s="61" t="s">
        <v>23</v>
      </c>
      <c r="F134" s="80"/>
      <c r="G134" s="80"/>
      <c r="H134" s="190"/>
      <c r="I134" s="59" t="s">
        <v>1156</v>
      </c>
      <c r="J134" s="39" t="s">
        <v>1083</v>
      </c>
      <c r="K134" s="40"/>
      <c r="L134" s="45"/>
      <c r="M134" s="45"/>
      <c r="N134" s="45"/>
      <c r="O134" s="45"/>
      <c r="P134" s="45"/>
      <c r="Q134" s="45"/>
      <c r="R134" s="45"/>
      <c r="S134" s="45"/>
      <c r="T134" s="45"/>
      <c r="U134" s="45"/>
    </row>
    <row r="135" spans="1:21" s="37" customFormat="1" ht="45" hidden="1" customHeight="1">
      <c r="A135" s="56"/>
      <c r="B135" s="81" t="s">
        <v>1232</v>
      </c>
      <c r="C135" s="81" t="s">
        <v>23</v>
      </c>
      <c r="D135" s="81" t="s">
        <v>413</v>
      </c>
      <c r="E135" s="64" t="s">
        <v>1084</v>
      </c>
      <c r="F135" s="83"/>
      <c r="G135" s="83"/>
      <c r="H135" s="83"/>
      <c r="I135" s="57"/>
      <c r="J135" s="57"/>
      <c r="K135" s="82" t="s">
        <v>1081</v>
      </c>
      <c r="L135" s="46" t="s">
        <v>1144</v>
      </c>
      <c r="M135" s="46" t="s">
        <v>1028</v>
      </c>
      <c r="N135" s="46" t="s">
        <v>1029</v>
      </c>
      <c r="O135" s="46" t="s">
        <v>1030</v>
      </c>
      <c r="P135" s="46" t="s">
        <v>1032</v>
      </c>
      <c r="Q135" s="46" t="s">
        <v>1033</v>
      </c>
      <c r="R135" s="46" t="s">
        <v>1034</v>
      </c>
      <c r="S135" s="46" t="s">
        <v>1035</v>
      </c>
      <c r="T135" s="47" t="s">
        <v>1036</v>
      </c>
      <c r="U135" s="46" t="s">
        <v>1037</v>
      </c>
    </row>
    <row r="136" spans="1:21" s="37" customFormat="1" ht="45" hidden="1" customHeight="1">
      <c r="A136" s="56"/>
      <c r="B136" s="81" t="s">
        <v>1233</v>
      </c>
      <c r="C136" s="81" t="s">
        <v>23</v>
      </c>
      <c r="D136" s="81" t="s">
        <v>1234</v>
      </c>
      <c r="E136" s="64" t="s">
        <v>1084</v>
      </c>
      <c r="F136" s="83"/>
      <c r="G136" s="83"/>
      <c r="H136" s="83"/>
      <c r="I136" s="57"/>
      <c r="J136" s="57"/>
      <c r="K136" s="82" t="s">
        <v>1081</v>
      </c>
      <c r="L136" s="46" t="s">
        <v>1144</v>
      </c>
      <c r="M136" s="46" t="s">
        <v>1028</v>
      </c>
      <c r="N136" s="46" t="s">
        <v>1029</v>
      </c>
      <c r="O136" s="46" t="s">
        <v>1030</v>
      </c>
      <c r="P136" s="46" t="s">
        <v>1032</v>
      </c>
      <c r="Q136" s="46" t="s">
        <v>1033</v>
      </c>
      <c r="R136" s="46" t="s">
        <v>1034</v>
      </c>
      <c r="S136" s="46" t="s">
        <v>1035</v>
      </c>
      <c r="T136" s="47" t="s">
        <v>1036</v>
      </c>
      <c r="U136" s="46" t="s">
        <v>1037</v>
      </c>
    </row>
    <row r="137" spans="1:21" s="37" customFormat="1" ht="45" hidden="1" customHeight="1">
      <c r="A137" s="56"/>
      <c r="B137" s="81" t="s">
        <v>1235</v>
      </c>
      <c r="C137" s="81" t="s">
        <v>25</v>
      </c>
      <c r="D137" s="81" t="s">
        <v>1235</v>
      </c>
      <c r="E137" s="64" t="s">
        <v>1084</v>
      </c>
      <c r="F137" s="83"/>
      <c r="G137" s="83"/>
      <c r="H137" s="83"/>
      <c r="I137" s="57"/>
      <c r="J137" s="57"/>
      <c r="K137" s="82" t="s">
        <v>1081</v>
      </c>
      <c r="L137" s="46" t="s">
        <v>1144</v>
      </c>
      <c r="M137" s="46" t="s">
        <v>1028</v>
      </c>
      <c r="N137" s="46" t="s">
        <v>1029</v>
      </c>
      <c r="O137" s="46" t="s">
        <v>1030</v>
      </c>
      <c r="P137" s="46" t="s">
        <v>1032</v>
      </c>
      <c r="Q137" s="46" t="s">
        <v>1033</v>
      </c>
      <c r="R137" s="46" t="s">
        <v>1034</v>
      </c>
      <c r="S137" s="46" t="s">
        <v>1035</v>
      </c>
      <c r="T137" s="47" t="s">
        <v>1036</v>
      </c>
      <c r="U137" s="46" t="s">
        <v>1037</v>
      </c>
    </row>
    <row r="138" spans="1:21" s="37" customFormat="1" ht="45" hidden="1" customHeight="1">
      <c r="A138" s="56"/>
      <c r="B138" s="81" t="s">
        <v>1236</v>
      </c>
      <c r="C138" s="81" t="s">
        <v>23</v>
      </c>
      <c r="D138" s="81" t="s">
        <v>1237</v>
      </c>
      <c r="E138" s="64" t="s">
        <v>1084</v>
      </c>
      <c r="F138" s="83"/>
      <c r="G138" s="83"/>
      <c r="H138" s="83"/>
      <c r="I138" s="57"/>
      <c r="J138" s="57"/>
      <c r="K138" s="82" t="s">
        <v>1081</v>
      </c>
      <c r="L138" s="46" t="s">
        <v>1144</v>
      </c>
      <c r="M138" s="46" t="s">
        <v>1028</v>
      </c>
      <c r="N138" s="46" t="s">
        <v>1029</v>
      </c>
      <c r="O138" s="46" t="s">
        <v>1030</v>
      </c>
      <c r="P138" s="46" t="s">
        <v>1032</v>
      </c>
      <c r="Q138" s="46" t="s">
        <v>1033</v>
      </c>
      <c r="R138" s="46" t="s">
        <v>1034</v>
      </c>
      <c r="S138" s="46" t="s">
        <v>1035</v>
      </c>
      <c r="T138" s="47" t="s">
        <v>1036</v>
      </c>
      <c r="U138" s="46" t="s">
        <v>1037</v>
      </c>
    </row>
    <row r="139" spans="1:21" s="37" customFormat="1" ht="45" hidden="1" customHeight="1">
      <c r="A139" s="56"/>
      <c r="B139" s="81" t="s">
        <v>1231</v>
      </c>
      <c r="C139" s="81" t="s">
        <v>23</v>
      </c>
      <c r="D139" s="81" t="s">
        <v>417</v>
      </c>
      <c r="E139" s="64" t="s">
        <v>1084</v>
      </c>
      <c r="F139" s="83"/>
      <c r="G139" s="83"/>
      <c r="H139" s="83"/>
      <c r="I139" s="57"/>
      <c r="J139" s="57"/>
      <c r="K139" s="82" t="s">
        <v>1081</v>
      </c>
      <c r="L139" s="46" t="s">
        <v>1144</v>
      </c>
      <c r="M139" s="46" t="s">
        <v>1028</v>
      </c>
      <c r="N139" s="46" t="s">
        <v>1029</v>
      </c>
      <c r="O139" s="46" t="s">
        <v>1030</v>
      </c>
      <c r="P139" s="46" t="s">
        <v>1032</v>
      </c>
      <c r="Q139" s="46" t="s">
        <v>1033</v>
      </c>
      <c r="R139" s="46" t="s">
        <v>1034</v>
      </c>
      <c r="S139" s="46" t="s">
        <v>1035</v>
      </c>
      <c r="T139" s="47" t="s">
        <v>1036</v>
      </c>
      <c r="U139" s="46" t="s">
        <v>1037</v>
      </c>
    </row>
    <row r="140" spans="1:21" s="37" customFormat="1" ht="45" hidden="1" customHeight="1">
      <c r="A140" s="56"/>
      <c r="B140" s="81" t="s">
        <v>1232</v>
      </c>
      <c r="C140" s="81" t="s">
        <v>23</v>
      </c>
      <c r="D140" s="81" t="s">
        <v>413</v>
      </c>
      <c r="E140" s="64" t="s">
        <v>1084</v>
      </c>
      <c r="F140" s="83"/>
      <c r="G140" s="83"/>
      <c r="H140" s="83"/>
      <c r="I140" s="57"/>
      <c r="J140" s="57"/>
      <c r="K140" s="82" t="s">
        <v>1081</v>
      </c>
      <c r="L140" s="46" t="s">
        <v>1144</v>
      </c>
      <c r="M140" s="46" t="s">
        <v>1028</v>
      </c>
      <c r="N140" s="46" t="s">
        <v>1029</v>
      </c>
      <c r="O140" s="46" t="s">
        <v>1030</v>
      </c>
      <c r="P140" s="46" t="s">
        <v>1032</v>
      </c>
      <c r="Q140" s="46" t="s">
        <v>1033</v>
      </c>
      <c r="R140" s="46" t="s">
        <v>1034</v>
      </c>
      <c r="S140" s="46" t="s">
        <v>1035</v>
      </c>
      <c r="T140" s="47" t="s">
        <v>1036</v>
      </c>
      <c r="U140" s="46" t="s">
        <v>1037</v>
      </c>
    </row>
    <row r="141" spans="1:21" s="37" customFormat="1" ht="45" hidden="1" customHeight="1">
      <c r="A141" s="56"/>
      <c r="B141" s="81" t="s">
        <v>1233</v>
      </c>
      <c r="C141" s="81" t="s">
        <v>23</v>
      </c>
      <c r="D141" s="81" t="s">
        <v>1234</v>
      </c>
      <c r="E141" s="64" t="s">
        <v>1084</v>
      </c>
      <c r="F141" s="83"/>
      <c r="G141" s="83"/>
      <c r="H141" s="83"/>
      <c r="I141" s="57"/>
      <c r="J141" s="57"/>
      <c r="K141" s="82" t="s">
        <v>1081</v>
      </c>
      <c r="L141" s="129" t="s">
        <v>1144</v>
      </c>
      <c r="M141" s="129" t="s">
        <v>1028</v>
      </c>
      <c r="N141" s="129" t="s">
        <v>1029</v>
      </c>
      <c r="O141" s="129" t="s">
        <v>1030</v>
      </c>
      <c r="P141" s="129" t="s">
        <v>1032</v>
      </c>
      <c r="Q141" s="129" t="s">
        <v>1033</v>
      </c>
      <c r="R141" s="129" t="s">
        <v>1034</v>
      </c>
      <c r="S141" s="129" t="s">
        <v>1035</v>
      </c>
      <c r="T141" s="130" t="s">
        <v>1036</v>
      </c>
      <c r="U141" s="129" t="s">
        <v>1037</v>
      </c>
    </row>
    <row r="142" spans="1:21" ht="36" hidden="1" customHeight="1">
      <c r="A142" s="55">
        <v>125</v>
      </c>
      <c r="B142" s="51" t="s">
        <v>1235</v>
      </c>
      <c r="C142" s="61" t="s">
        <v>25</v>
      </c>
      <c r="D142" s="51" t="s">
        <v>1235</v>
      </c>
      <c r="E142" s="61" t="s">
        <v>25</v>
      </c>
      <c r="F142" s="80"/>
      <c r="G142" s="80"/>
      <c r="H142" s="190"/>
      <c r="I142" s="59" t="s">
        <v>1156</v>
      </c>
      <c r="J142" s="39" t="s">
        <v>1082</v>
      </c>
      <c r="K142" s="162"/>
      <c r="L142" s="44" t="s">
        <v>1176</v>
      </c>
      <c r="M142" s="44" t="s">
        <v>1176</v>
      </c>
      <c r="N142" s="44" t="s">
        <v>1176</v>
      </c>
      <c r="O142" s="44" t="s">
        <v>1176</v>
      </c>
      <c r="P142" s="44" t="s">
        <v>1176</v>
      </c>
      <c r="Q142" s="44" t="s">
        <v>1176</v>
      </c>
      <c r="R142" s="44" t="s">
        <v>1176</v>
      </c>
      <c r="S142" s="44" t="s">
        <v>1176</v>
      </c>
      <c r="T142" s="44" t="s">
        <v>1176</v>
      </c>
      <c r="U142" s="44" t="s">
        <v>1176</v>
      </c>
    </row>
    <row r="143" spans="1:21" s="37" customFormat="1" ht="45" hidden="1" customHeight="1">
      <c r="A143" s="56"/>
      <c r="B143" s="81" t="s">
        <v>1236</v>
      </c>
      <c r="C143" s="81" t="s">
        <v>23</v>
      </c>
      <c r="D143" s="81" t="s">
        <v>1237</v>
      </c>
      <c r="E143" s="64" t="s">
        <v>1084</v>
      </c>
      <c r="F143" s="83"/>
      <c r="G143" s="83"/>
      <c r="H143" s="83"/>
      <c r="I143" s="57"/>
      <c r="J143" s="57"/>
      <c r="K143" s="82" t="s">
        <v>1081</v>
      </c>
      <c r="L143" s="154" t="s">
        <v>1144</v>
      </c>
      <c r="M143" s="154" t="s">
        <v>1028</v>
      </c>
      <c r="N143" s="154" t="s">
        <v>1029</v>
      </c>
      <c r="O143" s="154" t="s">
        <v>1030</v>
      </c>
      <c r="P143" s="154" t="s">
        <v>1032</v>
      </c>
      <c r="Q143" s="154" t="s">
        <v>1033</v>
      </c>
      <c r="R143" s="154" t="s">
        <v>1034</v>
      </c>
      <c r="S143" s="154" t="s">
        <v>1035</v>
      </c>
      <c r="T143" s="155" t="s">
        <v>1036</v>
      </c>
      <c r="U143" s="154" t="s">
        <v>1037</v>
      </c>
    </row>
    <row r="144" spans="1:21" s="37" customFormat="1" ht="45" hidden="1" customHeight="1">
      <c r="A144" s="56"/>
      <c r="B144" s="81" t="s">
        <v>1231</v>
      </c>
      <c r="C144" s="81" t="s">
        <v>23</v>
      </c>
      <c r="D144" s="81" t="s">
        <v>417</v>
      </c>
      <c r="E144" s="64" t="s">
        <v>1084</v>
      </c>
      <c r="F144" s="83"/>
      <c r="G144" s="83"/>
      <c r="H144" s="83"/>
      <c r="I144" s="57"/>
      <c r="J144" s="57"/>
      <c r="K144" s="82" t="s">
        <v>1081</v>
      </c>
      <c r="L144" s="46" t="s">
        <v>1144</v>
      </c>
      <c r="M144" s="46" t="s">
        <v>1028</v>
      </c>
      <c r="N144" s="46" t="s">
        <v>1029</v>
      </c>
      <c r="O144" s="46" t="s">
        <v>1030</v>
      </c>
      <c r="P144" s="46" t="s">
        <v>1032</v>
      </c>
      <c r="Q144" s="46" t="s">
        <v>1033</v>
      </c>
      <c r="R144" s="46" t="s">
        <v>1034</v>
      </c>
      <c r="S144" s="46" t="s">
        <v>1035</v>
      </c>
      <c r="T144" s="47" t="s">
        <v>1036</v>
      </c>
      <c r="U144" s="46" t="s">
        <v>1037</v>
      </c>
    </row>
    <row r="145" spans="1:21" s="37" customFormat="1" ht="45" hidden="1" customHeight="1">
      <c r="A145" s="56"/>
      <c r="B145" s="81" t="s">
        <v>1232</v>
      </c>
      <c r="C145" s="81" t="s">
        <v>23</v>
      </c>
      <c r="D145" s="81" t="s">
        <v>413</v>
      </c>
      <c r="E145" s="64" t="s">
        <v>1084</v>
      </c>
      <c r="F145" s="83"/>
      <c r="G145" s="83"/>
      <c r="H145" s="83"/>
      <c r="I145" s="57"/>
      <c r="J145" s="57"/>
      <c r="K145" s="82" t="s">
        <v>1081</v>
      </c>
      <c r="L145" s="46" t="s">
        <v>1144</v>
      </c>
      <c r="M145" s="46" t="s">
        <v>1028</v>
      </c>
      <c r="N145" s="46" t="s">
        <v>1029</v>
      </c>
      <c r="O145" s="46" t="s">
        <v>1030</v>
      </c>
      <c r="P145" s="46" t="s">
        <v>1032</v>
      </c>
      <c r="Q145" s="46" t="s">
        <v>1033</v>
      </c>
      <c r="R145" s="46" t="s">
        <v>1034</v>
      </c>
      <c r="S145" s="46" t="s">
        <v>1035</v>
      </c>
      <c r="T145" s="47" t="s">
        <v>1036</v>
      </c>
      <c r="U145" s="46" t="s">
        <v>1037</v>
      </c>
    </row>
    <row r="146" spans="1:21" s="37" customFormat="1" ht="45" hidden="1" customHeight="1">
      <c r="A146" s="56"/>
      <c r="B146" s="81" t="s">
        <v>1233</v>
      </c>
      <c r="C146" s="81" t="s">
        <v>23</v>
      </c>
      <c r="D146" s="81" t="s">
        <v>1234</v>
      </c>
      <c r="E146" s="64" t="s">
        <v>1084</v>
      </c>
      <c r="F146" s="83"/>
      <c r="G146" s="83"/>
      <c r="H146" s="83"/>
      <c r="I146" s="57"/>
      <c r="J146" s="57"/>
      <c r="K146" s="82" t="s">
        <v>1081</v>
      </c>
      <c r="L146" s="46" t="s">
        <v>1144</v>
      </c>
      <c r="M146" s="46" t="s">
        <v>1028</v>
      </c>
      <c r="N146" s="46" t="s">
        <v>1029</v>
      </c>
      <c r="O146" s="46" t="s">
        <v>1030</v>
      </c>
      <c r="P146" s="46" t="s">
        <v>1032</v>
      </c>
      <c r="Q146" s="46" t="s">
        <v>1033</v>
      </c>
      <c r="R146" s="46" t="s">
        <v>1034</v>
      </c>
      <c r="S146" s="46" t="s">
        <v>1035</v>
      </c>
      <c r="T146" s="47" t="s">
        <v>1036</v>
      </c>
      <c r="U146" s="46" t="s">
        <v>1037</v>
      </c>
    </row>
    <row r="147" spans="1:21" s="37" customFormat="1" ht="0.75" hidden="1" customHeight="1">
      <c r="A147" s="56"/>
      <c r="B147" s="81" t="s">
        <v>1235</v>
      </c>
      <c r="C147" s="81" t="s">
        <v>25</v>
      </c>
      <c r="D147" s="81" t="s">
        <v>1235</v>
      </c>
      <c r="E147" s="64" t="s">
        <v>1084</v>
      </c>
      <c r="F147" s="83"/>
      <c r="G147" s="83"/>
      <c r="H147" s="83"/>
      <c r="I147" s="57"/>
      <c r="J147" s="57"/>
      <c r="K147" s="82" t="s">
        <v>1081</v>
      </c>
      <c r="L147" s="46" t="s">
        <v>1144</v>
      </c>
      <c r="M147" s="46" t="s">
        <v>1028</v>
      </c>
      <c r="N147" s="46" t="s">
        <v>1029</v>
      </c>
      <c r="O147" s="46" t="s">
        <v>1030</v>
      </c>
      <c r="P147" s="46" t="s">
        <v>1032</v>
      </c>
      <c r="Q147" s="46" t="s">
        <v>1033</v>
      </c>
      <c r="R147" s="46" t="s">
        <v>1034</v>
      </c>
      <c r="S147" s="46" t="s">
        <v>1035</v>
      </c>
      <c r="T147" s="47" t="s">
        <v>1036</v>
      </c>
      <c r="U147" s="46" t="s">
        <v>1037</v>
      </c>
    </row>
    <row r="148" spans="1:21" s="37" customFormat="1" ht="45" hidden="1" customHeight="1">
      <c r="A148" s="56"/>
      <c r="B148" s="81" t="s">
        <v>1236</v>
      </c>
      <c r="C148" s="81" t="s">
        <v>23</v>
      </c>
      <c r="D148" s="81" t="s">
        <v>1237</v>
      </c>
      <c r="E148" s="64" t="s">
        <v>1084</v>
      </c>
      <c r="F148" s="83"/>
      <c r="G148" s="83"/>
      <c r="H148" s="83"/>
      <c r="I148" s="57"/>
      <c r="J148" s="57"/>
      <c r="K148" s="82" t="s">
        <v>1081</v>
      </c>
      <c r="L148" s="46" t="s">
        <v>1144</v>
      </c>
      <c r="M148" s="46" t="s">
        <v>1028</v>
      </c>
      <c r="N148" s="46" t="s">
        <v>1029</v>
      </c>
      <c r="O148" s="46" t="s">
        <v>1030</v>
      </c>
      <c r="P148" s="46" t="s">
        <v>1032</v>
      </c>
      <c r="Q148" s="46" t="s">
        <v>1033</v>
      </c>
      <c r="R148" s="46" t="s">
        <v>1034</v>
      </c>
      <c r="S148" s="46" t="s">
        <v>1035</v>
      </c>
      <c r="T148" s="47" t="s">
        <v>1036</v>
      </c>
      <c r="U148" s="46" t="s">
        <v>1037</v>
      </c>
    </row>
    <row r="149" spans="1:21" s="37" customFormat="1" ht="45" hidden="1" customHeight="1">
      <c r="A149" s="56"/>
      <c r="B149" s="81" t="s">
        <v>1231</v>
      </c>
      <c r="C149" s="81" t="s">
        <v>23</v>
      </c>
      <c r="D149" s="81" t="s">
        <v>417</v>
      </c>
      <c r="E149" s="64" t="s">
        <v>1084</v>
      </c>
      <c r="F149" s="83"/>
      <c r="G149" s="83"/>
      <c r="H149" s="83"/>
      <c r="I149" s="57"/>
      <c r="J149" s="57"/>
      <c r="K149" s="82" t="s">
        <v>1081</v>
      </c>
      <c r="L149" s="46" t="s">
        <v>1144</v>
      </c>
      <c r="M149" s="46" t="s">
        <v>1028</v>
      </c>
      <c r="N149" s="46" t="s">
        <v>1029</v>
      </c>
      <c r="O149" s="46" t="s">
        <v>1030</v>
      </c>
      <c r="P149" s="46" t="s">
        <v>1032</v>
      </c>
      <c r="Q149" s="46" t="s">
        <v>1033</v>
      </c>
      <c r="R149" s="46" t="s">
        <v>1034</v>
      </c>
      <c r="S149" s="46" t="s">
        <v>1035</v>
      </c>
      <c r="T149" s="47" t="s">
        <v>1036</v>
      </c>
      <c r="U149" s="46" t="s">
        <v>1037</v>
      </c>
    </row>
    <row r="150" spans="1:21" s="37" customFormat="1" ht="45" hidden="1" customHeight="1">
      <c r="A150" s="56"/>
      <c r="B150" s="81" t="s">
        <v>1232</v>
      </c>
      <c r="C150" s="81" t="s">
        <v>23</v>
      </c>
      <c r="D150" s="81" t="s">
        <v>413</v>
      </c>
      <c r="E150" s="64" t="s">
        <v>1084</v>
      </c>
      <c r="F150" s="83"/>
      <c r="G150" s="83"/>
      <c r="H150" s="83"/>
      <c r="I150" s="57"/>
      <c r="J150" s="57"/>
      <c r="K150" s="82" t="s">
        <v>1081</v>
      </c>
      <c r="L150" s="46" t="s">
        <v>1144</v>
      </c>
      <c r="M150" s="46" t="s">
        <v>1028</v>
      </c>
      <c r="N150" s="46" t="s">
        <v>1029</v>
      </c>
      <c r="O150" s="46" t="s">
        <v>1030</v>
      </c>
      <c r="P150" s="46" t="s">
        <v>1032</v>
      </c>
      <c r="Q150" s="46" t="s">
        <v>1033</v>
      </c>
      <c r="R150" s="46" t="s">
        <v>1034</v>
      </c>
      <c r="S150" s="46" t="s">
        <v>1035</v>
      </c>
      <c r="T150" s="47" t="s">
        <v>1036</v>
      </c>
      <c r="U150" s="46" t="s">
        <v>1037</v>
      </c>
    </row>
    <row r="151" spans="1:21" s="37" customFormat="1" ht="45" hidden="1" customHeight="1">
      <c r="A151" s="56"/>
      <c r="B151" s="81" t="s">
        <v>1233</v>
      </c>
      <c r="C151" s="81" t="s">
        <v>23</v>
      </c>
      <c r="D151" s="81" t="s">
        <v>1234</v>
      </c>
      <c r="E151" s="64" t="s">
        <v>1084</v>
      </c>
      <c r="F151" s="83"/>
      <c r="G151" s="83"/>
      <c r="H151" s="83"/>
      <c r="I151" s="57"/>
      <c r="J151" s="57"/>
      <c r="K151" s="82" t="s">
        <v>1081</v>
      </c>
      <c r="L151" s="46" t="s">
        <v>1144</v>
      </c>
      <c r="M151" s="46" t="s">
        <v>1028</v>
      </c>
      <c r="N151" s="46" t="s">
        <v>1029</v>
      </c>
      <c r="O151" s="46" t="s">
        <v>1030</v>
      </c>
      <c r="P151" s="46" t="s">
        <v>1032</v>
      </c>
      <c r="Q151" s="46" t="s">
        <v>1033</v>
      </c>
      <c r="R151" s="46" t="s">
        <v>1034</v>
      </c>
      <c r="S151" s="46" t="s">
        <v>1035</v>
      </c>
      <c r="T151" s="47" t="s">
        <v>1036</v>
      </c>
      <c r="U151" s="46" t="s">
        <v>1037</v>
      </c>
    </row>
    <row r="152" spans="1:21" s="37" customFormat="1" ht="45" hidden="1" customHeight="1">
      <c r="A152" s="56"/>
      <c r="B152" s="81" t="s">
        <v>1235</v>
      </c>
      <c r="C152" s="81" t="s">
        <v>25</v>
      </c>
      <c r="D152" s="81" t="s">
        <v>1235</v>
      </c>
      <c r="E152" s="64" t="s">
        <v>1084</v>
      </c>
      <c r="F152" s="83"/>
      <c r="G152" s="83"/>
      <c r="H152" s="83"/>
      <c r="I152" s="57"/>
      <c r="J152" s="57"/>
      <c r="K152" s="82" t="s">
        <v>1081</v>
      </c>
      <c r="L152" s="46" t="s">
        <v>1144</v>
      </c>
      <c r="M152" s="46" t="s">
        <v>1028</v>
      </c>
      <c r="N152" s="46" t="s">
        <v>1029</v>
      </c>
      <c r="O152" s="46" t="s">
        <v>1030</v>
      </c>
      <c r="P152" s="46" t="s">
        <v>1032</v>
      </c>
      <c r="Q152" s="46" t="s">
        <v>1033</v>
      </c>
      <c r="R152" s="46" t="s">
        <v>1034</v>
      </c>
      <c r="S152" s="46" t="s">
        <v>1035</v>
      </c>
      <c r="T152" s="47" t="s">
        <v>1036</v>
      </c>
      <c r="U152" s="46" t="s">
        <v>1037</v>
      </c>
    </row>
    <row r="153" spans="1:21" s="37" customFormat="1" ht="45" hidden="1" customHeight="1">
      <c r="A153" s="56"/>
      <c r="B153" s="81" t="s">
        <v>1236</v>
      </c>
      <c r="C153" s="81" t="s">
        <v>23</v>
      </c>
      <c r="D153" s="81" t="s">
        <v>1237</v>
      </c>
      <c r="E153" s="64" t="s">
        <v>1084</v>
      </c>
      <c r="F153" s="83"/>
      <c r="G153" s="83"/>
      <c r="H153" s="83"/>
      <c r="I153" s="57"/>
      <c r="J153" s="57"/>
      <c r="K153" s="82" t="s">
        <v>1081</v>
      </c>
      <c r="L153" s="46" t="s">
        <v>1144</v>
      </c>
      <c r="M153" s="46" t="s">
        <v>1028</v>
      </c>
      <c r="N153" s="46" t="s">
        <v>1029</v>
      </c>
      <c r="O153" s="46" t="s">
        <v>1030</v>
      </c>
      <c r="P153" s="46" t="s">
        <v>1032</v>
      </c>
      <c r="Q153" s="46" t="s">
        <v>1033</v>
      </c>
      <c r="R153" s="46" t="s">
        <v>1034</v>
      </c>
      <c r="S153" s="46" t="s">
        <v>1035</v>
      </c>
      <c r="T153" s="47" t="s">
        <v>1036</v>
      </c>
      <c r="U153" s="46" t="s">
        <v>1037</v>
      </c>
    </row>
    <row r="154" spans="1:21" s="37" customFormat="1" ht="45" hidden="1" customHeight="1">
      <c r="A154" s="56"/>
      <c r="B154" s="81" t="s">
        <v>1231</v>
      </c>
      <c r="C154" s="81" t="s">
        <v>23</v>
      </c>
      <c r="D154" s="81" t="s">
        <v>417</v>
      </c>
      <c r="E154" s="64" t="s">
        <v>1084</v>
      </c>
      <c r="F154" s="83"/>
      <c r="G154" s="83"/>
      <c r="H154" s="83"/>
      <c r="I154" s="57"/>
      <c r="J154" s="57"/>
      <c r="K154" s="82" t="s">
        <v>1081</v>
      </c>
      <c r="L154" s="129" t="s">
        <v>1144</v>
      </c>
      <c r="M154" s="129" t="s">
        <v>1028</v>
      </c>
      <c r="N154" s="129" t="s">
        <v>1029</v>
      </c>
      <c r="O154" s="129" t="s">
        <v>1030</v>
      </c>
      <c r="P154" s="129" t="s">
        <v>1032</v>
      </c>
      <c r="Q154" s="129" t="s">
        <v>1033</v>
      </c>
      <c r="R154" s="129" t="s">
        <v>1034</v>
      </c>
      <c r="S154" s="129" t="s">
        <v>1035</v>
      </c>
      <c r="T154" s="130" t="s">
        <v>1036</v>
      </c>
      <c r="U154" s="129" t="s">
        <v>1037</v>
      </c>
    </row>
    <row r="155" spans="1:21" ht="47.25" hidden="1" customHeight="1">
      <c r="A155" s="55">
        <v>138</v>
      </c>
      <c r="B155" s="51" t="s">
        <v>1232</v>
      </c>
      <c r="C155" s="61" t="s">
        <v>23</v>
      </c>
      <c r="D155" s="51" t="s">
        <v>413</v>
      </c>
      <c r="E155" s="61" t="s">
        <v>25</v>
      </c>
      <c r="F155" s="80"/>
      <c r="G155" s="80"/>
      <c r="H155" s="190"/>
      <c r="I155" s="59" t="s">
        <v>1156</v>
      </c>
      <c r="J155" s="39" t="s">
        <v>1082</v>
      </c>
      <c r="K155" s="162"/>
      <c r="L155" s="44" t="s">
        <v>1176</v>
      </c>
      <c r="M155" s="44" t="s">
        <v>1176</v>
      </c>
      <c r="N155" s="44" t="s">
        <v>1176</v>
      </c>
      <c r="O155" s="44" t="s">
        <v>1176</v>
      </c>
      <c r="P155" s="44" t="s">
        <v>1176</v>
      </c>
      <c r="Q155" s="44" t="s">
        <v>1176</v>
      </c>
      <c r="R155" s="44" t="s">
        <v>1176</v>
      </c>
      <c r="S155" s="44" t="s">
        <v>1176</v>
      </c>
      <c r="T155" s="44" t="s">
        <v>1176</v>
      </c>
      <c r="U155" s="44" t="s">
        <v>1176</v>
      </c>
    </row>
    <row r="156" spans="1:21" ht="47.25" hidden="1" customHeight="1">
      <c r="A156" s="55">
        <v>139</v>
      </c>
      <c r="B156" s="51" t="s">
        <v>1233</v>
      </c>
      <c r="C156" s="61" t="s">
        <v>23</v>
      </c>
      <c r="D156" s="51" t="s">
        <v>1234</v>
      </c>
      <c r="E156" s="61" t="s">
        <v>25</v>
      </c>
      <c r="F156" s="80"/>
      <c r="G156" s="80"/>
      <c r="H156" s="190"/>
      <c r="I156" s="59" t="s">
        <v>1156</v>
      </c>
      <c r="J156" s="39" t="s">
        <v>1083</v>
      </c>
      <c r="K156" s="40"/>
      <c r="L156" s="165"/>
      <c r="M156" s="165"/>
      <c r="N156" s="165"/>
      <c r="O156" s="165"/>
      <c r="P156" s="165"/>
      <c r="Q156" s="165"/>
      <c r="R156" s="165"/>
      <c r="S156" s="165"/>
      <c r="T156" s="165"/>
      <c r="U156" s="165"/>
    </row>
    <row r="157" spans="1:21" s="37" customFormat="1" ht="45" hidden="1" customHeight="1">
      <c r="A157" s="56"/>
      <c r="B157" s="81" t="s">
        <v>1235</v>
      </c>
      <c r="C157" s="81" t="s">
        <v>25</v>
      </c>
      <c r="D157" s="81" t="s">
        <v>1235</v>
      </c>
      <c r="E157" s="64" t="s">
        <v>1084</v>
      </c>
      <c r="F157" s="83"/>
      <c r="G157" s="83"/>
      <c r="H157" s="83"/>
      <c r="I157" s="57"/>
      <c r="J157" s="57"/>
      <c r="K157" s="82" t="s">
        <v>1081</v>
      </c>
      <c r="L157" s="129" t="s">
        <v>1144</v>
      </c>
      <c r="M157" s="129" t="s">
        <v>1028</v>
      </c>
      <c r="N157" s="129" t="s">
        <v>1029</v>
      </c>
      <c r="O157" s="129" t="s">
        <v>1030</v>
      </c>
      <c r="P157" s="129" t="s">
        <v>1032</v>
      </c>
      <c r="Q157" s="129" t="s">
        <v>1033</v>
      </c>
      <c r="R157" s="129" t="s">
        <v>1034</v>
      </c>
      <c r="S157" s="129" t="s">
        <v>1035</v>
      </c>
      <c r="T157" s="130" t="s">
        <v>1036</v>
      </c>
      <c r="U157" s="129" t="s">
        <v>1037</v>
      </c>
    </row>
    <row r="158" spans="1:21" ht="45" customHeight="1">
      <c r="A158" s="55">
        <v>141</v>
      </c>
      <c r="B158" s="51" t="s">
        <v>1236</v>
      </c>
      <c r="C158" s="61" t="s">
        <v>23</v>
      </c>
      <c r="D158" s="51" t="s">
        <v>1237</v>
      </c>
      <c r="E158" s="61" t="s">
        <v>24</v>
      </c>
      <c r="F158" s="113" t="s">
        <v>1237</v>
      </c>
      <c r="G158" s="80"/>
      <c r="H158" s="190"/>
      <c r="I158" s="59" t="s">
        <v>1156</v>
      </c>
      <c r="J158" s="39" t="s">
        <v>1082</v>
      </c>
      <c r="K158" s="162"/>
      <c r="L158" s="44" t="s">
        <v>1176</v>
      </c>
      <c r="M158" s="44" t="s">
        <v>1176</v>
      </c>
      <c r="N158" s="44" t="s">
        <v>1176</v>
      </c>
      <c r="O158" s="44" t="s">
        <v>1176</v>
      </c>
      <c r="P158" s="44" t="s">
        <v>1176</v>
      </c>
      <c r="Q158" s="44" t="s">
        <v>1176</v>
      </c>
      <c r="R158" s="44" t="s">
        <v>1176</v>
      </c>
      <c r="S158" s="44" t="s">
        <v>1176</v>
      </c>
      <c r="T158" s="44" t="s">
        <v>1176</v>
      </c>
      <c r="U158" s="44" t="s">
        <v>1176</v>
      </c>
    </row>
    <row r="159" spans="1:21" s="37" customFormat="1" ht="45" hidden="1" customHeight="1">
      <c r="A159" s="56"/>
      <c r="B159" s="81" t="s">
        <v>1231</v>
      </c>
      <c r="C159" s="81" t="s">
        <v>23</v>
      </c>
      <c r="D159" s="81" t="s">
        <v>417</v>
      </c>
      <c r="E159" s="64" t="s">
        <v>1084</v>
      </c>
      <c r="F159" s="83"/>
      <c r="G159" s="83"/>
      <c r="H159" s="83"/>
      <c r="I159" s="57"/>
      <c r="J159" s="57"/>
      <c r="K159" s="82" t="s">
        <v>1081</v>
      </c>
      <c r="L159" s="148" t="s">
        <v>1144</v>
      </c>
      <c r="M159" s="148" t="s">
        <v>1028</v>
      </c>
      <c r="N159" s="148" t="s">
        <v>1029</v>
      </c>
      <c r="O159" s="148" t="s">
        <v>1030</v>
      </c>
      <c r="P159" s="148" t="s">
        <v>1032</v>
      </c>
      <c r="Q159" s="148" t="s">
        <v>1033</v>
      </c>
      <c r="R159" s="148" t="s">
        <v>1034</v>
      </c>
      <c r="S159" s="148" t="s">
        <v>1035</v>
      </c>
      <c r="T159" s="149" t="s">
        <v>1036</v>
      </c>
      <c r="U159" s="148" t="s">
        <v>1037</v>
      </c>
    </row>
    <row r="160" spans="1:21" ht="44.25" hidden="1" customHeight="1">
      <c r="A160" s="55">
        <v>143</v>
      </c>
      <c r="B160" s="51" t="s">
        <v>1232</v>
      </c>
      <c r="C160" s="61" t="s">
        <v>23</v>
      </c>
      <c r="D160" s="51" t="s">
        <v>413</v>
      </c>
      <c r="E160" s="61" t="s">
        <v>25</v>
      </c>
      <c r="F160" s="80"/>
      <c r="G160" s="80"/>
      <c r="H160" s="190"/>
      <c r="I160" s="59" t="s">
        <v>1156</v>
      </c>
      <c r="J160" s="39" t="s">
        <v>1082</v>
      </c>
      <c r="K160" s="162"/>
      <c r="L160" s="44" t="s">
        <v>1176</v>
      </c>
      <c r="M160" s="44" t="s">
        <v>1176</v>
      </c>
      <c r="N160" s="44" t="s">
        <v>1176</v>
      </c>
      <c r="O160" s="44" t="s">
        <v>1176</v>
      </c>
      <c r="P160" s="44" t="s">
        <v>1176</v>
      </c>
      <c r="Q160" s="44" t="s">
        <v>1176</v>
      </c>
      <c r="R160" s="44" t="s">
        <v>1176</v>
      </c>
      <c r="S160" s="44" t="s">
        <v>1176</v>
      </c>
      <c r="T160" s="44" t="s">
        <v>1176</v>
      </c>
      <c r="U160" s="44" t="s">
        <v>1176</v>
      </c>
    </row>
    <row r="161" spans="1:21" ht="115.5" hidden="1" customHeight="1">
      <c r="A161" s="55">
        <v>144</v>
      </c>
      <c r="B161" s="51" t="s">
        <v>1233</v>
      </c>
      <c r="C161" s="61" t="s">
        <v>23</v>
      </c>
      <c r="D161" s="51" t="s">
        <v>1234</v>
      </c>
      <c r="E161" s="61" t="s">
        <v>24</v>
      </c>
      <c r="F161" s="80"/>
      <c r="G161" s="80"/>
      <c r="H161" s="190"/>
      <c r="I161" s="59" t="s">
        <v>1156</v>
      </c>
      <c r="J161" s="39" t="s">
        <v>1083</v>
      </c>
      <c r="K161" s="40"/>
    </row>
    <row r="162" spans="1:21" ht="1.5" hidden="1" customHeight="1">
      <c r="A162" s="55">
        <v>145</v>
      </c>
      <c r="B162" s="51" t="s">
        <v>1235</v>
      </c>
      <c r="C162" s="61" t="s">
        <v>25</v>
      </c>
      <c r="D162" s="51" t="s">
        <v>1235</v>
      </c>
      <c r="E162" s="61" t="s">
        <v>25</v>
      </c>
      <c r="F162" s="80"/>
      <c r="G162" s="80"/>
      <c r="H162" s="190"/>
      <c r="I162" s="59" t="s">
        <v>1156</v>
      </c>
      <c r="J162" s="39" t="s">
        <v>1082</v>
      </c>
      <c r="K162" s="162"/>
      <c r="L162" s="95"/>
      <c r="M162" s="95"/>
      <c r="N162" s="95"/>
      <c r="O162" s="95"/>
      <c r="P162" s="95"/>
      <c r="Q162" s="95"/>
      <c r="R162" s="95"/>
      <c r="S162" s="95"/>
      <c r="T162" s="95"/>
      <c r="U162" s="95" t="s">
        <v>1176</v>
      </c>
    </row>
    <row r="163" spans="1:21" ht="49.5" hidden="1" customHeight="1">
      <c r="A163" s="55">
        <v>146</v>
      </c>
      <c r="B163" s="51" t="s">
        <v>1236</v>
      </c>
      <c r="C163" s="61" t="s">
        <v>23</v>
      </c>
      <c r="D163" s="51" t="s">
        <v>1237</v>
      </c>
      <c r="E163" s="61" t="s">
        <v>24</v>
      </c>
      <c r="F163" s="80"/>
      <c r="G163" s="80"/>
      <c r="H163" s="190"/>
      <c r="I163" s="59" t="s">
        <v>1156</v>
      </c>
      <c r="J163" s="39" t="s">
        <v>1082</v>
      </c>
      <c r="K163" s="162"/>
      <c r="L163" s="44"/>
      <c r="M163" s="44"/>
      <c r="N163" s="44"/>
      <c r="O163" s="44"/>
      <c r="P163" s="44"/>
      <c r="Q163" s="44"/>
      <c r="R163" s="44"/>
      <c r="S163" s="44"/>
      <c r="T163" s="44"/>
      <c r="U163" s="44" t="s">
        <v>1176</v>
      </c>
    </row>
    <row r="164" spans="1:21" ht="99" hidden="1" customHeight="1">
      <c r="A164" s="55">
        <v>147</v>
      </c>
      <c r="B164" s="51" t="s">
        <v>1057</v>
      </c>
      <c r="C164" s="61" t="s">
        <v>25</v>
      </c>
      <c r="D164" s="51" t="s">
        <v>513</v>
      </c>
      <c r="E164" s="61" t="s">
        <v>25</v>
      </c>
      <c r="F164" s="80"/>
      <c r="G164" s="80"/>
      <c r="H164" s="190"/>
      <c r="I164" s="59" t="s">
        <v>1156</v>
      </c>
      <c r="J164" s="39" t="s">
        <v>1083</v>
      </c>
      <c r="K164" s="40"/>
      <c r="L164" s="166" t="s">
        <v>1176</v>
      </c>
      <c r="M164" s="166" t="s">
        <v>1176</v>
      </c>
      <c r="N164" s="166" t="s">
        <v>1176</v>
      </c>
      <c r="O164" s="166" t="s">
        <v>1176</v>
      </c>
      <c r="P164" s="166" t="s">
        <v>1176</v>
      </c>
      <c r="Q164" s="166" t="s">
        <v>1176</v>
      </c>
      <c r="R164" s="166" t="s">
        <v>1176</v>
      </c>
      <c r="S164" s="166" t="s">
        <v>1176</v>
      </c>
      <c r="T164" s="166" t="s">
        <v>1176</v>
      </c>
      <c r="U164" s="166" t="s">
        <v>1176</v>
      </c>
    </row>
    <row r="165" spans="1:21" ht="33.75" customHeight="1">
      <c r="A165" s="209">
        <v>95</v>
      </c>
      <c r="B165" s="204" t="s">
        <v>1048</v>
      </c>
      <c r="C165" s="69"/>
      <c r="D165" s="213"/>
      <c r="E165" s="194" t="s">
        <v>1176</v>
      </c>
      <c r="F165" s="214"/>
      <c r="G165" s="214"/>
      <c r="H165" s="214"/>
      <c r="I165" s="208"/>
      <c r="J165" s="56"/>
      <c r="K165" s="201"/>
      <c r="L165" s="167"/>
      <c r="M165" s="167"/>
      <c r="N165" s="167"/>
      <c r="O165" s="167"/>
      <c r="P165" s="167"/>
      <c r="Q165" s="167"/>
      <c r="R165" s="167"/>
      <c r="S165" s="167"/>
      <c r="T165" s="167"/>
      <c r="U165" s="167"/>
    </row>
    <row r="166" spans="1:21" s="37" customFormat="1" ht="45" hidden="1" customHeight="1">
      <c r="A166" s="56"/>
      <c r="B166" s="81" t="s">
        <v>1040</v>
      </c>
      <c r="C166" s="81" t="s">
        <v>1084</v>
      </c>
      <c r="D166" s="81" t="s">
        <v>0</v>
      </c>
      <c r="E166" s="64" t="s">
        <v>1084</v>
      </c>
      <c r="F166" s="83"/>
      <c r="G166" s="83"/>
      <c r="H166" s="83"/>
      <c r="I166" s="57"/>
      <c r="J166" s="57"/>
      <c r="K166" s="82" t="s">
        <v>1081</v>
      </c>
      <c r="L166" s="129" t="s">
        <v>1144</v>
      </c>
      <c r="M166" s="129" t="s">
        <v>1028</v>
      </c>
      <c r="N166" s="129" t="s">
        <v>1029</v>
      </c>
      <c r="O166" s="129" t="s">
        <v>1030</v>
      </c>
      <c r="P166" s="129" t="s">
        <v>1032</v>
      </c>
      <c r="Q166" s="129" t="s">
        <v>1033</v>
      </c>
      <c r="R166" s="129" t="s">
        <v>1034</v>
      </c>
      <c r="S166" s="129" t="s">
        <v>1035</v>
      </c>
      <c r="T166" s="130" t="s">
        <v>1036</v>
      </c>
      <c r="U166" s="129" t="s">
        <v>1037</v>
      </c>
    </row>
    <row r="167" spans="1:21" ht="50.25" customHeight="1">
      <c r="A167" s="55">
        <v>149</v>
      </c>
      <c r="B167" s="51" t="s">
        <v>1240</v>
      </c>
      <c r="C167" s="61" t="s">
        <v>23</v>
      </c>
      <c r="D167" s="51" t="s">
        <v>1241</v>
      </c>
      <c r="E167" s="61" t="s">
        <v>25</v>
      </c>
      <c r="F167" s="113" t="s">
        <v>1241</v>
      </c>
      <c r="G167" s="80"/>
      <c r="H167" s="190"/>
      <c r="I167" s="59" t="s">
        <v>1156</v>
      </c>
      <c r="J167" s="39" t="s">
        <v>1082</v>
      </c>
      <c r="K167" s="162"/>
      <c r="L167" s="95"/>
      <c r="M167" s="95"/>
      <c r="N167" s="95"/>
      <c r="O167" s="95"/>
      <c r="P167" s="95"/>
      <c r="Q167" s="95"/>
      <c r="R167" s="95"/>
      <c r="S167" s="95"/>
      <c r="T167" s="95"/>
      <c r="U167" s="95" t="s">
        <v>1176</v>
      </c>
    </row>
    <row r="168" spans="1:21" ht="60.75" hidden="1" customHeight="1">
      <c r="A168" s="55">
        <v>150</v>
      </c>
      <c r="B168" s="51" t="s">
        <v>525</v>
      </c>
      <c r="C168" s="61" t="s">
        <v>25</v>
      </c>
      <c r="D168" s="51" t="s">
        <v>526</v>
      </c>
      <c r="E168" s="61" t="s">
        <v>25</v>
      </c>
      <c r="F168" s="80" t="s">
        <v>1242</v>
      </c>
      <c r="G168" s="80"/>
      <c r="H168" s="190"/>
      <c r="I168" s="59" t="s">
        <v>1156</v>
      </c>
      <c r="J168" s="39" t="s">
        <v>1083</v>
      </c>
      <c r="K168" s="40"/>
    </row>
    <row r="169" spans="1:21" ht="52.5" customHeight="1">
      <c r="A169" s="189"/>
      <c r="B169" s="182" t="s">
        <v>1242</v>
      </c>
      <c r="C169" s="190" t="s">
        <v>25</v>
      </c>
      <c r="D169" s="182" t="s">
        <v>1242</v>
      </c>
      <c r="E169" s="190" t="s">
        <v>25</v>
      </c>
      <c r="F169" s="113" t="s">
        <v>1243</v>
      </c>
      <c r="G169" s="190"/>
      <c r="H169" s="190"/>
      <c r="I169" s="59"/>
      <c r="J169" s="39"/>
      <c r="K169" s="162"/>
    </row>
    <row r="170" spans="1:21" ht="37.5" customHeight="1">
      <c r="A170" s="55">
        <v>151</v>
      </c>
      <c r="B170" s="51" t="s">
        <v>1243</v>
      </c>
      <c r="C170" s="61" t="s">
        <v>25</v>
      </c>
      <c r="D170" s="51" t="s">
        <v>1243</v>
      </c>
      <c r="E170" s="61" t="s">
        <v>25</v>
      </c>
      <c r="F170" s="113" t="s">
        <v>1244</v>
      </c>
      <c r="G170" s="80"/>
      <c r="H170" s="190"/>
      <c r="I170" s="59" t="s">
        <v>1156</v>
      </c>
      <c r="J170" s="39" t="s">
        <v>1082</v>
      </c>
      <c r="K170" s="162"/>
      <c r="L170" s="45" t="s">
        <v>648</v>
      </c>
      <c r="M170" s="45" t="s">
        <v>648</v>
      </c>
      <c r="N170" s="45" t="s">
        <v>648</v>
      </c>
      <c r="O170" s="45" t="s">
        <v>648</v>
      </c>
      <c r="P170" s="45" t="s">
        <v>648</v>
      </c>
      <c r="Q170" s="45" t="s">
        <v>648</v>
      </c>
      <c r="R170" s="45" t="s">
        <v>648</v>
      </c>
      <c r="S170" s="45" t="s">
        <v>648</v>
      </c>
      <c r="T170" s="45" t="s">
        <v>648</v>
      </c>
      <c r="U170" s="45" t="s">
        <v>1176</v>
      </c>
    </row>
    <row r="171" spans="1:21" ht="149.25" hidden="1" customHeight="1">
      <c r="A171" s="55">
        <v>152</v>
      </c>
      <c r="B171" s="51" t="s">
        <v>517</v>
      </c>
      <c r="C171" s="61" t="s">
        <v>24</v>
      </c>
      <c r="D171" s="51" t="s">
        <v>518</v>
      </c>
      <c r="E171" s="61" t="s">
        <v>24</v>
      </c>
      <c r="F171" s="80"/>
      <c r="G171" s="80"/>
      <c r="H171" s="190"/>
      <c r="I171" s="59" t="s">
        <v>1156</v>
      </c>
      <c r="J171" s="39" t="s">
        <v>1083</v>
      </c>
      <c r="K171" s="40"/>
      <c r="L171" s="165"/>
      <c r="M171" s="165"/>
      <c r="N171" s="165"/>
      <c r="O171" s="165"/>
      <c r="P171" s="165"/>
      <c r="Q171" s="165"/>
      <c r="R171" s="165"/>
      <c r="S171" s="165"/>
      <c r="T171" s="165"/>
      <c r="U171" s="165"/>
    </row>
    <row r="172" spans="1:21" ht="2.25" hidden="1" customHeight="1">
      <c r="A172" s="55">
        <v>153</v>
      </c>
      <c r="B172" s="51" t="s">
        <v>519</v>
      </c>
      <c r="C172" s="61" t="s">
        <v>24</v>
      </c>
      <c r="D172" s="51" t="s">
        <v>520</v>
      </c>
      <c r="E172" s="61" t="s">
        <v>24</v>
      </c>
      <c r="F172" s="80"/>
      <c r="G172" s="80"/>
      <c r="H172" s="190"/>
      <c r="I172" s="59" t="s">
        <v>1156</v>
      </c>
      <c r="J172" s="39" t="s">
        <v>1083</v>
      </c>
      <c r="K172" s="40"/>
      <c r="L172" s="45"/>
      <c r="M172" s="45"/>
      <c r="N172" s="45"/>
      <c r="O172" s="45"/>
      <c r="P172" s="45"/>
      <c r="Q172" s="45"/>
      <c r="R172" s="45"/>
      <c r="S172" s="45"/>
      <c r="T172" s="45"/>
      <c r="U172" s="45"/>
    </row>
    <row r="173" spans="1:21" ht="45" customHeight="1">
      <c r="A173" s="55">
        <v>154</v>
      </c>
      <c r="B173" s="51" t="s">
        <v>1244</v>
      </c>
      <c r="C173" s="61" t="s">
        <v>25</v>
      </c>
      <c r="D173" s="51" t="s">
        <v>1244</v>
      </c>
      <c r="E173" s="61" t="s">
        <v>25</v>
      </c>
      <c r="F173" s="80"/>
      <c r="G173" s="80"/>
      <c r="H173" s="190"/>
      <c r="I173" s="59" t="s">
        <v>1156</v>
      </c>
      <c r="J173" s="39" t="s">
        <v>1083</v>
      </c>
      <c r="K173" s="40"/>
      <c r="L173" s="45"/>
      <c r="M173" s="45"/>
      <c r="N173" s="45"/>
      <c r="O173" s="45"/>
      <c r="P173" s="45"/>
      <c r="Q173" s="45"/>
      <c r="R173" s="45"/>
      <c r="S173" s="45"/>
      <c r="T173" s="45"/>
      <c r="U173" s="45"/>
    </row>
    <row r="174" spans="1:21" ht="0.75" customHeight="1">
      <c r="A174" s="189"/>
      <c r="B174" s="182"/>
      <c r="C174" s="190"/>
      <c r="D174" s="182"/>
      <c r="E174" s="190"/>
      <c r="F174" s="190"/>
      <c r="G174" s="190"/>
      <c r="H174" s="190"/>
      <c r="I174" s="59"/>
      <c r="J174" s="39"/>
      <c r="K174" s="40"/>
      <c r="L174" s="142"/>
      <c r="M174" s="142"/>
      <c r="N174" s="142"/>
      <c r="O174" s="142"/>
      <c r="P174" s="142"/>
      <c r="Q174" s="142"/>
      <c r="R174" s="142"/>
      <c r="S174" s="142"/>
      <c r="T174" s="142"/>
      <c r="U174" s="142"/>
    </row>
    <row r="175" spans="1:21" ht="0.75" customHeight="1">
      <c r="A175" s="563" t="s">
        <v>984</v>
      </c>
      <c r="B175" s="563"/>
      <c r="C175" s="563"/>
      <c r="D175" s="182"/>
      <c r="E175" s="190"/>
      <c r="F175" s="190"/>
      <c r="G175" s="190"/>
      <c r="H175" s="190"/>
      <c r="I175" s="59"/>
      <c r="J175" s="39"/>
      <c r="K175" s="40"/>
      <c r="L175" s="142"/>
      <c r="M175" s="142"/>
      <c r="N175" s="142"/>
      <c r="O175" s="142"/>
      <c r="P175" s="142"/>
      <c r="Q175" s="142"/>
      <c r="R175" s="142"/>
      <c r="S175" s="142"/>
      <c r="T175" s="142"/>
      <c r="U175" s="142"/>
    </row>
    <row r="176" spans="1:21" ht="0.75" customHeight="1">
      <c r="A176" s="186"/>
      <c r="B176" s="186"/>
      <c r="C176" s="186"/>
      <c r="D176" s="182"/>
      <c r="E176" s="190"/>
      <c r="F176" s="190"/>
      <c r="G176" s="190"/>
      <c r="H176" s="190"/>
      <c r="I176" s="59"/>
      <c r="J176" s="39"/>
      <c r="K176" s="40"/>
      <c r="L176" s="142"/>
      <c r="M176" s="142"/>
      <c r="N176" s="142"/>
      <c r="O176" s="142"/>
      <c r="P176" s="142"/>
      <c r="Q176" s="142"/>
      <c r="R176" s="142"/>
      <c r="S176" s="142"/>
      <c r="T176" s="142"/>
      <c r="U176" s="142"/>
    </row>
    <row r="177" spans="1:21" ht="37.5" customHeight="1">
      <c r="A177" s="55">
        <v>155</v>
      </c>
      <c r="B177" s="51" t="s">
        <v>1245</v>
      </c>
      <c r="C177" s="61" t="s">
        <v>25</v>
      </c>
      <c r="D177" s="51" t="s">
        <v>1245</v>
      </c>
      <c r="E177" s="61" t="s">
        <v>25</v>
      </c>
      <c r="F177" s="80"/>
      <c r="G177" s="80"/>
      <c r="H177" s="190"/>
      <c r="I177" s="59" t="s">
        <v>1156</v>
      </c>
      <c r="J177" s="39" t="s">
        <v>1083</v>
      </c>
      <c r="K177" s="40"/>
      <c r="L177" s="163" t="s">
        <v>1176</v>
      </c>
      <c r="M177" s="163" t="s">
        <v>1176</v>
      </c>
      <c r="N177" s="163" t="s">
        <v>1176</v>
      </c>
      <c r="O177" s="163" t="s">
        <v>1176</v>
      </c>
      <c r="P177" s="163" t="s">
        <v>1176</v>
      </c>
      <c r="Q177" s="163" t="s">
        <v>1176</v>
      </c>
      <c r="R177" s="163" t="s">
        <v>1176</v>
      </c>
      <c r="S177" s="163" t="s">
        <v>1176</v>
      </c>
      <c r="T177" s="163" t="s">
        <v>1176</v>
      </c>
      <c r="U177" s="163" t="s">
        <v>1176</v>
      </c>
    </row>
    <row r="178" spans="1:21" ht="47.25" customHeight="1">
      <c r="A178" s="187">
        <v>96</v>
      </c>
      <c r="B178" s="179" t="s">
        <v>984</v>
      </c>
      <c r="C178" s="191"/>
      <c r="D178" s="192"/>
      <c r="E178" s="69"/>
      <c r="F178" s="69"/>
      <c r="G178" s="69"/>
      <c r="H178" s="69"/>
      <c r="I178" s="188"/>
      <c r="J178" s="185"/>
      <c r="K178" s="193"/>
      <c r="L178" s="163"/>
      <c r="M178" s="163"/>
      <c r="N178" s="163"/>
      <c r="O178" s="163"/>
      <c r="P178" s="163"/>
      <c r="Q178" s="163"/>
      <c r="R178" s="163"/>
      <c r="S178" s="163"/>
      <c r="T178" s="163"/>
      <c r="U178" s="163"/>
    </row>
    <row r="179" spans="1:21" ht="0.75" hidden="1" customHeight="1">
      <c r="A179" s="43"/>
      <c r="B179" s="555"/>
      <c r="C179" s="556"/>
      <c r="D179" s="557"/>
      <c r="E179" s="73" t="s">
        <v>1176</v>
      </c>
      <c r="F179" s="73"/>
      <c r="G179" s="73"/>
      <c r="H179" s="73"/>
      <c r="I179" s="54" t="s">
        <v>1156</v>
      </c>
      <c r="J179" s="44" t="s">
        <v>1176</v>
      </c>
      <c r="K179" s="161" t="s">
        <v>1176</v>
      </c>
      <c r="L179" s="95" t="s">
        <v>1176</v>
      </c>
      <c r="M179" s="95" t="s">
        <v>1176</v>
      </c>
      <c r="N179" s="95" t="s">
        <v>1176</v>
      </c>
      <c r="O179" s="95" t="s">
        <v>1176</v>
      </c>
      <c r="P179" s="95" t="s">
        <v>1176</v>
      </c>
      <c r="Q179" s="95" t="s">
        <v>1176</v>
      </c>
      <c r="R179" s="95" t="s">
        <v>1176</v>
      </c>
      <c r="S179" s="95" t="s">
        <v>1176</v>
      </c>
      <c r="T179" s="95" t="s">
        <v>1176</v>
      </c>
      <c r="U179" s="95" t="s">
        <v>1176</v>
      </c>
    </row>
    <row r="180" spans="1:21" ht="29.25" hidden="1" customHeight="1">
      <c r="A180" s="206"/>
      <c r="B180" s="179"/>
      <c r="C180" s="180"/>
      <c r="D180" s="181"/>
      <c r="E180" s="73"/>
      <c r="F180" s="207"/>
      <c r="G180" s="207"/>
      <c r="H180" s="207"/>
      <c r="I180" s="208"/>
      <c r="J180" s="166"/>
      <c r="K180" s="161"/>
      <c r="L180" s="185"/>
      <c r="M180" s="185"/>
      <c r="N180" s="185"/>
      <c r="O180" s="185"/>
      <c r="P180" s="185"/>
      <c r="Q180" s="185"/>
      <c r="R180" s="185"/>
      <c r="S180" s="185"/>
      <c r="T180" s="185"/>
      <c r="U180" s="185"/>
    </row>
    <row r="181" spans="1:21" ht="29.25" hidden="1" customHeight="1">
      <c r="A181" s="555" t="s">
        <v>988</v>
      </c>
      <c r="B181" s="556"/>
      <c r="C181" s="557"/>
      <c r="D181" s="181"/>
      <c r="E181" s="73"/>
      <c r="F181" s="207"/>
      <c r="G181" s="207"/>
      <c r="H181" s="207"/>
      <c r="I181" s="208"/>
      <c r="J181" s="166"/>
      <c r="K181" s="161"/>
      <c r="L181" s="185"/>
      <c r="M181" s="185"/>
      <c r="N181" s="185"/>
      <c r="O181" s="185"/>
      <c r="P181" s="185"/>
      <c r="Q181" s="185"/>
      <c r="R181" s="185"/>
      <c r="S181" s="185"/>
      <c r="T181" s="185"/>
      <c r="U181" s="185"/>
    </row>
    <row r="182" spans="1:21" ht="29.25" hidden="1" customHeight="1">
      <c r="A182" s="206"/>
      <c r="B182" s="179"/>
      <c r="C182" s="180"/>
      <c r="D182" s="181"/>
      <c r="E182" s="73"/>
      <c r="F182" s="207"/>
      <c r="G182" s="207"/>
      <c r="H182" s="207"/>
      <c r="I182" s="208"/>
      <c r="J182" s="166"/>
      <c r="K182" s="161"/>
      <c r="L182" s="185"/>
      <c r="M182" s="185"/>
      <c r="N182" s="185"/>
      <c r="O182" s="185"/>
      <c r="P182" s="185"/>
      <c r="Q182" s="185"/>
      <c r="R182" s="185"/>
      <c r="S182" s="185"/>
      <c r="T182" s="185"/>
      <c r="U182" s="185"/>
    </row>
    <row r="183" spans="1:21" s="37" customFormat="1" ht="0.75" hidden="1" customHeight="1">
      <c r="A183" s="56"/>
      <c r="B183" s="81" t="s">
        <v>1040</v>
      </c>
      <c r="C183" s="81" t="s">
        <v>1084</v>
      </c>
      <c r="D183" s="81" t="s">
        <v>0</v>
      </c>
      <c r="E183" s="64" t="s">
        <v>1084</v>
      </c>
      <c r="F183" s="83"/>
      <c r="G183" s="83"/>
      <c r="H183" s="83"/>
      <c r="I183" s="57"/>
      <c r="J183" s="57"/>
      <c r="K183" s="160" t="s">
        <v>1081</v>
      </c>
      <c r="L183" s="46" t="s">
        <v>1144</v>
      </c>
      <c r="M183" s="46" t="s">
        <v>1028</v>
      </c>
      <c r="N183" s="46" t="s">
        <v>1029</v>
      </c>
      <c r="O183" s="46" t="s">
        <v>1030</v>
      </c>
      <c r="P183" s="46" t="s">
        <v>1032</v>
      </c>
      <c r="Q183" s="46" t="s">
        <v>1033</v>
      </c>
      <c r="R183" s="46" t="s">
        <v>1034</v>
      </c>
      <c r="S183" s="46" t="s">
        <v>1035</v>
      </c>
      <c r="T183" s="47" t="s">
        <v>1036</v>
      </c>
      <c r="U183" s="46" t="s">
        <v>1037</v>
      </c>
    </row>
    <row r="184" spans="1:21" ht="57.75" hidden="1" customHeight="1">
      <c r="A184" s="55">
        <v>158</v>
      </c>
      <c r="B184" s="51" t="s">
        <v>464</v>
      </c>
      <c r="C184" s="61" t="s">
        <v>23</v>
      </c>
      <c r="D184" s="51" t="s">
        <v>465</v>
      </c>
      <c r="E184" s="61" t="s">
        <v>25</v>
      </c>
      <c r="F184" s="80"/>
      <c r="G184" s="80"/>
      <c r="H184" s="190"/>
      <c r="I184" s="59" t="s">
        <v>1156</v>
      </c>
      <c r="J184" s="39" t="s">
        <v>1082</v>
      </c>
      <c r="K184" s="162"/>
      <c r="L184" s="169" t="s">
        <v>648</v>
      </c>
      <c r="M184" s="169" t="s">
        <v>648</v>
      </c>
      <c r="N184" s="169" t="s">
        <v>648</v>
      </c>
      <c r="O184" s="169" t="s">
        <v>648</v>
      </c>
      <c r="P184" s="169" t="s">
        <v>648</v>
      </c>
      <c r="Q184" s="169" t="s">
        <v>648</v>
      </c>
      <c r="R184" s="169" t="s">
        <v>648</v>
      </c>
      <c r="S184" s="169" t="s">
        <v>648</v>
      </c>
      <c r="T184" s="169" t="s">
        <v>648</v>
      </c>
      <c r="U184" s="95" t="s">
        <v>1176</v>
      </c>
    </row>
    <row r="185" spans="1:21" ht="79.5" hidden="1" customHeight="1">
      <c r="A185" s="55">
        <v>159</v>
      </c>
      <c r="B185" s="51" t="s">
        <v>22</v>
      </c>
      <c r="C185" s="61" t="s">
        <v>23</v>
      </c>
      <c r="D185" s="51" t="s">
        <v>471</v>
      </c>
      <c r="E185" s="61" t="s">
        <v>25</v>
      </c>
      <c r="F185" s="80"/>
      <c r="G185" s="80"/>
      <c r="H185" s="190"/>
      <c r="I185" s="59" t="s">
        <v>1156</v>
      </c>
      <c r="J185" s="39" t="s">
        <v>1083</v>
      </c>
      <c r="K185" s="40"/>
    </row>
    <row r="186" spans="1:21" ht="50.25" hidden="1" customHeight="1">
      <c r="A186" s="131"/>
      <c r="B186" s="182" t="s">
        <v>1246</v>
      </c>
      <c r="C186" s="190" t="s">
        <v>23</v>
      </c>
      <c r="D186" s="182" t="s">
        <v>1247</v>
      </c>
      <c r="E186" s="190" t="s">
        <v>25</v>
      </c>
      <c r="F186" s="132"/>
      <c r="G186" s="132"/>
      <c r="H186" s="132"/>
      <c r="I186" s="133"/>
      <c r="J186" s="134"/>
      <c r="K186" s="162"/>
    </row>
    <row r="187" spans="1:21" ht="42.75" hidden="1" customHeight="1">
      <c r="A187" s="131"/>
      <c r="B187" s="182" t="s">
        <v>481</v>
      </c>
      <c r="C187" s="190" t="s">
        <v>23</v>
      </c>
      <c r="D187" s="182" t="s">
        <v>482</v>
      </c>
      <c r="E187" s="190"/>
      <c r="F187" s="132"/>
      <c r="G187" s="132"/>
      <c r="H187" s="132"/>
      <c r="I187" s="133"/>
      <c r="J187" s="134"/>
      <c r="K187" s="162"/>
    </row>
    <row r="188" spans="1:21" ht="37.5" hidden="1" customHeight="1">
      <c r="A188" s="131"/>
      <c r="B188" s="182" t="s">
        <v>492</v>
      </c>
      <c r="C188" s="190" t="s">
        <v>23</v>
      </c>
      <c r="D188" s="182" t="s">
        <v>493</v>
      </c>
      <c r="E188" s="190" t="s">
        <v>25</v>
      </c>
      <c r="F188" s="132"/>
      <c r="G188" s="132"/>
      <c r="H188" s="132"/>
      <c r="I188" s="133"/>
      <c r="J188" s="134"/>
      <c r="K188" s="162"/>
    </row>
    <row r="189" spans="1:21" ht="50.25" hidden="1" customHeight="1">
      <c r="A189" s="131"/>
      <c r="B189" s="182" t="s">
        <v>486</v>
      </c>
      <c r="C189" s="190" t="s">
        <v>23</v>
      </c>
      <c r="D189" s="182" t="s">
        <v>487</v>
      </c>
      <c r="E189" s="190"/>
      <c r="F189" s="132"/>
      <c r="G189" s="132"/>
      <c r="H189" s="132"/>
      <c r="I189" s="133"/>
      <c r="J189" s="134"/>
      <c r="K189" s="162"/>
    </row>
    <row r="190" spans="1:21" ht="79.5" hidden="1" customHeight="1">
      <c r="A190" s="131"/>
      <c r="B190" s="182" t="s">
        <v>1088</v>
      </c>
      <c r="C190" s="190" t="s">
        <v>26</v>
      </c>
      <c r="D190" s="182" t="s">
        <v>1087</v>
      </c>
      <c r="E190" s="190"/>
      <c r="F190" s="132"/>
      <c r="G190" s="132"/>
      <c r="H190" s="132"/>
      <c r="I190" s="133"/>
      <c r="J190" s="134"/>
      <c r="K190" s="162"/>
    </row>
    <row r="191" spans="1:21" ht="0.75" hidden="1" customHeight="1">
      <c r="A191" s="131"/>
      <c r="B191" s="182"/>
      <c r="C191" s="190"/>
      <c r="D191" s="182"/>
      <c r="E191" s="190"/>
      <c r="F191" s="132"/>
      <c r="G191" s="132"/>
      <c r="H191" s="132"/>
      <c r="I191" s="133"/>
      <c r="J191" s="134"/>
      <c r="K191" s="162"/>
    </row>
    <row r="192" spans="1:21" s="37" customFormat="1" ht="45" hidden="1" customHeight="1">
      <c r="A192" s="56"/>
      <c r="B192" s="81" t="s">
        <v>1040</v>
      </c>
      <c r="C192" s="81" t="s">
        <v>1084</v>
      </c>
      <c r="D192" s="81" t="s">
        <v>0</v>
      </c>
      <c r="E192" s="64" t="s">
        <v>1084</v>
      </c>
      <c r="F192" s="83"/>
      <c r="G192" s="83"/>
      <c r="H192" s="83"/>
      <c r="I192" s="57"/>
      <c r="J192" s="57"/>
      <c r="K192" s="160" t="s">
        <v>1081</v>
      </c>
      <c r="L192" s="46" t="s">
        <v>1144</v>
      </c>
      <c r="M192" s="46" t="s">
        <v>1028</v>
      </c>
      <c r="N192" s="46" t="s">
        <v>1029</v>
      </c>
      <c r="O192" s="46" t="s">
        <v>1030</v>
      </c>
      <c r="P192" s="46" t="s">
        <v>1032</v>
      </c>
      <c r="Q192" s="46" t="s">
        <v>1033</v>
      </c>
      <c r="R192" s="46" t="s">
        <v>1034</v>
      </c>
      <c r="S192" s="46" t="s">
        <v>1035</v>
      </c>
      <c r="T192" s="47" t="s">
        <v>1036</v>
      </c>
      <c r="U192" s="46" t="s">
        <v>1037</v>
      </c>
    </row>
    <row r="193" spans="1:21" ht="55.5" customHeight="1">
      <c r="A193" s="55">
        <v>161</v>
      </c>
      <c r="B193" s="210" t="s">
        <v>464</v>
      </c>
      <c r="C193" s="61" t="s">
        <v>23</v>
      </c>
      <c r="D193" s="51" t="s">
        <v>465</v>
      </c>
      <c r="E193" s="61" t="s">
        <v>25</v>
      </c>
      <c r="F193" s="80"/>
      <c r="G193" s="80"/>
      <c r="H193" s="190"/>
      <c r="I193" s="59" t="s">
        <v>1156</v>
      </c>
      <c r="J193" s="39" t="s">
        <v>1082</v>
      </c>
      <c r="K193" s="162"/>
      <c r="L193" s="45"/>
      <c r="M193" s="45"/>
      <c r="N193" s="45"/>
      <c r="O193" s="45"/>
      <c r="P193" s="45"/>
      <c r="Q193" s="45"/>
      <c r="R193" s="45"/>
      <c r="S193" s="45"/>
      <c r="T193" s="45"/>
      <c r="U193" s="45"/>
    </row>
    <row r="194" spans="1:21" ht="35.25" customHeight="1">
      <c r="A194" s="189"/>
      <c r="B194" s="210" t="s">
        <v>1246</v>
      </c>
      <c r="C194" s="190" t="s">
        <v>23</v>
      </c>
      <c r="D194" s="182" t="s">
        <v>1247</v>
      </c>
      <c r="E194" s="190" t="s">
        <v>25</v>
      </c>
      <c r="F194" s="190"/>
      <c r="G194" s="190"/>
      <c r="H194" s="190"/>
      <c r="I194" s="59"/>
      <c r="J194" s="39"/>
      <c r="K194" s="162"/>
      <c r="L194" s="45"/>
      <c r="M194" s="45"/>
      <c r="N194" s="45"/>
      <c r="O194" s="45"/>
      <c r="P194" s="45"/>
      <c r="Q194" s="45"/>
      <c r="R194" s="45"/>
      <c r="S194" s="45"/>
      <c r="T194" s="45"/>
      <c r="U194" s="45"/>
    </row>
    <row r="195" spans="1:21" ht="45.75" customHeight="1">
      <c r="A195" s="55">
        <v>162</v>
      </c>
      <c r="B195" s="51" t="s">
        <v>492</v>
      </c>
      <c r="C195" s="61" t="s">
        <v>23</v>
      </c>
      <c r="D195" s="51" t="s">
        <v>493</v>
      </c>
      <c r="E195" s="61" t="s">
        <v>25</v>
      </c>
      <c r="F195" s="80"/>
      <c r="G195" s="80"/>
      <c r="H195" s="190"/>
      <c r="I195" s="59" t="s">
        <v>1156</v>
      </c>
      <c r="J195" s="39" t="s">
        <v>1083</v>
      </c>
      <c r="K195" s="162"/>
      <c r="L195" s="45"/>
      <c r="M195" s="45"/>
      <c r="N195" s="45"/>
      <c r="O195" s="45"/>
      <c r="P195" s="45"/>
      <c r="Q195" s="45"/>
      <c r="R195" s="45"/>
      <c r="S195" s="45"/>
      <c r="T195" s="45"/>
      <c r="U195" s="45"/>
    </row>
    <row r="196" spans="1:21" s="37" customFormat="1" ht="45" customHeight="1">
      <c r="A196" s="206">
        <v>97</v>
      </c>
      <c r="B196" s="178" t="s">
        <v>985</v>
      </c>
      <c r="C196" s="81"/>
      <c r="D196" s="81"/>
      <c r="E196" s="64" t="s">
        <v>1084</v>
      </c>
      <c r="F196" s="83"/>
      <c r="G196" s="83"/>
      <c r="H196" s="83"/>
      <c r="I196" s="57"/>
      <c r="J196" s="57"/>
      <c r="K196" s="160" t="s">
        <v>1081</v>
      </c>
      <c r="L196" s="46" t="s">
        <v>1144</v>
      </c>
      <c r="M196" s="46" t="s">
        <v>1028</v>
      </c>
      <c r="N196" s="46" t="s">
        <v>1029</v>
      </c>
      <c r="O196" s="46" t="s">
        <v>1030</v>
      </c>
      <c r="P196" s="46" t="s">
        <v>1032</v>
      </c>
      <c r="Q196" s="46" t="s">
        <v>1033</v>
      </c>
      <c r="R196" s="46" t="s">
        <v>1034</v>
      </c>
      <c r="S196" s="46" t="s">
        <v>1035</v>
      </c>
      <c r="T196" s="47" t="s">
        <v>1036</v>
      </c>
      <c r="U196" s="46" t="s">
        <v>1037</v>
      </c>
    </row>
    <row r="197" spans="1:21" ht="77.25" customHeight="1">
      <c r="A197" s="55">
        <v>164</v>
      </c>
      <c r="B197" s="51" t="s">
        <v>541</v>
      </c>
      <c r="C197" s="61" t="s">
        <v>23</v>
      </c>
      <c r="D197" s="51" t="s">
        <v>542</v>
      </c>
      <c r="E197" s="61" t="s">
        <v>25</v>
      </c>
      <c r="F197" s="80"/>
      <c r="G197" s="80"/>
      <c r="H197" s="190"/>
      <c r="I197" s="59" t="s">
        <v>1156</v>
      </c>
      <c r="J197" s="39" t="s">
        <v>1082</v>
      </c>
      <c r="K197" s="162"/>
      <c r="L197" s="95" t="s">
        <v>1176</v>
      </c>
      <c r="M197" s="95" t="s">
        <v>1176</v>
      </c>
      <c r="N197" s="95" t="s">
        <v>1176</v>
      </c>
      <c r="O197" s="95" t="s">
        <v>1176</v>
      </c>
      <c r="P197" s="95" t="s">
        <v>1176</v>
      </c>
      <c r="Q197" s="95" t="s">
        <v>1176</v>
      </c>
      <c r="R197" s="95" t="s">
        <v>1176</v>
      </c>
      <c r="S197" s="95" t="s">
        <v>1176</v>
      </c>
      <c r="T197" s="95" t="s">
        <v>1176</v>
      </c>
      <c r="U197" s="95" t="s">
        <v>1176</v>
      </c>
    </row>
    <row r="198" spans="1:21" ht="105" hidden="1" customHeight="1">
      <c r="A198" s="55">
        <v>165</v>
      </c>
      <c r="B198" s="51" t="s">
        <v>543</v>
      </c>
      <c r="C198" s="61" t="s">
        <v>23</v>
      </c>
      <c r="D198" s="51" t="s">
        <v>544</v>
      </c>
      <c r="E198" s="61" t="s">
        <v>25</v>
      </c>
      <c r="F198" s="80"/>
      <c r="G198" s="80"/>
      <c r="H198" s="190"/>
      <c r="I198" s="59" t="s">
        <v>1156</v>
      </c>
      <c r="J198" s="39" t="s">
        <v>1083</v>
      </c>
      <c r="K198" s="40"/>
      <c r="L198" s="166" t="s">
        <v>1176</v>
      </c>
      <c r="M198" s="166" t="s">
        <v>1176</v>
      </c>
      <c r="N198" s="166" t="s">
        <v>1176</v>
      </c>
      <c r="O198" s="166" t="s">
        <v>1176</v>
      </c>
      <c r="P198" s="166" t="s">
        <v>1176</v>
      </c>
      <c r="Q198" s="166" t="s">
        <v>1176</v>
      </c>
      <c r="R198" s="166" t="s">
        <v>1176</v>
      </c>
      <c r="S198" s="166" t="s">
        <v>1176</v>
      </c>
      <c r="T198" s="166" t="s">
        <v>1176</v>
      </c>
      <c r="U198" s="166" t="s">
        <v>1176</v>
      </c>
    </row>
    <row r="199" spans="1:21" s="37" customFormat="1" ht="45" hidden="1" customHeight="1">
      <c r="A199" s="56"/>
      <c r="B199" s="81" t="s">
        <v>1040</v>
      </c>
      <c r="C199" s="81" t="s">
        <v>1084</v>
      </c>
      <c r="D199" s="81" t="s">
        <v>0</v>
      </c>
      <c r="E199" s="64" t="s">
        <v>1084</v>
      </c>
      <c r="F199" s="83"/>
      <c r="G199" s="83"/>
      <c r="H199" s="83"/>
      <c r="I199" s="57"/>
      <c r="J199" s="57"/>
      <c r="K199" s="82" t="s">
        <v>1081</v>
      </c>
      <c r="L199" s="129" t="s">
        <v>1144</v>
      </c>
      <c r="M199" s="129" t="s">
        <v>1028</v>
      </c>
      <c r="N199" s="129" t="s">
        <v>1029</v>
      </c>
      <c r="O199" s="129" t="s">
        <v>1030</v>
      </c>
      <c r="P199" s="129" t="s">
        <v>1032</v>
      </c>
      <c r="Q199" s="129" t="s">
        <v>1033</v>
      </c>
      <c r="R199" s="129" t="s">
        <v>1034</v>
      </c>
      <c r="S199" s="129" t="s">
        <v>1035</v>
      </c>
      <c r="T199" s="130" t="s">
        <v>1036</v>
      </c>
      <c r="U199" s="129" t="s">
        <v>1037</v>
      </c>
    </row>
    <row r="200" spans="1:21" ht="38.25" customHeight="1">
      <c r="A200" s="55">
        <v>167</v>
      </c>
      <c r="B200" s="51" t="s">
        <v>547</v>
      </c>
      <c r="C200" s="61" t="s">
        <v>23</v>
      </c>
      <c r="D200" s="51" t="s">
        <v>548</v>
      </c>
      <c r="E200" s="61" t="s">
        <v>25</v>
      </c>
      <c r="F200" s="80"/>
      <c r="G200" s="80"/>
      <c r="H200" s="190"/>
      <c r="I200" s="59" t="s">
        <v>1156</v>
      </c>
      <c r="J200" s="39" t="s">
        <v>1082</v>
      </c>
      <c r="K200" s="162"/>
      <c r="L200" s="95" t="s">
        <v>1176</v>
      </c>
      <c r="M200" s="95" t="s">
        <v>1176</v>
      </c>
      <c r="N200" s="95" t="s">
        <v>1176</v>
      </c>
      <c r="O200" s="95" t="s">
        <v>1176</v>
      </c>
      <c r="P200" s="95" t="s">
        <v>1176</v>
      </c>
      <c r="Q200" s="95" t="s">
        <v>1176</v>
      </c>
      <c r="R200" s="95" t="s">
        <v>1176</v>
      </c>
      <c r="S200" s="95" t="s">
        <v>1176</v>
      </c>
      <c r="T200" s="95" t="s">
        <v>1176</v>
      </c>
      <c r="U200" s="95" t="s">
        <v>1176</v>
      </c>
    </row>
    <row r="201" spans="1:21" ht="48" hidden="1" customHeight="1">
      <c r="A201" s="55">
        <v>168</v>
      </c>
      <c r="B201" s="51" t="s">
        <v>553</v>
      </c>
      <c r="C201" s="61" t="s">
        <v>23</v>
      </c>
      <c r="D201" s="51" t="s">
        <v>554</v>
      </c>
      <c r="E201" s="61" t="s">
        <v>25</v>
      </c>
      <c r="F201" s="80"/>
      <c r="G201" s="80"/>
      <c r="H201" s="190"/>
      <c r="I201" s="59" t="s">
        <v>1156</v>
      </c>
      <c r="J201" s="39" t="s">
        <v>1083</v>
      </c>
      <c r="K201" s="40"/>
      <c r="L201" s="165"/>
      <c r="M201" s="165"/>
      <c r="N201" s="165"/>
      <c r="O201" s="165"/>
      <c r="P201" s="165"/>
      <c r="Q201" s="165"/>
      <c r="R201" s="165"/>
      <c r="S201" s="165"/>
      <c r="T201" s="165"/>
      <c r="U201" s="165"/>
    </row>
    <row r="202" spans="1:21" ht="0.75" hidden="1" customHeight="1">
      <c r="A202" s="55">
        <v>169</v>
      </c>
      <c r="B202" s="51" t="s">
        <v>549</v>
      </c>
      <c r="C202" s="61" t="s">
        <v>105</v>
      </c>
      <c r="D202" s="51" t="s">
        <v>550</v>
      </c>
      <c r="E202" s="61" t="s">
        <v>105</v>
      </c>
      <c r="F202" s="80"/>
      <c r="G202" s="80"/>
      <c r="H202" s="190"/>
      <c r="I202" s="59" t="s">
        <v>1156</v>
      </c>
      <c r="J202" s="39" t="s">
        <v>1083</v>
      </c>
      <c r="K202" s="40"/>
      <c r="L202" s="44" t="s">
        <v>1176</v>
      </c>
      <c r="M202" s="44" t="s">
        <v>1176</v>
      </c>
      <c r="N202" s="44" t="s">
        <v>1176</v>
      </c>
      <c r="O202" s="44" t="s">
        <v>1176</v>
      </c>
      <c r="P202" s="44" t="s">
        <v>1176</v>
      </c>
      <c r="Q202" s="44" t="s">
        <v>1176</v>
      </c>
      <c r="R202" s="44" t="s">
        <v>1176</v>
      </c>
      <c r="S202" s="44" t="s">
        <v>1176</v>
      </c>
      <c r="T202" s="44" t="s">
        <v>1176</v>
      </c>
      <c r="U202" s="44" t="s">
        <v>1176</v>
      </c>
    </row>
    <row r="203" spans="1:21" s="37" customFormat="1" ht="45" hidden="1" customHeight="1">
      <c r="A203" s="56"/>
      <c r="B203" s="81" t="s">
        <v>1040</v>
      </c>
      <c r="C203" s="81" t="s">
        <v>1084</v>
      </c>
      <c r="D203" s="81" t="s">
        <v>0</v>
      </c>
      <c r="E203" s="64" t="s">
        <v>1084</v>
      </c>
      <c r="F203" s="83"/>
      <c r="G203" s="83"/>
      <c r="H203" s="83"/>
      <c r="I203" s="57"/>
      <c r="J203" s="57"/>
      <c r="K203" s="82" t="s">
        <v>1081</v>
      </c>
      <c r="L203" s="46" t="s">
        <v>1144</v>
      </c>
      <c r="M203" s="46" t="s">
        <v>1028</v>
      </c>
      <c r="N203" s="46" t="s">
        <v>1029</v>
      </c>
      <c r="O203" s="46" t="s">
        <v>1030</v>
      </c>
      <c r="P203" s="46" t="s">
        <v>1032</v>
      </c>
      <c r="Q203" s="46" t="s">
        <v>1033</v>
      </c>
      <c r="R203" s="46" t="s">
        <v>1034</v>
      </c>
      <c r="S203" s="46" t="s">
        <v>1035</v>
      </c>
      <c r="T203" s="47" t="s">
        <v>1036</v>
      </c>
      <c r="U203" s="46" t="s">
        <v>1037</v>
      </c>
    </row>
    <row r="204" spans="1:21" s="37" customFormat="1" ht="0.75" hidden="1" customHeight="1">
      <c r="A204" s="56"/>
      <c r="B204" s="81" t="s">
        <v>1040</v>
      </c>
      <c r="C204" s="81" t="s">
        <v>1084</v>
      </c>
      <c r="D204" s="81" t="s">
        <v>0</v>
      </c>
      <c r="E204" s="64" t="s">
        <v>1084</v>
      </c>
      <c r="F204" s="83"/>
      <c r="G204" s="83"/>
      <c r="H204" s="83"/>
      <c r="I204" s="57"/>
      <c r="J204" s="57"/>
      <c r="K204" s="82" t="s">
        <v>1081</v>
      </c>
      <c r="L204" s="46" t="s">
        <v>1144</v>
      </c>
      <c r="M204" s="46" t="s">
        <v>1028</v>
      </c>
      <c r="N204" s="46" t="s">
        <v>1029</v>
      </c>
      <c r="O204" s="46" t="s">
        <v>1030</v>
      </c>
      <c r="P204" s="46" t="s">
        <v>1032</v>
      </c>
      <c r="Q204" s="46" t="s">
        <v>1033</v>
      </c>
      <c r="R204" s="46" t="s">
        <v>1034</v>
      </c>
      <c r="S204" s="46" t="s">
        <v>1035</v>
      </c>
      <c r="T204" s="47" t="s">
        <v>1036</v>
      </c>
      <c r="U204" s="46" t="s">
        <v>1037</v>
      </c>
    </row>
    <row r="205" spans="1:21" s="37" customFormat="1" ht="45" hidden="1" customHeight="1">
      <c r="A205" s="56"/>
      <c r="B205" s="81" t="s">
        <v>1040</v>
      </c>
      <c r="C205" s="81" t="s">
        <v>1084</v>
      </c>
      <c r="D205" s="81" t="s">
        <v>0</v>
      </c>
      <c r="E205" s="64" t="s">
        <v>1084</v>
      </c>
      <c r="F205" s="83"/>
      <c r="G205" s="83"/>
      <c r="H205" s="83"/>
      <c r="I205" s="57"/>
      <c r="J205" s="57"/>
      <c r="K205" s="82" t="s">
        <v>1081</v>
      </c>
      <c r="L205" s="46" t="s">
        <v>1144</v>
      </c>
      <c r="M205" s="46" t="s">
        <v>1028</v>
      </c>
      <c r="N205" s="46" t="s">
        <v>1029</v>
      </c>
      <c r="O205" s="46" t="s">
        <v>1030</v>
      </c>
      <c r="P205" s="46" t="s">
        <v>1032</v>
      </c>
      <c r="Q205" s="46" t="s">
        <v>1033</v>
      </c>
      <c r="R205" s="46" t="s">
        <v>1034</v>
      </c>
      <c r="S205" s="46" t="s">
        <v>1035</v>
      </c>
      <c r="T205" s="47" t="s">
        <v>1036</v>
      </c>
      <c r="U205" s="46" t="s">
        <v>1037</v>
      </c>
    </row>
    <row r="206" spans="1:21" s="37" customFormat="1" ht="45" hidden="1" customHeight="1">
      <c r="A206" s="56"/>
      <c r="B206" s="81" t="s">
        <v>1040</v>
      </c>
      <c r="C206" s="81" t="s">
        <v>1084</v>
      </c>
      <c r="D206" s="81" t="s">
        <v>0</v>
      </c>
      <c r="E206" s="64" t="s">
        <v>1084</v>
      </c>
      <c r="F206" s="83"/>
      <c r="G206" s="83"/>
      <c r="H206" s="83"/>
      <c r="I206" s="57"/>
      <c r="J206" s="57"/>
      <c r="K206" s="82" t="s">
        <v>1081</v>
      </c>
      <c r="L206" s="46" t="s">
        <v>1144</v>
      </c>
      <c r="M206" s="46" t="s">
        <v>1028</v>
      </c>
      <c r="N206" s="46" t="s">
        <v>1029</v>
      </c>
      <c r="O206" s="46" t="s">
        <v>1030</v>
      </c>
      <c r="P206" s="46" t="s">
        <v>1032</v>
      </c>
      <c r="Q206" s="46" t="s">
        <v>1033</v>
      </c>
      <c r="R206" s="46" t="s">
        <v>1034</v>
      </c>
      <c r="S206" s="46" t="s">
        <v>1035</v>
      </c>
      <c r="T206" s="47" t="s">
        <v>1036</v>
      </c>
      <c r="U206" s="46" t="s">
        <v>1037</v>
      </c>
    </row>
    <row r="207" spans="1:21" s="37" customFormat="1" ht="45" hidden="1" customHeight="1">
      <c r="A207" s="56"/>
      <c r="B207" s="81" t="s">
        <v>1040</v>
      </c>
      <c r="C207" s="81" t="s">
        <v>1084</v>
      </c>
      <c r="D207" s="81" t="s">
        <v>0</v>
      </c>
      <c r="E207" s="64" t="s">
        <v>1084</v>
      </c>
      <c r="F207" s="83"/>
      <c r="G207" s="83"/>
      <c r="H207" s="83"/>
      <c r="I207" s="57"/>
      <c r="J207" s="57"/>
      <c r="K207" s="82" t="s">
        <v>1081</v>
      </c>
      <c r="L207" s="46" t="s">
        <v>1144</v>
      </c>
      <c r="M207" s="46" t="s">
        <v>1028</v>
      </c>
      <c r="N207" s="46" t="s">
        <v>1029</v>
      </c>
      <c r="O207" s="46" t="s">
        <v>1030</v>
      </c>
      <c r="P207" s="46" t="s">
        <v>1032</v>
      </c>
      <c r="Q207" s="46" t="s">
        <v>1033</v>
      </c>
      <c r="R207" s="46" t="s">
        <v>1034</v>
      </c>
      <c r="S207" s="46" t="s">
        <v>1035</v>
      </c>
      <c r="T207" s="47" t="s">
        <v>1036</v>
      </c>
      <c r="U207" s="46" t="s">
        <v>1037</v>
      </c>
    </row>
    <row r="208" spans="1:21" s="37" customFormat="1" ht="45" hidden="1" customHeight="1">
      <c r="A208" s="56"/>
      <c r="B208" s="81" t="s">
        <v>1040</v>
      </c>
      <c r="C208" s="81" t="s">
        <v>1084</v>
      </c>
      <c r="D208" s="81" t="s">
        <v>0</v>
      </c>
      <c r="E208" s="64" t="s">
        <v>1084</v>
      </c>
      <c r="F208" s="83"/>
      <c r="G208" s="83"/>
      <c r="H208" s="83"/>
      <c r="I208" s="57"/>
      <c r="J208" s="57"/>
      <c r="K208" s="82" t="s">
        <v>1081</v>
      </c>
      <c r="L208" s="46" t="s">
        <v>1144</v>
      </c>
      <c r="M208" s="46" t="s">
        <v>1028</v>
      </c>
      <c r="N208" s="46" t="s">
        <v>1029</v>
      </c>
      <c r="O208" s="46" t="s">
        <v>1030</v>
      </c>
      <c r="P208" s="46" t="s">
        <v>1032</v>
      </c>
      <c r="Q208" s="46" t="s">
        <v>1033</v>
      </c>
      <c r="R208" s="46" t="s">
        <v>1034</v>
      </c>
      <c r="S208" s="46" t="s">
        <v>1035</v>
      </c>
      <c r="T208" s="47" t="s">
        <v>1036</v>
      </c>
      <c r="U208" s="46" t="s">
        <v>1037</v>
      </c>
    </row>
    <row r="209" spans="1:21" s="37" customFormat="1" ht="45" hidden="1" customHeight="1">
      <c r="A209" s="56"/>
      <c r="B209" s="81" t="s">
        <v>1040</v>
      </c>
      <c r="C209" s="81" t="s">
        <v>1084</v>
      </c>
      <c r="D209" s="81" t="s">
        <v>0</v>
      </c>
      <c r="E209" s="64" t="s">
        <v>1084</v>
      </c>
      <c r="F209" s="83"/>
      <c r="G209" s="83"/>
      <c r="H209" s="83"/>
      <c r="I209" s="57"/>
      <c r="J209" s="57"/>
      <c r="K209" s="82" t="s">
        <v>1081</v>
      </c>
      <c r="L209" s="46" t="s">
        <v>1144</v>
      </c>
      <c r="M209" s="46" t="s">
        <v>1028</v>
      </c>
      <c r="N209" s="46" t="s">
        <v>1029</v>
      </c>
      <c r="O209" s="46" t="s">
        <v>1030</v>
      </c>
      <c r="P209" s="46" t="s">
        <v>1032</v>
      </c>
      <c r="Q209" s="46" t="s">
        <v>1033</v>
      </c>
      <c r="R209" s="46" t="s">
        <v>1034</v>
      </c>
      <c r="S209" s="46" t="s">
        <v>1035</v>
      </c>
      <c r="T209" s="47" t="s">
        <v>1036</v>
      </c>
      <c r="U209" s="46" t="s">
        <v>1037</v>
      </c>
    </row>
    <row r="210" spans="1:21" s="37" customFormat="1" ht="45" hidden="1" customHeight="1">
      <c r="A210" s="56"/>
      <c r="B210" s="81" t="s">
        <v>1040</v>
      </c>
      <c r="C210" s="81" t="s">
        <v>1084</v>
      </c>
      <c r="D210" s="81" t="s">
        <v>0</v>
      </c>
      <c r="E210" s="64" t="s">
        <v>1084</v>
      </c>
      <c r="F210" s="83"/>
      <c r="G210" s="83"/>
      <c r="H210" s="83"/>
      <c r="I210" s="57"/>
      <c r="J210" s="57"/>
      <c r="K210" s="82" t="s">
        <v>1081</v>
      </c>
      <c r="L210" s="46" t="s">
        <v>1144</v>
      </c>
      <c r="M210" s="46" t="s">
        <v>1028</v>
      </c>
      <c r="N210" s="46" t="s">
        <v>1029</v>
      </c>
      <c r="O210" s="46" t="s">
        <v>1030</v>
      </c>
      <c r="P210" s="46" t="s">
        <v>1032</v>
      </c>
      <c r="Q210" s="46" t="s">
        <v>1033</v>
      </c>
      <c r="R210" s="46" t="s">
        <v>1034</v>
      </c>
      <c r="S210" s="46" t="s">
        <v>1035</v>
      </c>
      <c r="T210" s="47" t="s">
        <v>1036</v>
      </c>
      <c r="U210" s="46" t="s">
        <v>1037</v>
      </c>
    </row>
    <row r="211" spans="1:21" s="37" customFormat="1" ht="59.25" hidden="1" customHeight="1">
      <c r="A211" s="56"/>
      <c r="B211" s="81" t="s">
        <v>1040</v>
      </c>
      <c r="C211" s="81" t="s">
        <v>1084</v>
      </c>
      <c r="D211" s="81" t="s">
        <v>0</v>
      </c>
      <c r="E211" s="64" t="s">
        <v>1084</v>
      </c>
      <c r="F211" s="83"/>
      <c r="G211" s="83"/>
      <c r="H211" s="83"/>
      <c r="I211" s="57"/>
      <c r="J211" s="57"/>
      <c r="K211" s="82" t="s">
        <v>1081</v>
      </c>
      <c r="L211" s="46" t="s">
        <v>1144</v>
      </c>
      <c r="M211" s="46" t="s">
        <v>1028</v>
      </c>
      <c r="N211" s="46" t="s">
        <v>1029</v>
      </c>
      <c r="O211" s="46" t="s">
        <v>1030</v>
      </c>
      <c r="P211" s="46" t="s">
        <v>1032</v>
      </c>
      <c r="Q211" s="46" t="s">
        <v>1033</v>
      </c>
      <c r="R211" s="46" t="s">
        <v>1034</v>
      </c>
      <c r="S211" s="46" t="s">
        <v>1035</v>
      </c>
      <c r="T211" s="47" t="s">
        <v>1036</v>
      </c>
      <c r="U211" s="46" t="s">
        <v>1037</v>
      </c>
    </row>
    <row r="212" spans="1:21" s="37" customFormat="1" ht="45" customHeight="1">
      <c r="A212" s="56"/>
      <c r="B212" s="81" t="s">
        <v>1040</v>
      </c>
      <c r="C212" s="81" t="s">
        <v>1084</v>
      </c>
      <c r="D212" s="81" t="s">
        <v>0</v>
      </c>
      <c r="E212" s="64" t="s">
        <v>1084</v>
      </c>
      <c r="F212" s="83"/>
      <c r="G212" s="83"/>
      <c r="H212" s="83"/>
      <c r="I212" s="57"/>
      <c r="J212" s="57"/>
      <c r="K212" s="82" t="s">
        <v>1081</v>
      </c>
      <c r="L212" s="129" t="s">
        <v>1144</v>
      </c>
      <c r="M212" s="129" t="s">
        <v>1028</v>
      </c>
      <c r="N212" s="129" t="s">
        <v>1029</v>
      </c>
      <c r="O212" s="129" t="s">
        <v>1030</v>
      </c>
      <c r="P212" s="129" t="s">
        <v>1032</v>
      </c>
      <c r="Q212" s="129" t="s">
        <v>1033</v>
      </c>
      <c r="R212" s="129" t="s">
        <v>1034</v>
      </c>
      <c r="S212" s="129" t="s">
        <v>1035</v>
      </c>
      <c r="T212" s="130" t="s">
        <v>1036</v>
      </c>
      <c r="U212" s="129" t="s">
        <v>1037</v>
      </c>
    </row>
    <row r="213" spans="1:21" ht="45.75" customHeight="1">
      <c r="A213" s="55">
        <v>180</v>
      </c>
      <c r="B213" s="561" t="s">
        <v>566</v>
      </c>
      <c r="C213" s="62" t="s">
        <v>23</v>
      </c>
      <c r="D213" s="51" t="s">
        <v>565</v>
      </c>
      <c r="E213" s="61" t="s">
        <v>23</v>
      </c>
      <c r="F213" s="80"/>
      <c r="G213" s="80"/>
      <c r="H213" s="190"/>
      <c r="I213" s="59" t="s">
        <v>1156</v>
      </c>
      <c r="J213" s="39" t="s">
        <v>1082</v>
      </c>
      <c r="K213" s="162"/>
      <c r="L213" s="95" t="s">
        <v>1176</v>
      </c>
      <c r="M213" s="95" t="s">
        <v>1176</v>
      </c>
      <c r="N213" s="95" t="s">
        <v>1176</v>
      </c>
      <c r="O213" s="95" t="s">
        <v>1176</v>
      </c>
      <c r="P213" s="95" t="s">
        <v>1176</v>
      </c>
      <c r="Q213" s="95" t="s">
        <v>1176</v>
      </c>
      <c r="R213" s="95" t="s">
        <v>1176</v>
      </c>
      <c r="S213" s="95" t="s">
        <v>1176</v>
      </c>
      <c r="T213" s="95" t="s">
        <v>1176</v>
      </c>
      <c r="U213" s="95" t="s">
        <v>1176</v>
      </c>
    </row>
    <row r="214" spans="1:21" ht="41.25" customHeight="1">
      <c r="A214" s="55">
        <v>181</v>
      </c>
      <c r="B214" s="561"/>
      <c r="C214" s="62" t="s">
        <v>23</v>
      </c>
      <c r="D214" s="51" t="s">
        <v>568</v>
      </c>
      <c r="E214" s="61" t="s">
        <v>23</v>
      </c>
      <c r="F214" s="80"/>
      <c r="G214" s="80"/>
      <c r="H214" s="190"/>
      <c r="I214" s="59" t="s">
        <v>1156</v>
      </c>
      <c r="J214" s="39" t="s">
        <v>1082</v>
      </c>
      <c r="K214" s="162"/>
      <c r="L214" s="95" t="s">
        <v>1176</v>
      </c>
      <c r="M214" s="95" t="s">
        <v>1176</v>
      </c>
      <c r="N214" s="95" t="s">
        <v>1176</v>
      </c>
      <c r="O214" s="95" t="s">
        <v>1176</v>
      </c>
      <c r="P214" s="95" t="s">
        <v>1176</v>
      </c>
      <c r="Q214" s="95" t="s">
        <v>1176</v>
      </c>
      <c r="R214" s="95" t="s">
        <v>1176</v>
      </c>
      <c r="S214" s="95" t="s">
        <v>1176</v>
      </c>
      <c r="T214" s="95" t="s">
        <v>1176</v>
      </c>
      <c r="U214" s="95" t="s">
        <v>1176</v>
      </c>
    </row>
    <row r="215" spans="1:21" ht="43.5" customHeight="1">
      <c r="A215" s="55">
        <v>182</v>
      </c>
      <c r="B215" s="561"/>
      <c r="C215" s="62" t="s">
        <v>23</v>
      </c>
      <c r="D215" s="51" t="s">
        <v>570</v>
      </c>
      <c r="E215" s="61" t="s">
        <v>26</v>
      </c>
      <c r="F215" s="80"/>
      <c r="G215" s="80"/>
      <c r="H215" s="190"/>
      <c r="I215" s="59" t="s">
        <v>1156</v>
      </c>
      <c r="J215" s="39" t="s">
        <v>1082</v>
      </c>
      <c r="K215" s="162"/>
      <c r="L215" s="95" t="s">
        <v>1176</v>
      </c>
      <c r="M215" s="95" t="s">
        <v>1176</v>
      </c>
      <c r="N215" s="95" t="s">
        <v>1176</v>
      </c>
      <c r="O215" s="95" t="s">
        <v>1176</v>
      </c>
      <c r="P215" s="95" t="s">
        <v>1176</v>
      </c>
      <c r="Q215" s="95" t="s">
        <v>1176</v>
      </c>
      <c r="R215" s="95" t="s">
        <v>1176</v>
      </c>
      <c r="S215" s="95" t="s">
        <v>1176</v>
      </c>
      <c r="T215" s="95" t="s">
        <v>1176</v>
      </c>
      <c r="U215" s="95" t="s">
        <v>1176</v>
      </c>
    </row>
    <row r="216" spans="1:21" ht="22.5" customHeight="1">
      <c r="A216" s="55">
        <v>183</v>
      </c>
      <c r="B216" s="561"/>
      <c r="C216" s="62" t="s">
        <v>23</v>
      </c>
      <c r="D216" s="51" t="s">
        <v>571</v>
      </c>
      <c r="E216" s="61" t="s">
        <v>23</v>
      </c>
      <c r="F216" s="80"/>
      <c r="G216" s="80"/>
      <c r="H216" s="190"/>
      <c r="I216" s="59" t="s">
        <v>1156</v>
      </c>
      <c r="J216" s="39" t="s">
        <v>1082</v>
      </c>
      <c r="K216" s="162"/>
      <c r="L216" s="44" t="s">
        <v>1176</v>
      </c>
      <c r="M216" s="44" t="s">
        <v>1176</v>
      </c>
      <c r="N216" s="44" t="s">
        <v>1176</v>
      </c>
      <c r="O216" s="44" t="s">
        <v>1176</v>
      </c>
      <c r="P216" s="44" t="s">
        <v>1176</v>
      </c>
      <c r="Q216" s="44" t="s">
        <v>1176</v>
      </c>
      <c r="R216" s="44" t="s">
        <v>1176</v>
      </c>
      <c r="S216" s="44" t="s">
        <v>1176</v>
      </c>
      <c r="T216" s="44" t="s">
        <v>1176</v>
      </c>
      <c r="U216" s="44" t="s">
        <v>1176</v>
      </c>
    </row>
    <row r="217" spans="1:21" ht="53.25" hidden="1" customHeight="1">
      <c r="A217" s="55">
        <v>184</v>
      </c>
      <c r="B217" s="561" t="s">
        <v>567</v>
      </c>
      <c r="C217" s="62" t="s">
        <v>23</v>
      </c>
      <c r="D217" s="51" t="s">
        <v>565</v>
      </c>
      <c r="E217" s="61" t="s">
        <v>23</v>
      </c>
      <c r="F217" s="80"/>
      <c r="G217" s="80"/>
      <c r="H217" s="190"/>
      <c r="I217" s="59" t="s">
        <v>1156</v>
      </c>
      <c r="J217" s="39" t="s">
        <v>1083</v>
      </c>
      <c r="K217" s="40"/>
      <c r="L217" s="165"/>
      <c r="M217" s="165"/>
      <c r="N217" s="165"/>
      <c r="O217" s="165"/>
      <c r="P217" s="165"/>
      <c r="Q217" s="165"/>
      <c r="R217" s="165"/>
      <c r="S217" s="165"/>
      <c r="T217" s="165"/>
      <c r="U217" s="165"/>
    </row>
    <row r="218" spans="1:21" ht="0.75" hidden="1" customHeight="1">
      <c r="A218" s="55">
        <v>185</v>
      </c>
      <c r="B218" s="561"/>
      <c r="C218" s="62" t="s">
        <v>23</v>
      </c>
      <c r="D218" s="51" t="s">
        <v>569</v>
      </c>
      <c r="E218" s="61" t="s">
        <v>23</v>
      </c>
      <c r="F218" s="80"/>
      <c r="G218" s="80"/>
      <c r="H218" s="190"/>
      <c r="I218" s="59" t="s">
        <v>1156</v>
      </c>
      <c r="J218" s="39" t="s">
        <v>1083</v>
      </c>
      <c r="K218" s="40"/>
      <c r="L218" s="44" t="s">
        <v>1176</v>
      </c>
      <c r="M218" s="44" t="s">
        <v>1176</v>
      </c>
      <c r="N218" s="44" t="s">
        <v>1176</v>
      </c>
      <c r="O218" s="44" t="s">
        <v>1176</v>
      </c>
      <c r="P218" s="44" t="s">
        <v>1176</v>
      </c>
      <c r="Q218" s="44" t="s">
        <v>1176</v>
      </c>
      <c r="R218" s="44" t="s">
        <v>1176</v>
      </c>
      <c r="S218" s="44" t="s">
        <v>1176</v>
      </c>
      <c r="T218" s="44" t="s">
        <v>1176</v>
      </c>
      <c r="U218" s="44" t="s">
        <v>1176</v>
      </c>
    </row>
    <row r="219" spans="1:21" ht="144.75" hidden="1" customHeight="1">
      <c r="A219" s="55">
        <v>186</v>
      </c>
      <c r="B219" s="561"/>
      <c r="C219" s="62" t="s">
        <v>23</v>
      </c>
      <c r="D219" s="51" t="s">
        <v>570</v>
      </c>
      <c r="E219" s="61" t="s">
        <v>26</v>
      </c>
      <c r="F219" s="80"/>
      <c r="G219" s="80"/>
      <c r="H219" s="190"/>
      <c r="I219" s="59" t="s">
        <v>1156</v>
      </c>
      <c r="J219" s="39" t="s">
        <v>1083</v>
      </c>
      <c r="K219" s="40"/>
      <c r="L219" s="45"/>
      <c r="M219" s="45"/>
      <c r="N219" s="45"/>
      <c r="O219" s="45"/>
      <c r="P219" s="45"/>
      <c r="Q219" s="45"/>
      <c r="R219" s="45"/>
      <c r="S219" s="45"/>
      <c r="T219" s="45"/>
      <c r="U219" s="45"/>
    </row>
    <row r="220" spans="1:21" ht="2.25" hidden="1" customHeight="1">
      <c r="A220" s="55">
        <v>187</v>
      </c>
      <c r="B220" s="561"/>
      <c r="C220" s="62" t="s">
        <v>23</v>
      </c>
      <c r="D220" s="51" t="s">
        <v>572</v>
      </c>
      <c r="E220" s="61" t="s">
        <v>23</v>
      </c>
      <c r="F220" s="80"/>
      <c r="G220" s="80"/>
      <c r="H220" s="190"/>
      <c r="I220" s="59" t="s">
        <v>1156</v>
      </c>
      <c r="J220" s="39" t="s">
        <v>1083</v>
      </c>
      <c r="K220" s="40"/>
      <c r="L220" s="142"/>
      <c r="M220" s="142"/>
      <c r="N220" s="142"/>
      <c r="O220" s="142"/>
      <c r="P220" s="142"/>
      <c r="Q220" s="142"/>
      <c r="R220" s="142"/>
      <c r="S220" s="142"/>
      <c r="T220" s="142"/>
      <c r="U220" s="142"/>
    </row>
    <row r="221" spans="1:21" ht="57.75" customHeight="1">
      <c r="A221" s="55">
        <v>188</v>
      </c>
      <c r="B221" s="51" t="s">
        <v>619</v>
      </c>
      <c r="C221" s="61" t="s">
        <v>24</v>
      </c>
      <c r="D221" s="51" t="s">
        <v>620</v>
      </c>
      <c r="E221" s="61" t="s">
        <v>24</v>
      </c>
      <c r="F221" s="80"/>
      <c r="G221" s="80"/>
      <c r="H221" s="190"/>
      <c r="I221" s="59" t="s">
        <v>1156</v>
      </c>
      <c r="J221" s="39" t="s">
        <v>1120</v>
      </c>
      <c r="K221" s="162" t="s">
        <v>648</v>
      </c>
      <c r="L221" s="95" t="s">
        <v>1176</v>
      </c>
      <c r="M221" s="95" t="s">
        <v>1176</v>
      </c>
      <c r="N221" s="95" t="s">
        <v>1176</v>
      </c>
      <c r="O221" s="95" t="s">
        <v>1176</v>
      </c>
      <c r="P221" s="95" t="s">
        <v>1176</v>
      </c>
      <c r="Q221" s="95" t="s">
        <v>1176</v>
      </c>
      <c r="R221" s="95" t="s">
        <v>1176</v>
      </c>
      <c r="S221" s="95" t="s">
        <v>1176</v>
      </c>
      <c r="T221" s="95" t="s">
        <v>1176</v>
      </c>
      <c r="U221" s="95" t="s">
        <v>1176</v>
      </c>
    </row>
    <row r="222" spans="1:21" ht="45" customHeight="1">
      <c r="A222" s="55">
        <v>189</v>
      </c>
      <c r="B222" s="51" t="s">
        <v>521</v>
      </c>
      <c r="C222" s="61" t="s">
        <v>105</v>
      </c>
      <c r="D222" s="51" t="s">
        <v>573</v>
      </c>
      <c r="E222" s="61" t="s">
        <v>105</v>
      </c>
      <c r="F222" s="80"/>
      <c r="G222" s="80"/>
      <c r="H222" s="190"/>
      <c r="I222" s="59" t="s">
        <v>1156</v>
      </c>
      <c r="J222" s="39" t="s">
        <v>1083</v>
      </c>
      <c r="K222" s="40"/>
      <c r="L222" s="167" t="s">
        <v>1176</v>
      </c>
      <c r="M222" s="167" t="s">
        <v>1176</v>
      </c>
      <c r="N222" s="167" t="s">
        <v>1176</v>
      </c>
      <c r="O222" s="167" t="s">
        <v>1176</v>
      </c>
      <c r="P222" s="167" t="s">
        <v>1176</v>
      </c>
      <c r="Q222" s="167" t="s">
        <v>1176</v>
      </c>
      <c r="R222" s="167" t="s">
        <v>1176</v>
      </c>
      <c r="S222" s="167" t="s">
        <v>1176</v>
      </c>
      <c r="T222" s="167" t="s">
        <v>1176</v>
      </c>
      <c r="U222" s="167" t="s">
        <v>1176</v>
      </c>
    </row>
    <row r="223" spans="1:21" ht="45" customHeight="1">
      <c r="A223" s="55">
        <v>190</v>
      </c>
      <c r="B223" s="51" t="s">
        <v>517</v>
      </c>
      <c r="C223" s="61" t="s">
        <v>24</v>
      </c>
      <c r="D223" s="51" t="s">
        <v>518</v>
      </c>
      <c r="E223" s="61" t="s">
        <v>24</v>
      </c>
      <c r="F223" s="80"/>
      <c r="G223" s="80"/>
      <c r="H223" s="190"/>
      <c r="I223" s="59" t="s">
        <v>1156</v>
      </c>
      <c r="J223" s="39" t="s">
        <v>1121</v>
      </c>
      <c r="K223" s="162"/>
      <c r="L223" s="44" t="s">
        <v>1176</v>
      </c>
      <c r="M223" s="44" t="s">
        <v>1176</v>
      </c>
      <c r="N223" s="44" t="s">
        <v>1176</v>
      </c>
      <c r="O223" s="44" t="s">
        <v>1176</v>
      </c>
      <c r="P223" s="44" t="s">
        <v>1176</v>
      </c>
      <c r="Q223" s="44" t="s">
        <v>1176</v>
      </c>
      <c r="R223" s="44" t="s">
        <v>1176</v>
      </c>
      <c r="S223" s="44" t="s">
        <v>1176</v>
      </c>
      <c r="T223" s="44" t="s">
        <v>1176</v>
      </c>
      <c r="U223" s="44" t="s">
        <v>1176</v>
      </c>
    </row>
    <row r="224" spans="1:21" ht="47.25" customHeight="1">
      <c r="A224" s="55">
        <v>191</v>
      </c>
      <c r="B224" s="51" t="s">
        <v>621</v>
      </c>
      <c r="C224" s="61" t="s">
        <v>24</v>
      </c>
      <c r="D224" s="51" t="s">
        <v>574</v>
      </c>
      <c r="E224" s="61" t="s">
        <v>24</v>
      </c>
      <c r="F224" s="80"/>
      <c r="G224" s="80"/>
      <c r="H224" s="190"/>
      <c r="I224" s="59" t="s">
        <v>1156</v>
      </c>
      <c r="J224" s="39" t="s">
        <v>1187</v>
      </c>
      <c r="K224" s="162" t="s">
        <v>648</v>
      </c>
      <c r="L224" s="95" t="s">
        <v>1176</v>
      </c>
      <c r="M224" s="95" t="s">
        <v>1176</v>
      </c>
      <c r="N224" s="95" t="s">
        <v>1176</v>
      </c>
      <c r="O224" s="95" t="s">
        <v>1176</v>
      </c>
      <c r="P224" s="95" t="s">
        <v>1176</v>
      </c>
      <c r="Q224" s="95" t="s">
        <v>1176</v>
      </c>
      <c r="R224" s="95" t="s">
        <v>1176</v>
      </c>
      <c r="S224" s="95" t="s">
        <v>1176</v>
      </c>
      <c r="T224" s="95" t="s">
        <v>1176</v>
      </c>
      <c r="U224" s="95" t="s">
        <v>1176</v>
      </c>
    </row>
    <row r="225" spans="1:21" ht="39.75" customHeight="1">
      <c r="A225" s="55">
        <v>192</v>
      </c>
      <c r="B225" s="558" t="s">
        <v>642</v>
      </c>
      <c r="C225" s="62" t="s">
        <v>23</v>
      </c>
      <c r="D225" s="51" t="s">
        <v>576</v>
      </c>
      <c r="E225" s="61" t="s">
        <v>25</v>
      </c>
      <c r="F225" s="80"/>
      <c r="G225" s="80"/>
      <c r="H225" s="190"/>
      <c r="I225" s="59" t="s">
        <v>1156</v>
      </c>
      <c r="J225" s="39" t="s">
        <v>1120</v>
      </c>
      <c r="K225" s="162" t="s">
        <v>648</v>
      </c>
      <c r="L225" s="95" t="s">
        <v>1176</v>
      </c>
      <c r="M225" s="95" t="s">
        <v>1176</v>
      </c>
      <c r="N225" s="95" t="s">
        <v>1176</v>
      </c>
      <c r="O225" s="95" t="s">
        <v>1176</v>
      </c>
      <c r="P225" s="95" t="s">
        <v>1176</v>
      </c>
      <c r="Q225" s="95" t="s">
        <v>1176</v>
      </c>
      <c r="R225" s="95" t="s">
        <v>1176</v>
      </c>
      <c r="S225" s="95" t="s">
        <v>1176</v>
      </c>
      <c r="T225" s="95" t="s">
        <v>1176</v>
      </c>
      <c r="U225" s="95" t="s">
        <v>1176</v>
      </c>
    </row>
    <row r="226" spans="1:21" ht="42" customHeight="1">
      <c r="A226" s="55">
        <v>193</v>
      </c>
      <c r="B226" s="562"/>
      <c r="C226" s="62" t="s">
        <v>23</v>
      </c>
      <c r="D226" s="51" t="s">
        <v>577</v>
      </c>
      <c r="E226" s="61" t="s">
        <v>26</v>
      </c>
      <c r="F226" s="80"/>
      <c r="G226" s="80"/>
      <c r="H226" s="190"/>
      <c r="I226" s="59" t="s">
        <v>1156</v>
      </c>
      <c r="J226" s="39" t="s">
        <v>1120</v>
      </c>
      <c r="K226" s="162" t="s">
        <v>648</v>
      </c>
      <c r="L226" s="95" t="s">
        <v>1176</v>
      </c>
      <c r="M226" s="95" t="s">
        <v>1176</v>
      </c>
      <c r="N226" s="95" t="s">
        <v>1176</v>
      </c>
      <c r="O226" s="95" t="s">
        <v>1176</v>
      </c>
      <c r="P226" s="95" t="s">
        <v>1176</v>
      </c>
      <c r="Q226" s="95" t="s">
        <v>1176</v>
      </c>
      <c r="R226" s="95" t="s">
        <v>1176</v>
      </c>
      <c r="S226" s="95" t="s">
        <v>1176</v>
      </c>
      <c r="T226" s="95" t="s">
        <v>1176</v>
      </c>
      <c r="U226" s="95" t="s">
        <v>1176</v>
      </c>
    </row>
    <row r="227" spans="1:21" ht="36" customHeight="1">
      <c r="A227" s="55">
        <v>194</v>
      </c>
      <c r="B227" s="562"/>
      <c r="C227" s="62" t="s">
        <v>23</v>
      </c>
      <c r="D227" s="51" t="s">
        <v>236</v>
      </c>
      <c r="E227" s="61" t="s">
        <v>26</v>
      </c>
      <c r="F227" s="80"/>
      <c r="G227" s="80"/>
      <c r="H227" s="190"/>
      <c r="I227" s="59" t="s">
        <v>1156</v>
      </c>
      <c r="J227" s="39" t="s">
        <v>1120</v>
      </c>
      <c r="K227" s="162" t="s">
        <v>648</v>
      </c>
      <c r="L227" s="95" t="s">
        <v>1176</v>
      </c>
      <c r="M227" s="95" t="s">
        <v>1176</v>
      </c>
      <c r="N227" s="95" t="s">
        <v>1176</v>
      </c>
      <c r="O227" s="95" t="s">
        <v>1176</v>
      </c>
      <c r="P227" s="95" t="s">
        <v>1176</v>
      </c>
      <c r="Q227" s="95" t="s">
        <v>1176</v>
      </c>
      <c r="R227" s="95" t="s">
        <v>1176</v>
      </c>
      <c r="S227" s="95" t="s">
        <v>1176</v>
      </c>
      <c r="T227" s="95" t="s">
        <v>1176</v>
      </c>
      <c r="U227" s="95" t="s">
        <v>1176</v>
      </c>
    </row>
    <row r="228" spans="1:21" ht="48" customHeight="1">
      <c r="A228" s="55">
        <v>195</v>
      </c>
      <c r="B228" s="561" t="s">
        <v>641</v>
      </c>
      <c r="C228" s="62" t="s">
        <v>23</v>
      </c>
      <c r="D228" s="51" t="s">
        <v>576</v>
      </c>
      <c r="E228" s="61" t="s">
        <v>25</v>
      </c>
      <c r="F228" s="80"/>
      <c r="G228" s="80"/>
      <c r="H228" s="190"/>
      <c r="I228" s="59" t="s">
        <v>1156</v>
      </c>
      <c r="J228" s="39" t="s">
        <v>1082</v>
      </c>
      <c r="K228" s="162"/>
      <c r="L228" s="95" t="s">
        <v>1176</v>
      </c>
      <c r="M228" s="95" t="s">
        <v>1176</v>
      </c>
      <c r="N228" s="95" t="s">
        <v>1176</v>
      </c>
      <c r="O228" s="95" t="s">
        <v>1176</v>
      </c>
      <c r="P228" s="95" t="s">
        <v>1176</v>
      </c>
      <c r="Q228" s="95" t="s">
        <v>1176</v>
      </c>
      <c r="R228" s="95" t="s">
        <v>1176</v>
      </c>
      <c r="S228" s="95" t="s">
        <v>1176</v>
      </c>
      <c r="T228" s="95" t="s">
        <v>1176</v>
      </c>
      <c r="U228" s="95" t="s">
        <v>1176</v>
      </c>
    </row>
    <row r="229" spans="1:21" ht="41.25" customHeight="1">
      <c r="A229" s="55">
        <v>196</v>
      </c>
      <c r="B229" s="561"/>
      <c r="C229" s="62" t="s">
        <v>23</v>
      </c>
      <c r="D229" s="51" t="s">
        <v>577</v>
      </c>
      <c r="E229" s="61" t="s">
        <v>25</v>
      </c>
      <c r="F229" s="80"/>
      <c r="G229" s="80"/>
      <c r="H229" s="190"/>
      <c r="I229" s="59" t="s">
        <v>1156</v>
      </c>
      <c r="J229" s="39" t="s">
        <v>1082</v>
      </c>
      <c r="K229" s="162"/>
      <c r="L229" s="95" t="s">
        <v>1176</v>
      </c>
      <c r="M229" s="95" t="s">
        <v>1176</v>
      </c>
      <c r="N229" s="95" t="s">
        <v>1176</v>
      </c>
      <c r="O229" s="95" t="s">
        <v>1176</v>
      </c>
      <c r="P229" s="95" t="s">
        <v>1176</v>
      </c>
      <c r="Q229" s="95" t="s">
        <v>1176</v>
      </c>
      <c r="R229" s="95" t="s">
        <v>1176</v>
      </c>
      <c r="S229" s="95" t="s">
        <v>1176</v>
      </c>
      <c r="T229" s="95" t="s">
        <v>1176</v>
      </c>
      <c r="U229" s="95" t="s">
        <v>1176</v>
      </c>
    </row>
    <row r="230" spans="1:21" ht="76.5" customHeight="1">
      <c r="A230" s="55">
        <v>197</v>
      </c>
      <c r="B230" s="561"/>
      <c r="C230" s="62" t="s">
        <v>23</v>
      </c>
      <c r="D230" s="51" t="s">
        <v>236</v>
      </c>
      <c r="E230" s="61" t="s">
        <v>25</v>
      </c>
      <c r="F230" s="80"/>
      <c r="G230" s="80"/>
      <c r="H230" s="190"/>
      <c r="I230" s="59" t="s">
        <v>1156</v>
      </c>
      <c r="J230" s="39" t="s">
        <v>1082</v>
      </c>
      <c r="K230" s="162"/>
      <c r="L230" s="95" t="s">
        <v>1176</v>
      </c>
      <c r="M230" s="95" t="s">
        <v>1176</v>
      </c>
      <c r="N230" s="95" t="s">
        <v>1176</v>
      </c>
      <c r="O230" s="95" t="s">
        <v>1176</v>
      </c>
      <c r="P230" s="95" t="s">
        <v>1176</v>
      </c>
      <c r="Q230" s="95" t="s">
        <v>1176</v>
      </c>
      <c r="R230" s="95" t="s">
        <v>1176</v>
      </c>
      <c r="S230" s="95" t="s">
        <v>1176</v>
      </c>
      <c r="T230" s="95" t="s">
        <v>1176</v>
      </c>
      <c r="U230" s="95" t="s">
        <v>1176</v>
      </c>
    </row>
    <row r="231" spans="1:21" ht="144.75" hidden="1" customHeight="1">
      <c r="A231" s="55">
        <v>198</v>
      </c>
      <c r="B231" s="561" t="s">
        <v>640</v>
      </c>
      <c r="C231" s="62" t="s">
        <v>23</v>
      </c>
      <c r="D231" s="51" t="s">
        <v>576</v>
      </c>
      <c r="E231" s="61" t="s">
        <v>23</v>
      </c>
      <c r="F231" s="80"/>
      <c r="G231" s="80"/>
      <c r="H231" s="190"/>
      <c r="I231" s="59" t="s">
        <v>1156</v>
      </c>
      <c r="J231" s="39" t="s">
        <v>1083</v>
      </c>
      <c r="K231" s="40"/>
      <c r="L231" s="166" t="s">
        <v>1176</v>
      </c>
      <c r="M231" s="166" t="s">
        <v>1176</v>
      </c>
      <c r="N231" s="166" t="s">
        <v>1176</v>
      </c>
      <c r="O231" s="166" t="s">
        <v>1176</v>
      </c>
      <c r="P231" s="166" t="s">
        <v>1176</v>
      </c>
      <c r="Q231" s="166" t="s">
        <v>1176</v>
      </c>
      <c r="R231" s="166" t="s">
        <v>1176</v>
      </c>
      <c r="S231" s="166" t="s">
        <v>1176</v>
      </c>
      <c r="T231" s="166" t="s">
        <v>1176</v>
      </c>
      <c r="U231" s="166" t="s">
        <v>1176</v>
      </c>
    </row>
    <row r="232" spans="1:21" ht="138" hidden="1" customHeight="1">
      <c r="A232" s="55">
        <v>199</v>
      </c>
      <c r="B232" s="561"/>
      <c r="C232" s="62" t="s">
        <v>23</v>
      </c>
      <c r="D232" s="51" t="s">
        <v>639</v>
      </c>
      <c r="E232" s="61" t="s">
        <v>26</v>
      </c>
      <c r="F232" s="80"/>
      <c r="G232" s="80"/>
      <c r="H232" s="190"/>
      <c r="I232" s="59" t="s">
        <v>1156</v>
      </c>
      <c r="J232" s="39" t="s">
        <v>1083</v>
      </c>
      <c r="K232" s="40"/>
      <c r="L232" s="45" t="s">
        <v>1176</v>
      </c>
      <c r="M232" s="45" t="s">
        <v>1176</v>
      </c>
      <c r="N232" s="45" t="s">
        <v>1176</v>
      </c>
      <c r="O232" s="45" t="s">
        <v>1176</v>
      </c>
      <c r="P232" s="45" t="s">
        <v>1176</v>
      </c>
      <c r="Q232" s="45" t="s">
        <v>1176</v>
      </c>
      <c r="R232" s="45" t="s">
        <v>1176</v>
      </c>
      <c r="S232" s="45" t="s">
        <v>1176</v>
      </c>
      <c r="T232" s="45" t="s">
        <v>1176</v>
      </c>
      <c r="U232" s="45" t="s">
        <v>1176</v>
      </c>
    </row>
    <row r="233" spans="1:21" s="37" customFormat="1" ht="3.75" hidden="1" customHeight="1">
      <c r="A233" s="56"/>
      <c r="B233" s="561"/>
      <c r="C233" s="81" t="s">
        <v>1084</v>
      </c>
      <c r="D233" s="81" t="s">
        <v>0</v>
      </c>
      <c r="E233" s="64" t="s">
        <v>1084</v>
      </c>
      <c r="F233" s="83"/>
      <c r="G233" s="83"/>
      <c r="H233" s="83"/>
      <c r="I233" s="57"/>
      <c r="J233" s="57"/>
      <c r="K233" s="82" t="s">
        <v>1081</v>
      </c>
      <c r="L233" s="46" t="s">
        <v>1176</v>
      </c>
      <c r="M233" s="46" t="s">
        <v>1176</v>
      </c>
      <c r="N233" s="46" t="s">
        <v>1176</v>
      </c>
      <c r="O233" s="46" t="s">
        <v>1176</v>
      </c>
      <c r="P233" s="46" t="s">
        <v>1176</v>
      </c>
      <c r="Q233" s="46" t="s">
        <v>1176</v>
      </c>
      <c r="R233" s="46" t="s">
        <v>1176</v>
      </c>
      <c r="S233" s="46" t="s">
        <v>1176</v>
      </c>
      <c r="T233" s="47" t="s">
        <v>1176</v>
      </c>
      <c r="U233" s="46" t="s">
        <v>1176</v>
      </c>
    </row>
    <row r="234" spans="1:21" s="37" customFormat="1" ht="45" hidden="1" customHeight="1">
      <c r="A234" s="56"/>
      <c r="B234" s="561"/>
      <c r="C234" s="81" t="s">
        <v>1084</v>
      </c>
      <c r="D234" s="81" t="s">
        <v>0</v>
      </c>
      <c r="E234" s="64" t="s">
        <v>1084</v>
      </c>
      <c r="F234" s="83"/>
      <c r="G234" s="83"/>
      <c r="H234" s="83"/>
      <c r="I234" s="57"/>
      <c r="J234" s="57"/>
      <c r="K234" s="82" t="s">
        <v>1081</v>
      </c>
      <c r="L234" s="46" t="s">
        <v>1176</v>
      </c>
      <c r="M234" s="46" t="s">
        <v>1176</v>
      </c>
      <c r="N234" s="46" t="s">
        <v>1176</v>
      </c>
      <c r="O234" s="46" t="s">
        <v>1176</v>
      </c>
      <c r="P234" s="46" t="s">
        <v>1176</v>
      </c>
      <c r="Q234" s="46" t="s">
        <v>1176</v>
      </c>
      <c r="R234" s="46" t="s">
        <v>1176</v>
      </c>
      <c r="S234" s="46" t="s">
        <v>1176</v>
      </c>
      <c r="T234" s="47" t="s">
        <v>1176</v>
      </c>
      <c r="U234" s="46" t="s">
        <v>1176</v>
      </c>
    </row>
    <row r="235" spans="1:21" s="37" customFormat="1" ht="45" hidden="1" customHeight="1">
      <c r="A235" s="56"/>
      <c r="B235" s="81" t="s">
        <v>1040</v>
      </c>
      <c r="C235" s="81" t="s">
        <v>1084</v>
      </c>
      <c r="D235" s="81" t="s">
        <v>0</v>
      </c>
      <c r="E235" s="64" t="s">
        <v>1084</v>
      </c>
      <c r="F235" s="83"/>
      <c r="G235" s="83"/>
      <c r="H235" s="83"/>
      <c r="I235" s="57"/>
      <c r="J235" s="57"/>
      <c r="K235" s="82" t="s">
        <v>1081</v>
      </c>
      <c r="L235" s="46" t="s">
        <v>1176</v>
      </c>
      <c r="M235" s="46" t="s">
        <v>1176</v>
      </c>
      <c r="N235" s="46" t="s">
        <v>1176</v>
      </c>
      <c r="O235" s="46" t="s">
        <v>1176</v>
      </c>
      <c r="P235" s="46" t="s">
        <v>1176</v>
      </c>
      <c r="Q235" s="46" t="s">
        <v>1176</v>
      </c>
      <c r="R235" s="46" t="s">
        <v>1176</v>
      </c>
      <c r="S235" s="46" t="s">
        <v>1176</v>
      </c>
      <c r="T235" s="47" t="s">
        <v>1176</v>
      </c>
      <c r="U235" s="46" t="s">
        <v>1176</v>
      </c>
    </row>
    <row r="236" spans="1:21" s="37" customFormat="1" ht="52.5" customHeight="1">
      <c r="A236" s="56"/>
      <c r="B236" s="81" t="s">
        <v>1040</v>
      </c>
      <c r="C236" s="81" t="s">
        <v>1084</v>
      </c>
      <c r="D236" s="81" t="s">
        <v>0</v>
      </c>
      <c r="E236" s="64" t="s">
        <v>1084</v>
      </c>
      <c r="F236" s="83"/>
      <c r="G236" s="83"/>
      <c r="H236" s="83"/>
      <c r="I236" s="57"/>
      <c r="J236" s="57"/>
      <c r="K236" s="82" t="s">
        <v>1081</v>
      </c>
      <c r="L236" s="129" t="s">
        <v>1176</v>
      </c>
      <c r="M236" s="129" t="s">
        <v>1176</v>
      </c>
      <c r="N236" s="129" t="s">
        <v>1176</v>
      </c>
      <c r="O236" s="129" t="s">
        <v>1176</v>
      </c>
      <c r="P236" s="129" t="s">
        <v>1176</v>
      </c>
      <c r="Q236" s="129" t="s">
        <v>1176</v>
      </c>
      <c r="R236" s="129" t="s">
        <v>1176</v>
      </c>
      <c r="S236" s="129" t="s">
        <v>1176</v>
      </c>
      <c r="T236" s="130" t="s">
        <v>1176</v>
      </c>
      <c r="U236" s="129" t="s">
        <v>1176</v>
      </c>
    </row>
    <row r="237" spans="1:21" ht="81.75" customHeight="1">
      <c r="A237" s="55">
        <v>204</v>
      </c>
      <c r="B237" s="58" t="s">
        <v>579</v>
      </c>
      <c r="C237" s="62" t="s">
        <v>25</v>
      </c>
      <c r="D237" s="51" t="s">
        <v>580</v>
      </c>
      <c r="E237" s="61" t="s">
        <v>25</v>
      </c>
      <c r="F237" s="80"/>
      <c r="G237" s="80"/>
      <c r="H237" s="190"/>
      <c r="I237" s="59" t="s">
        <v>1156</v>
      </c>
      <c r="J237" s="39" t="s">
        <v>1082</v>
      </c>
      <c r="K237" s="162"/>
      <c r="L237" s="95" t="s">
        <v>1176</v>
      </c>
      <c r="M237" s="95" t="s">
        <v>1176</v>
      </c>
      <c r="N237" s="95" t="s">
        <v>1176</v>
      </c>
      <c r="O237" s="95" t="s">
        <v>1176</v>
      </c>
      <c r="P237" s="95" t="s">
        <v>1176</v>
      </c>
      <c r="Q237" s="95" t="s">
        <v>1176</v>
      </c>
      <c r="R237" s="95" t="s">
        <v>1176</v>
      </c>
      <c r="S237" s="95" t="s">
        <v>1176</v>
      </c>
      <c r="T237" s="95" t="s">
        <v>1176</v>
      </c>
      <c r="U237" s="95" t="s">
        <v>1176</v>
      </c>
    </row>
    <row r="238" spans="1:21" ht="93" hidden="1" customHeight="1">
      <c r="A238" s="55">
        <v>205</v>
      </c>
      <c r="B238" s="58" t="s">
        <v>579</v>
      </c>
      <c r="C238" s="62" t="s">
        <v>25</v>
      </c>
      <c r="D238" s="51" t="s">
        <v>580</v>
      </c>
      <c r="E238" s="61" t="s">
        <v>25</v>
      </c>
      <c r="F238" s="80"/>
      <c r="G238" s="80"/>
      <c r="H238" s="190"/>
      <c r="I238" s="59" t="s">
        <v>1156</v>
      </c>
      <c r="J238" s="39" t="s">
        <v>1083</v>
      </c>
      <c r="K238" s="40"/>
    </row>
    <row r="239" spans="1:21" s="37" customFormat="1" ht="50.25" customHeight="1">
      <c r="A239" s="56"/>
      <c r="B239" s="81" t="s">
        <v>1040</v>
      </c>
      <c r="C239" s="81" t="s">
        <v>1084</v>
      </c>
      <c r="D239" s="81" t="s">
        <v>0</v>
      </c>
      <c r="E239" s="64" t="s">
        <v>1084</v>
      </c>
      <c r="F239" s="83"/>
      <c r="G239" s="83"/>
      <c r="H239" s="83"/>
      <c r="I239" s="57"/>
      <c r="J239" s="57"/>
      <c r="K239" s="160" t="s">
        <v>1081</v>
      </c>
      <c r="L239" s="46" t="s">
        <v>1144</v>
      </c>
      <c r="M239" s="46" t="s">
        <v>1028</v>
      </c>
      <c r="N239" s="46" t="s">
        <v>1029</v>
      </c>
      <c r="O239" s="46" t="s">
        <v>1030</v>
      </c>
      <c r="P239" s="46" t="s">
        <v>1032</v>
      </c>
      <c r="Q239" s="46" t="s">
        <v>1033</v>
      </c>
      <c r="R239" s="46" t="s">
        <v>1034</v>
      </c>
      <c r="S239" s="46" t="s">
        <v>1035</v>
      </c>
      <c r="T239" s="47" t="s">
        <v>1036</v>
      </c>
      <c r="U239" s="46" t="s">
        <v>1037</v>
      </c>
    </row>
    <row r="240" spans="1:21" ht="66.75" customHeight="1">
      <c r="A240" s="55">
        <v>207</v>
      </c>
      <c r="B240" s="51" t="s">
        <v>581</v>
      </c>
      <c r="C240" s="61" t="s">
        <v>23</v>
      </c>
      <c r="D240" s="51" t="s">
        <v>614</v>
      </c>
      <c r="E240" s="61" t="s">
        <v>25</v>
      </c>
      <c r="F240" s="80"/>
      <c r="G240" s="80"/>
      <c r="H240" s="190"/>
      <c r="I240" s="59" t="s">
        <v>1156</v>
      </c>
      <c r="J240" s="39" t="s">
        <v>1121</v>
      </c>
      <c r="K240" s="162"/>
      <c r="L240" s="95" t="s">
        <v>1176</v>
      </c>
      <c r="M240" s="95" t="s">
        <v>1176</v>
      </c>
      <c r="N240" s="95" t="s">
        <v>1176</v>
      </c>
      <c r="O240" s="95" t="s">
        <v>1176</v>
      </c>
      <c r="P240" s="95" t="s">
        <v>1176</v>
      </c>
      <c r="Q240" s="95" t="s">
        <v>1176</v>
      </c>
      <c r="R240" s="95" t="s">
        <v>1176</v>
      </c>
      <c r="S240" s="95" t="s">
        <v>1176</v>
      </c>
      <c r="T240" s="95" t="s">
        <v>1176</v>
      </c>
      <c r="U240" s="95" t="s">
        <v>1176</v>
      </c>
    </row>
    <row r="241" spans="1:21" ht="42" customHeight="1">
      <c r="A241" s="43">
        <v>98</v>
      </c>
      <c r="B241" s="555" t="s">
        <v>990</v>
      </c>
      <c r="C241" s="556"/>
      <c r="D241" s="557"/>
      <c r="E241" s="73" t="s">
        <v>1176</v>
      </c>
      <c r="F241" s="73"/>
      <c r="G241" s="73"/>
      <c r="H241" s="73"/>
      <c r="I241" s="54" t="s">
        <v>1156</v>
      </c>
      <c r="J241" s="44" t="s">
        <v>1176</v>
      </c>
      <c r="K241" s="161" t="s">
        <v>1176</v>
      </c>
      <c r="L241" s="95" t="s">
        <v>1176</v>
      </c>
      <c r="M241" s="95" t="s">
        <v>1176</v>
      </c>
      <c r="N241" s="95" t="s">
        <v>1176</v>
      </c>
      <c r="O241" s="95" t="s">
        <v>1176</v>
      </c>
      <c r="P241" s="95" t="s">
        <v>1176</v>
      </c>
      <c r="Q241" s="95" t="s">
        <v>1176</v>
      </c>
      <c r="R241" s="95" t="s">
        <v>1176</v>
      </c>
      <c r="S241" s="95" t="s">
        <v>1176</v>
      </c>
      <c r="T241" s="95" t="s">
        <v>1176</v>
      </c>
      <c r="U241" s="95" t="s">
        <v>1176</v>
      </c>
    </row>
    <row r="242" spans="1:21" s="37" customFormat="1" ht="0.75" customHeight="1">
      <c r="A242" s="56"/>
      <c r="B242" s="81" t="s">
        <v>1040</v>
      </c>
      <c r="C242" s="81" t="s">
        <v>1084</v>
      </c>
      <c r="D242" s="81" t="s">
        <v>0</v>
      </c>
      <c r="E242" s="64" t="s">
        <v>1084</v>
      </c>
      <c r="F242" s="83"/>
      <c r="G242" s="83"/>
      <c r="H242" s="83"/>
      <c r="I242" s="57"/>
      <c r="J242" s="57"/>
      <c r="K242" s="160" t="s">
        <v>1081</v>
      </c>
      <c r="L242" s="46" t="s">
        <v>1144</v>
      </c>
      <c r="M242" s="46" t="s">
        <v>1028</v>
      </c>
      <c r="N242" s="46" t="s">
        <v>1029</v>
      </c>
      <c r="O242" s="46" t="s">
        <v>1030</v>
      </c>
      <c r="P242" s="46" t="s">
        <v>1032</v>
      </c>
      <c r="Q242" s="46" t="s">
        <v>1033</v>
      </c>
      <c r="R242" s="46" t="s">
        <v>1034</v>
      </c>
      <c r="S242" s="46" t="s">
        <v>1035</v>
      </c>
      <c r="T242" s="47" t="s">
        <v>1036</v>
      </c>
      <c r="U242" s="46" t="s">
        <v>1037</v>
      </c>
    </row>
    <row r="243" spans="1:21" ht="51" customHeight="1">
      <c r="A243" s="55">
        <v>210</v>
      </c>
      <c r="B243" s="51" t="s">
        <v>585</v>
      </c>
      <c r="C243" s="62" t="s">
        <v>23</v>
      </c>
      <c r="D243" s="58" t="s">
        <v>1190</v>
      </c>
      <c r="E243" s="62" t="s">
        <v>25</v>
      </c>
      <c r="F243" s="62"/>
      <c r="G243" s="62"/>
      <c r="H243" s="62"/>
      <c r="I243" s="59" t="s">
        <v>1156</v>
      </c>
      <c r="J243" s="39" t="s">
        <v>1082</v>
      </c>
      <c r="K243" s="162"/>
      <c r="L243" s="95" t="s">
        <v>1176</v>
      </c>
      <c r="M243" s="95" t="s">
        <v>1176</v>
      </c>
      <c r="N243" s="95" t="s">
        <v>1176</v>
      </c>
      <c r="O243" s="95" t="s">
        <v>1176</v>
      </c>
      <c r="P243" s="95" t="s">
        <v>1176</v>
      </c>
      <c r="Q243" s="95" t="s">
        <v>1176</v>
      </c>
      <c r="R243" s="95" t="s">
        <v>1176</v>
      </c>
      <c r="S243" s="95" t="s">
        <v>1176</v>
      </c>
      <c r="T243" s="95" t="s">
        <v>1176</v>
      </c>
      <c r="U243" s="95" t="s">
        <v>1176</v>
      </c>
    </row>
    <row r="244" spans="1:21" ht="114" hidden="1" customHeight="1">
      <c r="A244" s="55">
        <v>211</v>
      </c>
      <c r="B244" s="51" t="s">
        <v>587</v>
      </c>
      <c r="C244" s="62" t="s">
        <v>23</v>
      </c>
      <c r="D244" s="58" t="s">
        <v>1189</v>
      </c>
      <c r="E244" s="62" t="s">
        <v>25</v>
      </c>
      <c r="F244" s="62"/>
      <c r="G244" s="62"/>
      <c r="H244" s="62"/>
      <c r="I244" s="59" t="s">
        <v>1156</v>
      </c>
      <c r="J244" s="39" t="s">
        <v>1083</v>
      </c>
      <c r="K244" s="40"/>
      <c r="L244" s="165" t="s">
        <v>1176</v>
      </c>
      <c r="M244" s="165" t="s">
        <v>1176</v>
      </c>
      <c r="N244" s="165" t="s">
        <v>1176</v>
      </c>
      <c r="O244" s="165" t="s">
        <v>1176</v>
      </c>
      <c r="P244" s="165" t="s">
        <v>1176</v>
      </c>
      <c r="Q244" s="165" t="s">
        <v>1176</v>
      </c>
      <c r="R244" s="165" t="s">
        <v>1176</v>
      </c>
      <c r="S244" s="165" t="s">
        <v>1176</v>
      </c>
      <c r="T244" s="165" t="s">
        <v>1176</v>
      </c>
      <c r="U244" s="165" t="s">
        <v>1176</v>
      </c>
    </row>
    <row r="245" spans="1:21" s="37" customFormat="1" ht="45" hidden="1" customHeight="1">
      <c r="A245" s="56"/>
      <c r="B245" s="81" t="s">
        <v>1040</v>
      </c>
      <c r="C245" s="81" t="s">
        <v>1084</v>
      </c>
      <c r="D245" s="81" t="s">
        <v>0</v>
      </c>
      <c r="E245" s="64" t="s">
        <v>1084</v>
      </c>
      <c r="F245" s="83"/>
      <c r="G245" s="83"/>
      <c r="H245" s="83"/>
      <c r="I245" s="57"/>
      <c r="J245" s="57"/>
      <c r="K245" s="82" t="s">
        <v>1081</v>
      </c>
      <c r="L245" s="129" t="s">
        <v>1176</v>
      </c>
      <c r="M245" s="129" t="s">
        <v>1176</v>
      </c>
      <c r="N245" s="129" t="s">
        <v>1176</v>
      </c>
      <c r="O245" s="129" t="s">
        <v>1176</v>
      </c>
      <c r="P245" s="129" t="s">
        <v>1176</v>
      </c>
      <c r="Q245" s="129" t="s">
        <v>1176</v>
      </c>
      <c r="R245" s="129" t="s">
        <v>1176</v>
      </c>
      <c r="S245" s="129" t="s">
        <v>1176</v>
      </c>
      <c r="T245" s="130" t="s">
        <v>1176</v>
      </c>
      <c r="U245" s="129" t="s">
        <v>1176</v>
      </c>
    </row>
    <row r="246" spans="1:21" ht="35.25" customHeight="1">
      <c r="A246" s="55">
        <v>213</v>
      </c>
      <c r="B246" s="51" t="s">
        <v>1042</v>
      </c>
      <c r="C246" s="62" t="s">
        <v>23</v>
      </c>
      <c r="D246" s="58" t="s">
        <v>589</v>
      </c>
      <c r="E246" s="62" t="s">
        <v>25</v>
      </c>
      <c r="F246" s="62"/>
      <c r="G246" s="62"/>
      <c r="H246" s="62"/>
      <c r="I246" s="59" t="s">
        <v>1156</v>
      </c>
      <c r="J246" s="39" t="s">
        <v>1082</v>
      </c>
      <c r="K246" s="162"/>
      <c r="L246" s="95" t="s">
        <v>1176</v>
      </c>
      <c r="M246" s="95" t="s">
        <v>1176</v>
      </c>
      <c r="N246" s="95" t="s">
        <v>1176</v>
      </c>
      <c r="O246" s="95" t="s">
        <v>1176</v>
      </c>
      <c r="P246" s="95" t="s">
        <v>1176</v>
      </c>
      <c r="Q246" s="95" t="s">
        <v>1176</v>
      </c>
      <c r="R246" s="95" t="s">
        <v>1176</v>
      </c>
      <c r="S246" s="95" t="s">
        <v>1176</v>
      </c>
      <c r="T246" s="95" t="s">
        <v>1176</v>
      </c>
      <c r="U246" s="95" t="s">
        <v>1176</v>
      </c>
    </row>
    <row r="247" spans="1:21" ht="129" hidden="1" customHeight="1">
      <c r="A247" s="55">
        <v>214</v>
      </c>
      <c r="B247" s="51" t="s">
        <v>591</v>
      </c>
      <c r="C247" s="62" t="s">
        <v>23</v>
      </c>
      <c r="D247" s="58" t="s">
        <v>589</v>
      </c>
      <c r="E247" s="62" t="s">
        <v>25</v>
      </c>
      <c r="F247" s="62"/>
      <c r="G247" s="62"/>
      <c r="H247" s="62"/>
      <c r="I247" s="59" t="s">
        <v>1156</v>
      </c>
      <c r="J247" s="39" t="s">
        <v>1083</v>
      </c>
      <c r="K247" s="40"/>
      <c r="L247" s="156" t="s">
        <v>1176</v>
      </c>
      <c r="M247" s="156" t="s">
        <v>1176</v>
      </c>
      <c r="N247" s="156" t="s">
        <v>1176</v>
      </c>
      <c r="O247" s="156" t="s">
        <v>1176</v>
      </c>
      <c r="P247" s="156" t="s">
        <v>1176</v>
      </c>
      <c r="Q247" s="156" t="s">
        <v>1176</v>
      </c>
      <c r="R247" s="156" t="s">
        <v>1176</v>
      </c>
      <c r="S247" s="156" t="s">
        <v>1176</v>
      </c>
      <c r="T247" s="156" t="s">
        <v>1176</v>
      </c>
      <c r="U247" s="156" t="s">
        <v>1176</v>
      </c>
    </row>
    <row r="248" spans="1:21" ht="125.25" customHeight="1">
      <c r="A248" s="55">
        <v>215</v>
      </c>
      <c r="B248" s="51" t="s">
        <v>1090</v>
      </c>
      <c r="C248" s="61" t="s">
        <v>23</v>
      </c>
      <c r="D248" s="49" t="s">
        <v>1089</v>
      </c>
      <c r="E248" s="61" t="s">
        <v>25</v>
      </c>
      <c r="F248" s="80"/>
      <c r="G248" s="80"/>
      <c r="H248" s="190"/>
      <c r="I248" s="59" t="s">
        <v>1156</v>
      </c>
      <c r="J248" s="39" t="s">
        <v>1187</v>
      </c>
      <c r="K248" s="162" t="s">
        <v>648</v>
      </c>
      <c r="L248" s="95" t="s">
        <v>1176</v>
      </c>
      <c r="M248" s="95" t="s">
        <v>1176</v>
      </c>
      <c r="N248" s="95" t="s">
        <v>1176</v>
      </c>
      <c r="O248" s="95" t="s">
        <v>1176</v>
      </c>
      <c r="P248" s="95" t="s">
        <v>1176</v>
      </c>
      <c r="Q248" s="95" t="s">
        <v>1176</v>
      </c>
      <c r="R248" s="95" t="s">
        <v>1176</v>
      </c>
      <c r="S248" s="95" t="s">
        <v>1176</v>
      </c>
      <c r="T248" s="95" t="s">
        <v>1176</v>
      </c>
      <c r="U248" s="95" t="s">
        <v>1176</v>
      </c>
    </row>
    <row r="249" spans="1:21" ht="51.75" customHeight="1">
      <c r="A249" s="55">
        <v>216</v>
      </c>
      <c r="B249" s="51" t="s">
        <v>597</v>
      </c>
      <c r="C249" s="61" t="s">
        <v>23</v>
      </c>
      <c r="D249" s="51" t="s">
        <v>598</v>
      </c>
      <c r="E249" s="61" t="s">
        <v>23</v>
      </c>
      <c r="F249" s="80"/>
      <c r="G249" s="80"/>
      <c r="H249" s="190"/>
      <c r="I249" s="59" t="s">
        <v>1156</v>
      </c>
      <c r="J249" s="39" t="s">
        <v>1082</v>
      </c>
      <c r="K249" s="162"/>
      <c r="L249" s="95" t="s">
        <v>1176</v>
      </c>
      <c r="M249" s="95" t="s">
        <v>1176</v>
      </c>
      <c r="N249" s="95" t="s">
        <v>1176</v>
      </c>
      <c r="O249" s="95" t="s">
        <v>1176</v>
      </c>
      <c r="P249" s="95" t="s">
        <v>1176</v>
      </c>
      <c r="Q249" s="95" t="s">
        <v>1176</v>
      </c>
      <c r="R249" s="95" t="s">
        <v>1176</v>
      </c>
      <c r="S249" s="95" t="s">
        <v>1176</v>
      </c>
      <c r="T249" s="95" t="s">
        <v>1176</v>
      </c>
      <c r="U249" s="95" t="s">
        <v>1176</v>
      </c>
    </row>
    <row r="250" spans="1:21" ht="63" customHeight="1">
      <c r="A250" s="55">
        <v>217</v>
      </c>
      <c r="B250" s="51" t="s">
        <v>600</v>
      </c>
      <c r="C250" s="61" t="s">
        <v>23</v>
      </c>
      <c r="D250" s="51" t="s">
        <v>601</v>
      </c>
      <c r="E250" s="61" t="s">
        <v>23</v>
      </c>
      <c r="F250" s="80"/>
      <c r="G250" s="80"/>
      <c r="H250" s="190"/>
      <c r="I250" s="59" t="s">
        <v>1156</v>
      </c>
      <c r="J250" s="39" t="s">
        <v>1082</v>
      </c>
      <c r="K250" s="162"/>
      <c r="L250" s="95" t="s">
        <v>1176</v>
      </c>
      <c r="M250" s="95" t="s">
        <v>1176</v>
      </c>
      <c r="N250" s="95" t="s">
        <v>1176</v>
      </c>
      <c r="O250" s="95" t="s">
        <v>1176</v>
      </c>
      <c r="P250" s="95" t="s">
        <v>1176</v>
      </c>
      <c r="Q250" s="95" t="s">
        <v>1176</v>
      </c>
      <c r="R250" s="95" t="s">
        <v>1176</v>
      </c>
      <c r="S250" s="95" t="s">
        <v>1176</v>
      </c>
      <c r="T250" s="95" t="s">
        <v>1176</v>
      </c>
      <c r="U250" s="95" t="s">
        <v>1176</v>
      </c>
    </row>
    <row r="251" spans="1:21" ht="40.5" hidden="1" customHeight="1">
      <c r="A251" s="55">
        <v>218</v>
      </c>
      <c r="B251" s="51" t="s">
        <v>599</v>
      </c>
      <c r="C251" s="61" t="s">
        <v>23</v>
      </c>
      <c r="D251" s="51" t="s">
        <v>598</v>
      </c>
      <c r="E251" s="61" t="s">
        <v>25</v>
      </c>
      <c r="F251" s="80"/>
      <c r="G251" s="80"/>
      <c r="H251" s="190"/>
      <c r="I251" s="59" t="s">
        <v>1156</v>
      </c>
      <c r="J251" s="39" t="s">
        <v>1083</v>
      </c>
      <c r="K251" s="40"/>
      <c r="L251" s="165"/>
      <c r="M251" s="165"/>
      <c r="N251" s="165"/>
      <c r="O251" s="165"/>
      <c r="P251" s="165"/>
      <c r="Q251" s="165"/>
      <c r="R251" s="165"/>
      <c r="S251" s="165"/>
      <c r="T251" s="165"/>
      <c r="U251" s="165"/>
    </row>
    <row r="252" spans="1:21" ht="42.75" hidden="1" customHeight="1">
      <c r="A252" s="55">
        <v>219</v>
      </c>
      <c r="B252" s="51" t="s">
        <v>602</v>
      </c>
      <c r="C252" s="61" t="s">
        <v>23</v>
      </c>
      <c r="D252" s="51" t="s">
        <v>603</v>
      </c>
      <c r="E252" s="61" t="s">
        <v>24</v>
      </c>
      <c r="F252" s="80"/>
      <c r="G252" s="80"/>
      <c r="H252" s="190"/>
      <c r="I252" s="59" t="s">
        <v>1156</v>
      </c>
      <c r="J252" s="39" t="s">
        <v>1083</v>
      </c>
      <c r="K252" s="40"/>
      <c r="L252" s="45"/>
      <c r="M252" s="45"/>
      <c r="N252" s="45"/>
      <c r="O252" s="45"/>
      <c r="P252" s="45"/>
      <c r="Q252" s="45"/>
      <c r="R252" s="45"/>
      <c r="S252" s="45"/>
      <c r="T252" s="45"/>
      <c r="U252" s="45"/>
    </row>
    <row r="253" spans="1:21" ht="111" hidden="1" customHeight="1">
      <c r="A253" s="55">
        <v>220</v>
      </c>
      <c r="B253" s="51" t="s">
        <v>1043</v>
      </c>
      <c r="C253" s="61" t="s">
        <v>23</v>
      </c>
      <c r="D253" s="51" t="s">
        <v>604</v>
      </c>
      <c r="E253" s="61" t="s">
        <v>26</v>
      </c>
      <c r="F253" s="80"/>
      <c r="G253" s="80"/>
      <c r="H253" s="190"/>
      <c r="I253" s="59" t="s">
        <v>1156</v>
      </c>
      <c r="J253" s="39" t="s">
        <v>1083</v>
      </c>
      <c r="K253" s="40"/>
      <c r="L253" s="45"/>
      <c r="M253" s="45"/>
      <c r="N253" s="45"/>
      <c r="O253" s="45"/>
      <c r="P253" s="45"/>
      <c r="Q253" s="45"/>
      <c r="R253" s="45"/>
      <c r="S253" s="45"/>
      <c r="T253" s="45"/>
      <c r="U253" s="45"/>
    </row>
    <row r="254" spans="1:21" s="37" customFormat="1" ht="45" hidden="1" customHeight="1">
      <c r="A254" s="56"/>
      <c r="B254" s="81" t="s">
        <v>1040</v>
      </c>
      <c r="C254" s="81" t="s">
        <v>1084</v>
      </c>
      <c r="D254" s="81" t="s">
        <v>0</v>
      </c>
      <c r="E254" s="64" t="s">
        <v>1084</v>
      </c>
      <c r="F254" s="83"/>
      <c r="G254" s="83"/>
      <c r="H254" s="83"/>
      <c r="I254" s="57"/>
      <c r="J254" s="57"/>
      <c r="K254" s="82" t="s">
        <v>1081</v>
      </c>
      <c r="L254" s="129" t="s">
        <v>1144</v>
      </c>
      <c r="M254" s="129" t="s">
        <v>1028</v>
      </c>
      <c r="N254" s="129" t="s">
        <v>1029</v>
      </c>
      <c r="O254" s="129" t="s">
        <v>1030</v>
      </c>
      <c r="P254" s="129" t="s">
        <v>1032</v>
      </c>
      <c r="Q254" s="129" t="s">
        <v>1033</v>
      </c>
      <c r="R254" s="129" t="s">
        <v>1034</v>
      </c>
      <c r="S254" s="129" t="s">
        <v>1035</v>
      </c>
      <c r="T254" s="130" t="s">
        <v>1036</v>
      </c>
      <c r="U254" s="129" t="s">
        <v>1037</v>
      </c>
    </row>
    <row r="255" spans="1:21" ht="53.25" customHeight="1">
      <c r="A255" s="55">
        <v>222</v>
      </c>
      <c r="B255" s="51" t="s">
        <v>646</v>
      </c>
      <c r="C255" s="61" t="s">
        <v>26</v>
      </c>
      <c r="D255" s="51" t="s">
        <v>647</v>
      </c>
      <c r="E255" s="61" t="s">
        <v>26</v>
      </c>
      <c r="F255" s="80"/>
      <c r="G255" s="80"/>
      <c r="H255" s="190"/>
      <c r="I255" s="59" t="s">
        <v>1156</v>
      </c>
      <c r="J255" s="39" t="s">
        <v>1082</v>
      </c>
      <c r="K255" s="162"/>
      <c r="L255" s="44" t="s">
        <v>1176</v>
      </c>
      <c r="M255" s="44" t="s">
        <v>1176</v>
      </c>
      <c r="N255" s="44" t="s">
        <v>1176</v>
      </c>
      <c r="O255" s="44" t="s">
        <v>1176</v>
      </c>
      <c r="P255" s="44" t="s">
        <v>1176</v>
      </c>
      <c r="Q255" s="44" t="s">
        <v>1176</v>
      </c>
      <c r="R255" s="44" t="s">
        <v>1176</v>
      </c>
      <c r="S255" s="44" t="s">
        <v>1176</v>
      </c>
      <c r="T255" s="44" t="s">
        <v>1176</v>
      </c>
      <c r="U255" s="44" t="s">
        <v>1176</v>
      </c>
    </row>
    <row r="256" spans="1:21" ht="162" hidden="1" customHeight="1">
      <c r="A256" s="55">
        <v>223</v>
      </c>
      <c r="B256" s="51" t="s">
        <v>605</v>
      </c>
      <c r="C256" s="61" t="s">
        <v>23</v>
      </c>
      <c r="D256" s="51" t="s">
        <v>606</v>
      </c>
      <c r="E256" s="61" t="s">
        <v>23</v>
      </c>
      <c r="F256" s="80"/>
      <c r="G256" s="80"/>
      <c r="H256" s="190"/>
      <c r="I256" s="59" t="s">
        <v>1156</v>
      </c>
      <c r="J256" s="39" t="s">
        <v>1083</v>
      </c>
      <c r="K256" s="40"/>
      <c r="L256" s="167" t="s">
        <v>1176</v>
      </c>
      <c r="M256" s="167" t="s">
        <v>1176</v>
      </c>
      <c r="N256" s="167" t="s">
        <v>1176</v>
      </c>
      <c r="O256" s="167" t="s">
        <v>1176</v>
      </c>
      <c r="P256" s="167" t="s">
        <v>1176</v>
      </c>
      <c r="Q256" s="167" t="s">
        <v>1176</v>
      </c>
      <c r="R256" s="167" t="s">
        <v>1176</v>
      </c>
      <c r="S256" s="167" t="s">
        <v>1176</v>
      </c>
      <c r="T256" s="167" t="s">
        <v>1176</v>
      </c>
      <c r="U256" s="167" t="s">
        <v>1176</v>
      </c>
    </row>
    <row r="257" spans="1:21" ht="0.75" customHeight="1">
      <c r="A257" s="55">
        <v>224</v>
      </c>
      <c r="B257" s="51" t="s">
        <v>607</v>
      </c>
      <c r="C257" s="61" t="s">
        <v>23</v>
      </c>
      <c r="D257" s="51" t="s">
        <v>608</v>
      </c>
      <c r="E257" s="61" t="s">
        <v>23</v>
      </c>
      <c r="F257" s="80"/>
      <c r="G257" s="80"/>
      <c r="H257" s="190"/>
      <c r="I257" s="59" t="s">
        <v>1156</v>
      </c>
      <c r="J257" s="39" t="s">
        <v>1083</v>
      </c>
      <c r="K257" s="162"/>
      <c r="L257" s="44" t="s">
        <v>1176</v>
      </c>
      <c r="M257" s="44" t="s">
        <v>1176</v>
      </c>
      <c r="N257" s="44" t="s">
        <v>1176</v>
      </c>
      <c r="O257" s="44" t="s">
        <v>1176</v>
      </c>
      <c r="P257" s="44" t="s">
        <v>1176</v>
      </c>
      <c r="Q257" s="44" t="s">
        <v>1176</v>
      </c>
      <c r="R257" s="44" t="s">
        <v>1176</v>
      </c>
      <c r="S257" s="44" t="s">
        <v>1176</v>
      </c>
      <c r="T257" s="44" t="s">
        <v>1176</v>
      </c>
      <c r="U257" s="44" t="s">
        <v>1176</v>
      </c>
    </row>
    <row r="258" spans="1:21" ht="27" customHeight="1">
      <c r="A258" s="43">
        <v>225</v>
      </c>
      <c r="B258" s="555" t="s">
        <v>610</v>
      </c>
      <c r="C258" s="556"/>
      <c r="D258" s="557"/>
      <c r="E258" s="73" t="s">
        <v>1176</v>
      </c>
      <c r="F258" s="73"/>
      <c r="G258" s="73"/>
      <c r="H258" s="73"/>
      <c r="I258" s="54" t="s">
        <v>1161</v>
      </c>
      <c r="J258" s="44" t="s">
        <v>1176</v>
      </c>
      <c r="K258" s="161" t="s">
        <v>1176</v>
      </c>
      <c r="L258" s="95" t="s">
        <v>1176</v>
      </c>
      <c r="M258" s="95" t="s">
        <v>1176</v>
      </c>
      <c r="N258" s="95" t="s">
        <v>1176</v>
      </c>
      <c r="O258" s="95" t="s">
        <v>1176</v>
      </c>
      <c r="P258" s="95" t="s">
        <v>1176</v>
      </c>
      <c r="Q258" s="95" t="s">
        <v>1176</v>
      </c>
      <c r="R258" s="95" t="s">
        <v>1176</v>
      </c>
      <c r="S258" s="95" t="s">
        <v>1176</v>
      </c>
      <c r="T258" s="95" t="s">
        <v>1176</v>
      </c>
      <c r="U258" s="95" t="s">
        <v>1176</v>
      </c>
    </row>
    <row r="259" spans="1:21" ht="24.75" customHeight="1">
      <c r="A259" s="43">
        <v>226</v>
      </c>
      <c r="B259" s="555" t="s">
        <v>609</v>
      </c>
      <c r="C259" s="556"/>
      <c r="D259" s="557"/>
      <c r="E259" s="73" t="s">
        <v>1176</v>
      </c>
      <c r="F259" s="73"/>
      <c r="G259" s="73"/>
      <c r="H259" s="73"/>
      <c r="I259" s="54" t="s">
        <v>1161</v>
      </c>
      <c r="J259" s="44" t="s">
        <v>1176</v>
      </c>
      <c r="K259" s="161" t="s">
        <v>1176</v>
      </c>
      <c r="L259" s="95" t="s">
        <v>1176</v>
      </c>
      <c r="M259" s="95" t="s">
        <v>1176</v>
      </c>
      <c r="N259" s="95" t="s">
        <v>1176</v>
      </c>
      <c r="O259" s="95" t="s">
        <v>1176</v>
      </c>
      <c r="P259" s="95" t="s">
        <v>1176</v>
      </c>
      <c r="Q259" s="95" t="s">
        <v>1176</v>
      </c>
      <c r="R259" s="95" t="s">
        <v>1176</v>
      </c>
      <c r="S259" s="95" t="s">
        <v>1176</v>
      </c>
      <c r="T259" s="95" t="s">
        <v>1176</v>
      </c>
      <c r="U259" s="95" t="s">
        <v>1176</v>
      </c>
    </row>
    <row r="260" spans="1:21" ht="26.25" customHeight="1">
      <c r="A260" s="43">
        <v>227</v>
      </c>
      <c r="B260" s="555" t="s">
        <v>294</v>
      </c>
      <c r="C260" s="556"/>
      <c r="D260" s="557"/>
      <c r="E260" s="73" t="s">
        <v>1176</v>
      </c>
      <c r="F260" s="73"/>
      <c r="G260" s="73"/>
      <c r="H260" s="73"/>
      <c r="I260" s="54" t="s">
        <v>1161</v>
      </c>
      <c r="J260" s="44" t="s">
        <v>1176</v>
      </c>
      <c r="K260" s="161" t="s">
        <v>1176</v>
      </c>
      <c r="L260" s="95" t="s">
        <v>1176</v>
      </c>
      <c r="M260" s="95" t="s">
        <v>1176</v>
      </c>
      <c r="N260" s="95" t="s">
        <v>1176</v>
      </c>
      <c r="O260" s="95" t="s">
        <v>1176</v>
      </c>
      <c r="P260" s="95" t="s">
        <v>1176</v>
      </c>
      <c r="Q260" s="95" t="s">
        <v>1176</v>
      </c>
      <c r="R260" s="95" t="s">
        <v>1176</v>
      </c>
      <c r="S260" s="95" t="s">
        <v>1176</v>
      </c>
      <c r="T260" s="95" t="s">
        <v>1176</v>
      </c>
      <c r="U260" s="95" t="s">
        <v>1176</v>
      </c>
    </row>
    <row r="261" spans="1:21" ht="74.25" customHeight="1">
      <c r="A261" s="55">
        <v>228</v>
      </c>
      <c r="B261" s="51" t="s">
        <v>1091</v>
      </c>
      <c r="C261" s="61" t="s">
        <v>23</v>
      </c>
      <c r="D261" s="51" t="s">
        <v>673</v>
      </c>
      <c r="E261" s="61" t="s">
        <v>25</v>
      </c>
      <c r="F261" s="80"/>
      <c r="G261" s="80"/>
      <c r="H261" s="190"/>
      <c r="I261" s="59" t="s">
        <v>1161</v>
      </c>
      <c r="J261" s="39" t="s">
        <v>1082</v>
      </c>
      <c r="K261" s="162" t="s">
        <v>648</v>
      </c>
      <c r="L261" s="95" t="s">
        <v>1176</v>
      </c>
      <c r="M261" s="95" t="s">
        <v>1176</v>
      </c>
      <c r="N261" s="95" t="s">
        <v>1176</v>
      </c>
      <c r="O261" s="95" t="s">
        <v>1176</v>
      </c>
      <c r="P261" s="95" t="s">
        <v>1176</v>
      </c>
      <c r="Q261" s="95" t="s">
        <v>1176</v>
      </c>
      <c r="R261" s="95" t="s">
        <v>1176</v>
      </c>
      <c r="S261" s="95" t="s">
        <v>1176</v>
      </c>
      <c r="T261" s="95" t="s">
        <v>1176</v>
      </c>
      <c r="U261" s="95" t="s">
        <v>1176</v>
      </c>
    </row>
    <row r="262" spans="1:21" s="37" customFormat="1" ht="45" hidden="1" customHeight="1">
      <c r="A262" s="56"/>
      <c r="B262" s="81" t="s">
        <v>1040</v>
      </c>
      <c r="C262" s="81" t="s">
        <v>1084</v>
      </c>
      <c r="D262" s="81" t="s">
        <v>0</v>
      </c>
      <c r="E262" s="64" t="s">
        <v>1084</v>
      </c>
      <c r="F262" s="83"/>
      <c r="G262" s="83"/>
      <c r="H262" s="83"/>
      <c r="I262" s="57"/>
      <c r="J262" s="57"/>
      <c r="K262" s="82" t="s">
        <v>1081</v>
      </c>
      <c r="L262" s="148" t="s">
        <v>1176</v>
      </c>
      <c r="M262" s="148" t="s">
        <v>1176</v>
      </c>
      <c r="N262" s="148" t="s">
        <v>1176</v>
      </c>
      <c r="O262" s="148" t="s">
        <v>1176</v>
      </c>
      <c r="P262" s="148" t="s">
        <v>1176</v>
      </c>
      <c r="Q262" s="148" t="s">
        <v>1176</v>
      </c>
      <c r="R262" s="148" t="s">
        <v>1176</v>
      </c>
      <c r="S262" s="148" t="s">
        <v>1176</v>
      </c>
      <c r="T262" s="149" t="s">
        <v>1176</v>
      </c>
      <c r="U262" s="148" t="s">
        <v>1176</v>
      </c>
    </row>
    <row r="263" spans="1:21" ht="54" customHeight="1">
      <c r="A263" s="55">
        <v>230</v>
      </c>
      <c r="B263" s="51" t="s">
        <v>676</v>
      </c>
      <c r="C263" s="61" t="s">
        <v>24</v>
      </c>
      <c r="D263" s="51" t="s">
        <v>674</v>
      </c>
      <c r="E263" s="61" t="s">
        <v>24</v>
      </c>
      <c r="F263" s="80"/>
      <c r="G263" s="80"/>
      <c r="H263" s="190"/>
      <c r="I263" s="59" t="s">
        <v>1161</v>
      </c>
      <c r="J263" s="39" t="s">
        <v>1082</v>
      </c>
      <c r="K263" s="162"/>
      <c r="L263" s="95" t="s">
        <v>1176</v>
      </c>
      <c r="M263" s="95" t="s">
        <v>1176</v>
      </c>
      <c r="N263" s="95" t="s">
        <v>1176</v>
      </c>
      <c r="O263" s="95" t="s">
        <v>1176</v>
      </c>
      <c r="P263" s="95" t="s">
        <v>1176</v>
      </c>
      <c r="Q263" s="95" t="s">
        <v>1176</v>
      </c>
      <c r="R263" s="95" t="s">
        <v>1176</v>
      </c>
      <c r="S263" s="95" t="s">
        <v>1176</v>
      </c>
      <c r="T263" s="95" t="s">
        <v>1176</v>
      </c>
      <c r="U263" s="95" t="s">
        <v>1176</v>
      </c>
    </row>
    <row r="264" spans="1:21" ht="164.25" hidden="1" customHeight="1">
      <c r="A264" s="55">
        <v>231</v>
      </c>
      <c r="B264" s="51" t="s">
        <v>678</v>
      </c>
      <c r="C264" s="61" t="s">
        <v>24</v>
      </c>
      <c r="D264" s="51" t="s">
        <v>1184</v>
      </c>
      <c r="E264" s="61" t="s">
        <v>24</v>
      </c>
      <c r="F264" s="80"/>
      <c r="G264" s="80"/>
      <c r="H264" s="190"/>
      <c r="I264" s="59" t="s">
        <v>1161</v>
      </c>
      <c r="J264" s="39" t="s">
        <v>1083</v>
      </c>
      <c r="K264" s="40"/>
      <c r="L264" s="92" t="s">
        <v>1176</v>
      </c>
      <c r="M264" s="92" t="s">
        <v>1176</v>
      </c>
      <c r="N264" s="92" t="s">
        <v>1176</v>
      </c>
      <c r="O264" s="92" t="s">
        <v>1176</v>
      </c>
      <c r="P264" s="92" t="s">
        <v>1176</v>
      </c>
      <c r="Q264" s="92" t="s">
        <v>1176</v>
      </c>
      <c r="R264" s="92" t="s">
        <v>1176</v>
      </c>
      <c r="S264" s="92" t="s">
        <v>1176</v>
      </c>
      <c r="T264" s="92" t="s">
        <v>1176</v>
      </c>
      <c r="U264" s="92" t="s">
        <v>1176</v>
      </c>
    </row>
    <row r="265" spans="1:21" ht="39.75" customHeight="1">
      <c r="A265" s="43">
        <v>232</v>
      </c>
      <c r="B265" s="555" t="s">
        <v>297</v>
      </c>
      <c r="C265" s="556"/>
      <c r="D265" s="557"/>
      <c r="E265" s="73" t="s">
        <v>1176</v>
      </c>
      <c r="F265" s="73"/>
      <c r="G265" s="73"/>
      <c r="H265" s="73"/>
      <c r="I265" s="54" t="s">
        <v>1161</v>
      </c>
      <c r="J265" s="44" t="s">
        <v>1176</v>
      </c>
      <c r="K265" s="161" t="s">
        <v>1176</v>
      </c>
      <c r="L265" s="95" t="s">
        <v>1176</v>
      </c>
      <c r="M265" s="95" t="s">
        <v>1176</v>
      </c>
      <c r="N265" s="95" t="s">
        <v>1176</v>
      </c>
      <c r="O265" s="95" t="s">
        <v>1176</v>
      </c>
      <c r="P265" s="95" t="s">
        <v>1176</v>
      </c>
      <c r="Q265" s="95" t="s">
        <v>1176</v>
      </c>
      <c r="R265" s="95" t="s">
        <v>1176</v>
      </c>
      <c r="S265" s="95" t="s">
        <v>1176</v>
      </c>
      <c r="T265" s="95" t="s">
        <v>1176</v>
      </c>
      <c r="U265" s="95" t="s">
        <v>1176</v>
      </c>
    </row>
    <row r="266" spans="1:21" ht="32.25" customHeight="1">
      <c r="A266" s="43">
        <v>233</v>
      </c>
      <c r="B266" s="555" t="s">
        <v>1123</v>
      </c>
      <c r="C266" s="556"/>
      <c r="D266" s="557"/>
      <c r="E266" s="73" t="s">
        <v>1176</v>
      </c>
      <c r="F266" s="73"/>
      <c r="G266" s="73"/>
      <c r="H266" s="73"/>
      <c r="I266" s="54" t="s">
        <v>1161</v>
      </c>
      <c r="J266" s="44" t="s">
        <v>1176</v>
      </c>
      <c r="K266" s="161" t="s">
        <v>1176</v>
      </c>
      <c r="L266" s="95" t="s">
        <v>1176</v>
      </c>
      <c r="M266" s="95" t="s">
        <v>1176</v>
      </c>
      <c r="N266" s="95" t="s">
        <v>1176</v>
      </c>
      <c r="O266" s="95" t="s">
        <v>1176</v>
      </c>
      <c r="P266" s="95" t="s">
        <v>1176</v>
      </c>
      <c r="Q266" s="95" t="s">
        <v>1176</v>
      </c>
      <c r="R266" s="95" t="s">
        <v>1176</v>
      </c>
      <c r="S266" s="95" t="s">
        <v>1176</v>
      </c>
      <c r="T266" s="95" t="s">
        <v>1176</v>
      </c>
      <c r="U266" s="95" t="s">
        <v>1176</v>
      </c>
    </row>
    <row r="267" spans="1:21" ht="48" customHeight="1">
      <c r="A267" s="55">
        <v>234</v>
      </c>
      <c r="B267" s="51" t="s">
        <v>650</v>
      </c>
      <c r="C267" s="61" t="s">
        <v>25</v>
      </c>
      <c r="D267" s="51" t="s">
        <v>298</v>
      </c>
      <c r="E267" s="61" t="s">
        <v>25</v>
      </c>
      <c r="F267" s="80"/>
      <c r="G267" s="80"/>
      <c r="H267" s="190"/>
      <c r="I267" s="59" t="s">
        <v>1161</v>
      </c>
      <c r="J267" s="39" t="s">
        <v>1082</v>
      </c>
      <c r="K267" s="162" t="s">
        <v>648</v>
      </c>
      <c r="L267" s="44" t="s">
        <v>1176</v>
      </c>
      <c r="M267" s="44" t="s">
        <v>1176</v>
      </c>
      <c r="N267" s="44" t="s">
        <v>1176</v>
      </c>
      <c r="O267" s="44" t="s">
        <v>1176</v>
      </c>
      <c r="P267" s="44" t="s">
        <v>1176</v>
      </c>
      <c r="Q267" s="44" t="s">
        <v>1176</v>
      </c>
      <c r="R267" s="44" t="s">
        <v>1176</v>
      </c>
      <c r="S267" s="44" t="s">
        <v>1176</v>
      </c>
      <c r="T267" s="44" t="s">
        <v>1176</v>
      </c>
      <c r="U267" s="44" t="s">
        <v>1176</v>
      </c>
    </row>
    <row r="268" spans="1:21" ht="52.5" customHeight="1">
      <c r="A268" s="55">
        <v>235</v>
      </c>
      <c r="B268" s="51" t="s">
        <v>652</v>
      </c>
      <c r="C268" s="61" t="s">
        <v>25</v>
      </c>
      <c r="D268" s="51" t="s">
        <v>651</v>
      </c>
      <c r="E268" s="61" t="s">
        <v>25</v>
      </c>
      <c r="F268" s="80"/>
      <c r="G268" s="80"/>
      <c r="H268" s="190"/>
      <c r="I268" s="59" t="s">
        <v>1161</v>
      </c>
      <c r="J268" s="39" t="s">
        <v>1082</v>
      </c>
      <c r="K268" s="162"/>
      <c r="L268" s="95" t="s">
        <v>1176</v>
      </c>
      <c r="M268" s="95" t="s">
        <v>1176</v>
      </c>
      <c r="N268" s="95" t="s">
        <v>1176</v>
      </c>
      <c r="O268" s="95" t="s">
        <v>1176</v>
      </c>
      <c r="P268" s="95" t="s">
        <v>1176</v>
      </c>
      <c r="Q268" s="95" t="s">
        <v>1176</v>
      </c>
      <c r="R268" s="95" t="s">
        <v>1176</v>
      </c>
      <c r="S268" s="95" t="s">
        <v>1176</v>
      </c>
      <c r="T268" s="95" t="s">
        <v>1176</v>
      </c>
      <c r="U268" s="95" t="s">
        <v>1176</v>
      </c>
    </row>
    <row r="269" spans="1:21" ht="48" customHeight="1">
      <c r="A269" s="55">
        <v>236</v>
      </c>
      <c r="B269" s="51" t="s">
        <v>301</v>
      </c>
      <c r="C269" s="61" t="s">
        <v>25</v>
      </c>
      <c r="D269" s="51" t="s">
        <v>302</v>
      </c>
      <c r="E269" s="61" t="s">
        <v>25</v>
      </c>
      <c r="F269" s="80"/>
      <c r="G269" s="80"/>
      <c r="H269" s="190"/>
      <c r="I269" s="59" t="s">
        <v>1161</v>
      </c>
      <c r="J269" s="39" t="s">
        <v>1082</v>
      </c>
      <c r="K269" s="162"/>
      <c r="L269" s="95" t="s">
        <v>1176</v>
      </c>
      <c r="M269" s="95" t="s">
        <v>1176</v>
      </c>
      <c r="N269" s="95" t="s">
        <v>1176</v>
      </c>
      <c r="O269" s="95" t="s">
        <v>1176</v>
      </c>
      <c r="P269" s="95" t="s">
        <v>1176</v>
      </c>
      <c r="Q269" s="95" t="s">
        <v>1176</v>
      </c>
      <c r="R269" s="95" t="s">
        <v>1176</v>
      </c>
      <c r="S269" s="95" t="s">
        <v>1176</v>
      </c>
      <c r="T269" s="95" t="s">
        <v>1176</v>
      </c>
      <c r="U269" s="95" t="s">
        <v>1176</v>
      </c>
    </row>
    <row r="270" spans="1:21" ht="65.25" customHeight="1">
      <c r="A270" s="55">
        <v>237</v>
      </c>
      <c r="B270" s="51" t="s">
        <v>304</v>
      </c>
      <c r="C270" s="61" t="s">
        <v>25</v>
      </c>
      <c r="D270" s="51" t="s">
        <v>305</v>
      </c>
      <c r="E270" s="61" t="s">
        <v>25</v>
      </c>
      <c r="F270" s="80"/>
      <c r="G270" s="80"/>
      <c r="H270" s="190"/>
      <c r="I270" s="59" t="s">
        <v>1161</v>
      </c>
      <c r="J270" s="39" t="s">
        <v>1082</v>
      </c>
      <c r="K270" s="162"/>
      <c r="L270" s="44" t="s">
        <v>1176</v>
      </c>
      <c r="M270" s="44" t="s">
        <v>1176</v>
      </c>
      <c r="N270" s="44" t="s">
        <v>1176</v>
      </c>
      <c r="O270" s="44" t="s">
        <v>1176</v>
      </c>
      <c r="P270" s="44" t="s">
        <v>1176</v>
      </c>
      <c r="Q270" s="44" t="s">
        <v>1176</v>
      </c>
      <c r="R270" s="44" t="s">
        <v>1176</v>
      </c>
      <c r="S270" s="44" t="s">
        <v>1176</v>
      </c>
      <c r="T270" s="44" t="s">
        <v>1176</v>
      </c>
      <c r="U270" s="44" t="s">
        <v>1176</v>
      </c>
    </row>
    <row r="271" spans="1:21" ht="156.75" hidden="1" customHeight="1">
      <c r="A271" s="55">
        <v>238</v>
      </c>
      <c r="B271" s="51" t="s">
        <v>679</v>
      </c>
      <c r="C271" s="61" t="s">
        <v>25</v>
      </c>
      <c r="D271" s="51" t="s">
        <v>680</v>
      </c>
      <c r="E271" s="61" t="s">
        <v>25</v>
      </c>
      <c r="F271" s="80"/>
      <c r="G271" s="80"/>
      <c r="H271" s="190"/>
      <c r="I271" s="59" t="s">
        <v>1161</v>
      </c>
      <c r="J271" s="39" t="s">
        <v>1083</v>
      </c>
      <c r="K271" s="40"/>
    </row>
    <row r="272" spans="1:21" ht="24" customHeight="1">
      <c r="A272" s="43">
        <v>239</v>
      </c>
      <c r="B272" s="555" t="s">
        <v>306</v>
      </c>
      <c r="C272" s="556"/>
      <c r="D272" s="557"/>
      <c r="E272" s="73" t="s">
        <v>1176</v>
      </c>
      <c r="F272" s="73"/>
      <c r="G272" s="73"/>
      <c r="H272" s="73"/>
      <c r="I272" s="54" t="s">
        <v>1161</v>
      </c>
      <c r="J272" s="44" t="s">
        <v>1176</v>
      </c>
      <c r="K272" s="161" t="s">
        <v>1176</v>
      </c>
      <c r="L272" s="95" t="s">
        <v>1176</v>
      </c>
      <c r="M272" s="95" t="s">
        <v>1176</v>
      </c>
      <c r="N272" s="95" t="s">
        <v>1176</v>
      </c>
      <c r="O272" s="95" t="s">
        <v>1176</v>
      </c>
      <c r="P272" s="95" t="s">
        <v>1176</v>
      </c>
      <c r="Q272" s="95" t="s">
        <v>1176</v>
      </c>
      <c r="R272" s="95" t="s">
        <v>1176</v>
      </c>
      <c r="S272" s="95" t="s">
        <v>1176</v>
      </c>
      <c r="T272" s="95" t="s">
        <v>1176</v>
      </c>
      <c r="U272" s="95" t="s">
        <v>1176</v>
      </c>
    </row>
    <row r="273" spans="1:21" s="37" customFormat="1" ht="0.75" hidden="1" customHeight="1">
      <c r="A273" s="56"/>
      <c r="B273" s="81" t="s">
        <v>1040</v>
      </c>
      <c r="C273" s="81" t="s">
        <v>1084</v>
      </c>
      <c r="D273" s="81" t="s">
        <v>0</v>
      </c>
      <c r="E273" s="64" t="s">
        <v>1084</v>
      </c>
      <c r="F273" s="83"/>
      <c r="G273" s="83"/>
      <c r="H273" s="83"/>
      <c r="I273" s="57"/>
      <c r="J273" s="57"/>
      <c r="K273" s="82" t="s">
        <v>1081</v>
      </c>
      <c r="L273" s="154" t="s">
        <v>1144</v>
      </c>
      <c r="M273" s="154" t="s">
        <v>1028</v>
      </c>
      <c r="N273" s="154" t="s">
        <v>1029</v>
      </c>
      <c r="O273" s="154" t="s">
        <v>1030</v>
      </c>
      <c r="P273" s="154" t="s">
        <v>1032</v>
      </c>
      <c r="Q273" s="154" t="s">
        <v>1033</v>
      </c>
      <c r="R273" s="154" t="s">
        <v>1034</v>
      </c>
      <c r="S273" s="154" t="s">
        <v>1035</v>
      </c>
      <c r="T273" s="155" t="s">
        <v>1036</v>
      </c>
      <c r="U273" s="154" t="s">
        <v>1037</v>
      </c>
    </row>
    <row r="274" spans="1:21" s="37" customFormat="1" ht="45" hidden="1" customHeight="1">
      <c r="A274" s="56"/>
      <c r="B274" s="81" t="s">
        <v>1040</v>
      </c>
      <c r="C274" s="81" t="s">
        <v>1084</v>
      </c>
      <c r="D274" s="81" t="s">
        <v>0</v>
      </c>
      <c r="E274" s="64" t="s">
        <v>1084</v>
      </c>
      <c r="F274" s="83"/>
      <c r="G274" s="83"/>
      <c r="H274" s="83"/>
      <c r="I274" s="57"/>
      <c r="J274" s="57"/>
      <c r="K274" s="82" t="s">
        <v>1081</v>
      </c>
      <c r="L274" s="46" t="s">
        <v>1144</v>
      </c>
      <c r="M274" s="46" t="s">
        <v>1028</v>
      </c>
      <c r="N274" s="46" t="s">
        <v>1029</v>
      </c>
      <c r="O274" s="46" t="s">
        <v>1030</v>
      </c>
      <c r="P274" s="46" t="s">
        <v>1032</v>
      </c>
      <c r="Q274" s="46" t="s">
        <v>1033</v>
      </c>
      <c r="R274" s="46" t="s">
        <v>1034</v>
      </c>
      <c r="S274" s="46" t="s">
        <v>1035</v>
      </c>
      <c r="T274" s="47" t="s">
        <v>1036</v>
      </c>
      <c r="U274" s="46" t="s">
        <v>1037</v>
      </c>
    </row>
    <row r="275" spans="1:21" s="37" customFormat="1" ht="45" hidden="1" customHeight="1">
      <c r="A275" s="56"/>
      <c r="B275" s="81" t="s">
        <v>1040</v>
      </c>
      <c r="C275" s="81" t="s">
        <v>1084</v>
      </c>
      <c r="D275" s="81" t="s">
        <v>0</v>
      </c>
      <c r="E275" s="64" t="s">
        <v>1084</v>
      </c>
      <c r="F275" s="83"/>
      <c r="G275" s="83"/>
      <c r="H275" s="83"/>
      <c r="I275" s="57"/>
      <c r="J275" s="57"/>
      <c r="K275" s="82" t="s">
        <v>1081</v>
      </c>
      <c r="L275" s="46" t="s">
        <v>1144</v>
      </c>
      <c r="M275" s="46" t="s">
        <v>1028</v>
      </c>
      <c r="N275" s="46" t="s">
        <v>1029</v>
      </c>
      <c r="O275" s="46" t="s">
        <v>1030</v>
      </c>
      <c r="P275" s="46" t="s">
        <v>1032</v>
      </c>
      <c r="Q275" s="46" t="s">
        <v>1033</v>
      </c>
      <c r="R275" s="46" t="s">
        <v>1034</v>
      </c>
      <c r="S275" s="46" t="s">
        <v>1035</v>
      </c>
      <c r="T275" s="47" t="s">
        <v>1036</v>
      </c>
      <c r="U275" s="46" t="s">
        <v>1037</v>
      </c>
    </row>
    <row r="276" spans="1:21" s="37" customFormat="1" ht="45" hidden="1" customHeight="1">
      <c r="A276" s="56"/>
      <c r="B276" s="81" t="s">
        <v>1040</v>
      </c>
      <c r="C276" s="81" t="s">
        <v>1084</v>
      </c>
      <c r="D276" s="81" t="s">
        <v>0</v>
      </c>
      <c r="E276" s="64" t="s">
        <v>1084</v>
      </c>
      <c r="F276" s="83"/>
      <c r="G276" s="83"/>
      <c r="H276" s="83"/>
      <c r="I276" s="57"/>
      <c r="J276" s="57"/>
      <c r="K276" s="82" t="s">
        <v>1081</v>
      </c>
      <c r="L276" s="46" t="s">
        <v>1144</v>
      </c>
      <c r="M276" s="46" t="s">
        <v>1028</v>
      </c>
      <c r="N276" s="46" t="s">
        <v>1029</v>
      </c>
      <c r="O276" s="46" t="s">
        <v>1030</v>
      </c>
      <c r="P276" s="46" t="s">
        <v>1032</v>
      </c>
      <c r="Q276" s="46" t="s">
        <v>1033</v>
      </c>
      <c r="R276" s="46" t="s">
        <v>1034</v>
      </c>
      <c r="S276" s="46" t="s">
        <v>1035</v>
      </c>
      <c r="T276" s="47" t="s">
        <v>1036</v>
      </c>
      <c r="U276" s="46" t="s">
        <v>1037</v>
      </c>
    </row>
    <row r="277" spans="1:21" s="37" customFormat="1" ht="45" hidden="1" customHeight="1">
      <c r="A277" s="56"/>
      <c r="B277" s="81" t="s">
        <v>1040</v>
      </c>
      <c r="C277" s="81" t="s">
        <v>1084</v>
      </c>
      <c r="D277" s="81" t="s">
        <v>0</v>
      </c>
      <c r="E277" s="64" t="s">
        <v>1084</v>
      </c>
      <c r="F277" s="83"/>
      <c r="G277" s="83"/>
      <c r="H277" s="83"/>
      <c r="I277" s="57"/>
      <c r="J277" s="57"/>
      <c r="K277" s="82" t="s">
        <v>1081</v>
      </c>
      <c r="L277" s="46" t="s">
        <v>1144</v>
      </c>
      <c r="M277" s="46" t="s">
        <v>1028</v>
      </c>
      <c r="N277" s="46" t="s">
        <v>1029</v>
      </c>
      <c r="O277" s="46" t="s">
        <v>1030</v>
      </c>
      <c r="P277" s="46" t="s">
        <v>1032</v>
      </c>
      <c r="Q277" s="46" t="s">
        <v>1033</v>
      </c>
      <c r="R277" s="46" t="s">
        <v>1034</v>
      </c>
      <c r="S277" s="46" t="s">
        <v>1035</v>
      </c>
      <c r="T277" s="47" t="s">
        <v>1036</v>
      </c>
      <c r="U277" s="46" t="s">
        <v>1037</v>
      </c>
    </row>
    <row r="278" spans="1:21" s="37" customFormat="1" ht="45" hidden="1" customHeight="1">
      <c r="A278" s="56"/>
      <c r="B278" s="81" t="s">
        <v>1040</v>
      </c>
      <c r="C278" s="81" t="s">
        <v>1084</v>
      </c>
      <c r="D278" s="81" t="s">
        <v>0</v>
      </c>
      <c r="E278" s="64" t="s">
        <v>1084</v>
      </c>
      <c r="F278" s="83"/>
      <c r="G278" s="83"/>
      <c r="H278" s="83"/>
      <c r="I278" s="57"/>
      <c r="J278" s="57"/>
      <c r="K278" s="82" t="s">
        <v>1081</v>
      </c>
      <c r="L278" s="46" t="s">
        <v>1144</v>
      </c>
      <c r="M278" s="46" t="s">
        <v>1028</v>
      </c>
      <c r="N278" s="46" t="s">
        <v>1029</v>
      </c>
      <c r="O278" s="46" t="s">
        <v>1030</v>
      </c>
      <c r="P278" s="46" t="s">
        <v>1032</v>
      </c>
      <c r="Q278" s="46" t="s">
        <v>1033</v>
      </c>
      <c r="R278" s="46" t="s">
        <v>1034</v>
      </c>
      <c r="S278" s="46" t="s">
        <v>1035</v>
      </c>
      <c r="T278" s="47" t="s">
        <v>1036</v>
      </c>
      <c r="U278" s="46" t="s">
        <v>1037</v>
      </c>
    </row>
    <row r="279" spans="1:21" s="37" customFormat="1" ht="45" hidden="1" customHeight="1">
      <c r="A279" s="56"/>
      <c r="B279" s="81" t="s">
        <v>1040</v>
      </c>
      <c r="C279" s="81" t="s">
        <v>1084</v>
      </c>
      <c r="D279" s="81" t="s">
        <v>0</v>
      </c>
      <c r="E279" s="64" t="s">
        <v>1084</v>
      </c>
      <c r="F279" s="83"/>
      <c r="G279" s="83"/>
      <c r="H279" s="83"/>
      <c r="I279" s="57"/>
      <c r="J279" s="57"/>
      <c r="K279" s="82" t="s">
        <v>1081</v>
      </c>
      <c r="L279" s="46" t="s">
        <v>1144</v>
      </c>
      <c r="M279" s="46" t="s">
        <v>1028</v>
      </c>
      <c r="N279" s="46" t="s">
        <v>1029</v>
      </c>
      <c r="O279" s="46" t="s">
        <v>1030</v>
      </c>
      <c r="P279" s="46" t="s">
        <v>1032</v>
      </c>
      <c r="Q279" s="46" t="s">
        <v>1033</v>
      </c>
      <c r="R279" s="46" t="s">
        <v>1034</v>
      </c>
      <c r="S279" s="46" t="s">
        <v>1035</v>
      </c>
      <c r="T279" s="47" t="s">
        <v>1036</v>
      </c>
      <c r="U279" s="46" t="s">
        <v>1037</v>
      </c>
    </row>
    <row r="280" spans="1:21" s="37" customFormat="1" ht="45" hidden="1" customHeight="1">
      <c r="A280" s="56"/>
      <c r="B280" s="81" t="s">
        <v>1040</v>
      </c>
      <c r="C280" s="81" t="s">
        <v>1084</v>
      </c>
      <c r="D280" s="81" t="s">
        <v>0</v>
      </c>
      <c r="E280" s="64" t="s">
        <v>1084</v>
      </c>
      <c r="F280" s="83"/>
      <c r="G280" s="83"/>
      <c r="H280" s="83"/>
      <c r="I280" s="57"/>
      <c r="J280" s="57"/>
      <c r="K280" s="82" t="s">
        <v>1081</v>
      </c>
      <c r="L280" s="46" t="s">
        <v>1144</v>
      </c>
      <c r="M280" s="46" t="s">
        <v>1028</v>
      </c>
      <c r="N280" s="46" t="s">
        <v>1029</v>
      </c>
      <c r="O280" s="46" t="s">
        <v>1030</v>
      </c>
      <c r="P280" s="46" t="s">
        <v>1032</v>
      </c>
      <c r="Q280" s="46" t="s">
        <v>1033</v>
      </c>
      <c r="R280" s="46" t="s">
        <v>1034</v>
      </c>
      <c r="S280" s="46" t="s">
        <v>1035</v>
      </c>
      <c r="T280" s="47" t="s">
        <v>1036</v>
      </c>
      <c r="U280" s="46" t="s">
        <v>1037</v>
      </c>
    </row>
    <row r="281" spans="1:21" s="37" customFormat="1" ht="45" hidden="1" customHeight="1">
      <c r="A281" s="56"/>
      <c r="B281" s="81" t="s">
        <v>1040</v>
      </c>
      <c r="C281" s="81" t="s">
        <v>1084</v>
      </c>
      <c r="D281" s="81" t="s">
        <v>0</v>
      </c>
      <c r="E281" s="64" t="s">
        <v>1084</v>
      </c>
      <c r="F281" s="83"/>
      <c r="G281" s="83"/>
      <c r="H281" s="83"/>
      <c r="I281" s="57"/>
      <c r="J281" s="57"/>
      <c r="K281" s="82" t="s">
        <v>1081</v>
      </c>
      <c r="L281" s="46" t="s">
        <v>1144</v>
      </c>
      <c r="M281" s="46" t="s">
        <v>1028</v>
      </c>
      <c r="N281" s="46" t="s">
        <v>1029</v>
      </c>
      <c r="O281" s="46" t="s">
        <v>1030</v>
      </c>
      <c r="P281" s="46" t="s">
        <v>1032</v>
      </c>
      <c r="Q281" s="46" t="s">
        <v>1033</v>
      </c>
      <c r="R281" s="46" t="s">
        <v>1034</v>
      </c>
      <c r="S281" s="46" t="s">
        <v>1035</v>
      </c>
      <c r="T281" s="47" t="s">
        <v>1036</v>
      </c>
      <c r="U281" s="46" t="s">
        <v>1037</v>
      </c>
    </row>
    <row r="282" spans="1:21" s="37" customFormat="1" ht="0.75" hidden="1" customHeight="1">
      <c r="A282" s="56"/>
      <c r="B282" s="81" t="s">
        <v>1040</v>
      </c>
      <c r="C282" s="81" t="s">
        <v>1084</v>
      </c>
      <c r="D282" s="81" t="s">
        <v>0</v>
      </c>
      <c r="E282" s="64" t="s">
        <v>1084</v>
      </c>
      <c r="F282" s="83"/>
      <c r="G282" s="83"/>
      <c r="H282" s="83"/>
      <c r="I282" s="57"/>
      <c r="J282" s="57"/>
      <c r="K282" s="82" t="s">
        <v>1081</v>
      </c>
      <c r="L282" s="46" t="s">
        <v>1144</v>
      </c>
      <c r="M282" s="46" t="s">
        <v>1028</v>
      </c>
      <c r="N282" s="46" t="s">
        <v>1029</v>
      </c>
      <c r="O282" s="46" t="s">
        <v>1030</v>
      </c>
      <c r="P282" s="46" t="s">
        <v>1032</v>
      </c>
      <c r="Q282" s="46" t="s">
        <v>1033</v>
      </c>
      <c r="R282" s="46" t="s">
        <v>1034</v>
      </c>
      <c r="S282" s="46" t="s">
        <v>1035</v>
      </c>
      <c r="T282" s="47" t="s">
        <v>1036</v>
      </c>
      <c r="U282" s="46" t="s">
        <v>1037</v>
      </c>
    </row>
    <row r="283" spans="1:21" s="37" customFormat="1" ht="45" hidden="1" customHeight="1">
      <c r="A283" s="56"/>
      <c r="B283" s="81" t="s">
        <v>1040</v>
      </c>
      <c r="C283" s="81" t="s">
        <v>1084</v>
      </c>
      <c r="D283" s="81" t="s">
        <v>0</v>
      </c>
      <c r="E283" s="64" t="s">
        <v>1084</v>
      </c>
      <c r="F283" s="83"/>
      <c r="G283" s="83"/>
      <c r="H283" s="83"/>
      <c r="I283" s="57"/>
      <c r="J283" s="57"/>
      <c r="K283" s="82" t="s">
        <v>1081</v>
      </c>
      <c r="L283" s="46" t="s">
        <v>1144</v>
      </c>
      <c r="M283" s="46" t="s">
        <v>1028</v>
      </c>
      <c r="N283" s="46" t="s">
        <v>1029</v>
      </c>
      <c r="O283" s="46" t="s">
        <v>1030</v>
      </c>
      <c r="P283" s="46" t="s">
        <v>1032</v>
      </c>
      <c r="Q283" s="46" t="s">
        <v>1033</v>
      </c>
      <c r="R283" s="46" t="s">
        <v>1034</v>
      </c>
      <c r="S283" s="46" t="s">
        <v>1035</v>
      </c>
      <c r="T283" s="47" t="s">
        <v>1036</v>
      </c>
      <c r="U283" s="46" t="s">
        <v>1037</v>
      </c>
    </row>
    <row r="284" spans="1:21" s="37" customFormat="1" ht="45" hidden="1" customHeight="1">
      <c r="A284" s="56"/>
      <c r="B284" s="81" t="s">
        <v>1040</v>
      </c>
      <c r="C284" s="81" t="s">
        <v>1084</v>
      </c>
      <c r="D284" s="81" t="s">
        <v>0</v>
      </c>
      <c r="E284" s="64" t="s">
        <v>1084</v>
      </c>
      <c r="F284" s="83"/>
      <c r="G284" s="83"/>
      <c r="H284" s="83"/>
      <c r="I284" s="57"/>
      <c r="J284" s="57"/>
      <c r="K284" s="82" t="s">
        <v>1081</v>
      </c>
      <c r="L284" s="46" t="s">
        <v>1144</v>
      </c>
      <c r="M284" s="46" t="s">
        <v>1028</v>
      </c>
      <c r="N284" s="46" t="s">
        <v>1029</v>
      </c>
      <c r="O284" s="46" t="s">
        <v>1030</v>
      </c>
      <c r="P284" s="46" t="s">
        <v>1032</v>
      </c>
      <c r="Q284" s="46" t="s">
        <v>1033</v>
      </c>
      <c r="R284" s="46" t="s">
        <v>1034</v>
      </c>
      <c r="S284" s="46" t="s">
        <v>1035</v>
      </c>
      <c r="T284" s="47" t="s">
        <v>1036</v>
      </c>
      <c r="U284" s="46" t="s">
        <v>1037</v>
      </c>
    </row>
    <row r="285" spans="1:21" s="37" customFormat="1" ht="45" hidden="1" customHeight="1">
      <c r="A285" s="56"/>
      <c r="B285" s="81" t="s">
        <v>1040</v>
      </c>
      <c r="C285" s="81" t="s">
        <v>1084</v>
      </c>
      <c r="D285" s="81" t="s">
        <v>0</v>
      </c>
      <c r="E285" s="64" t="s">
        <v>1084</v>
      </c>
      <c r="F285" s="83"/>
      <c r="G285" s="83"/>
      <c r="H285" s="83"/>
      <c r="I285" s="57"/>
      <c r="J285" s="57"/>
      <c r="K285" s="82" t="s">
        <v>1081</v>
      </c>
      <c r="L285" s="46" t="s">
        <v>1144</v>
      </c>
      <c r="M285" s="46" t="s">
        <v>1028</v>
      </c>
      <c r="N285" s="46" t="s">
        <v>1029</v>
      </c>
      <c r="O285" s="46" t="s">
        <v>1030</v>
      </c>
      <c r="P285" s="46" t="s">
        <v>1032</v>
      </c>
      <c r="Q285" s="46" t="s">
        <v>1033</v>
      </c>
      <c r="R285" s="46" t="s">
        <v>1034</v>
      </c>
      <c r="S285" s="46" t="s">
        <v>1035</v>
      </c>
      <c r="T285" s="47" t="s">
        <v>1036</v>
      </c>
      <c r="U285" s="46" t="s">
        <v>1037</v>
      </c>
    </row>
    <row r="286" spans="1:21" s="37" customFormat="1" ht="45" hidden="1" customHeight="1">
      <c r="A286" s="56"/>
      <c r="B286" s="81" t="s">
        <v>1040</v>
      </c>
      <c r="C286" s="81" t="s">
        <v>1084</v>
      </c>
      <c r="D286" s="81" t="s">
        <v>0</v>
      </c>
      <c r="E286" s="64" t="s">
        <v>1084</v>
      </c>
      <c r="F286" s="83"/>
      <c r="G286" s="83"/>
      <c r="H286" s="83"/>
      <c r="I286" s="57"/>
      <c r="J286" s="57"/>
      <c r="K286" s="82" t="s">
        <v>1081</v>
      </c>
      <c r="L286" s="46" t="s">
        <v>1144</v>
      </c>
      <c r="M286" s="46" t="s">
        <v>1028</v>
      </c>
      <c r="N286" s="46" t="s">
        <v>1029</v>
      </c>
      <c r="O286" s="46" t="s">
        <v>1030</v>
      </c>
      <c r="P286" s="46" t="s">
        <v>1032</v>
      </c>
      <c r="Q286" s="46" t="s">
        <v>1033</v>
      </c>
      <c r="R286" s="46" t="s">
        <v>1034</v>
      </c>
      <c r="S286" s="46" t="s">
        <v>1035</v>
      </c>
      <c r="T286" s="47" t="s">
        <v>1036</v>
      </c>
      <c r="U286" s="46" t="s">
        <v>1037</v>
      </c>
    </row>
    <row r="287" spans="1:21" s="37" customFormat="1" ht="0.75" hidden="1" customHeight="1">
      <c r="A287" s="56"/>
      <c r="B287" s="81" t="s">
        <v>1040</v>
      </c>
      <c r="C287" s="81" t="s">
        <v>1084</v>
      </c>
      <c r="D287" s="81" t="s">
        <v>0</v>
      </c>
      <c r="E287" s="64" t="s">
        <v>1084</v>
      </c>
      <c r="F287" s="83"/>
      <c r="G287" s="83"/>
      <c r="H287" s="83"/>
      <c r="I287" s="57"/>
      <c r="J287" s="57"/>
      <c r="K287" s="82" t="s">
        <v>1081</v>
      </c>
      <c r="L287" s="46" t="s">
        <v>1144</v>
      </c>
      <c r="M287" s="46" t="s">
        <v>1028</v>
      </c>
      <c r="N287" s="46" t="s">
        <v>1029</v>
      </c>
      <c r="O287" s="46" t="s">
        <v>1030</v>
      </c>
      <c r="P287" s="46" t="s">
        <v>1032</v>
      </c>
      <c r="Q287" s="46" t="s">
        <v>1033</v>
      </c>
      <c r="R287" s="46" t="s">
        <v>1034</v>
      </c>
      <c r="S287" s="46" t="s">
        <v>1035</v>
      </c>
      <c r="T287" s="47" t="s">
        <v>1036</v>
      </c>
      <c r="U287" s="46" t="s">
        <v>1037</v>
      </c>
    </row>
    <row r="288" spans="1:21" s="37" customFormat="1" ht="45" hidden="1" customHeight="1">
      <c r="A288" s="56"/>
      <c r="B288" s="81" t="s">
        <v>1040</v>
      </c>
      <c r="C288" s="81" t="s">
        <v>1084</v>
      </c>
      <c r="D288" s="81" t="s">
        <v>0</v>
      </c>
      <c r="E288" s="64" t="s">
        <v>1084</v>
      </c>
      <c r="F288" s="83"/>
      <c r="G288" s="83"/>
      <c r="H288" s="83"/>
      <c r="I288" s="57"/>
      <c r="J288" s="57"/>
      <c r="K288" s="82" t="s">
        <v>1081</v>
      </c>
      <c r="L288" s="129" t="s">
        <v>1144</v>
      </c>
      <c r="M288" s="129" t="s">
        <v>1028</v>
      </c>
      <c r="N288" s="129" t="s">
        <v>1029</v>
      </c>
      <c r="O288" s="129" t="s">
        <v>1030</v>
      </c>
      <c r="P288" s="129" t="s">
        <v>1032</v>
      </c>
      <c r="Q288" s="129" t="s">
        <v>1033</v>
      </c>
      <c r="R288" s="129" t="s">
        <v>1034</v>
      </c>
      <c r="S288" s="129" t="s">
        <v>1035</v>
      </c>
      <c r="T288" s="130" t="s">
        <v>1036</v>
      </c>
      <c r="U288" s="129" t="s">
        <v>1037</v>
      </c>
    </row>
    <row r="289" spans="1:21" ht="61.5" customHeight="1">
      <c r="A289" s="55">
        <v>256</v>
      </c>
      <c r="B289" s="51" t="s">
        <v>326</v>
      </c>
      <c r="C289" s="61" t="s">
        <v>25</v>
      </c>
      <c r="D289" s="51" t="s">
        <v>327</v>
      </c>
      <c r="E289" s="61" t="s">
        <v>25</v>
      </c>
      <c r="F289" s="80"/>
      <c r="G289" s="80"/>
      <c r="H289" s="190"/>
      <c r="I289" s="59" t="s">
        <v>1161</v>
      </c>
      <c r="J289" s="39" t="s">
        <v>1082</v>
      </c>
      <c r="K289" s="162"/>
      <c r="L289" s="95" t="s">
        <v>1176</v>
      </c>
      <c r="M289" s="95" t="s">
        <v>1176</v>
      </c>
      <c r="N289" s="95" t="s">
        <v>1176</v>
      </c>
      <c r="O289" s="95" t="s">
        <v>1176</v>
      </c>
      <c r="P289" s="95" t="s">
        <v>1176</v>
      </c>
      <c r="Q289" s="95" t="s">
        <v>1176</v>
      </c>
      <c r="R289" s="95" t="s">
        <v>1176</v>
      </c>
      <c r="S289" s="95" t="s">
        <v>1176</v>
      </c>
      <c r="T289" s="95" t="s">
        <v>1176</v>
      </c>
      <c r="U289" s="95" t="s">
        <v>1176</v>
      </c>
    </row>
    <row r="290" spans="1:21" ht="90" hidden="1" customHeight="1">
      <c r="A290" s="55">
        <v>257</v>
      </c>
      <c r="B290" s="51" t="s">
        <v>683</v>
      </c>
      <c r="C290" s="61" t="s">
        <v>105</v>
      </c>
      <c r="D290" s="51" t="s">
        <v>684</v>
      </c>
      <c r="E290" s="61" t="s">
        <v>105</v>
      </c>
      <c r="F290" s="80"/>
      <c r="G290" s="80"/>
      <c r="H290" s="190"/>
      <c r="I290" s="59" t="s">
        <v>1161</v>
      </c>
      <c r="J290" s="39" t="s">
        <v>1083</v>
      </c>
      <c r="K290" s="40"/>
      <c r="L290" s="165" t="s">
        <v>1176</v>
      </c>
      <c r="M290" s="165" t="s">
        <v>1176</v>
      </c>
      <c r="N290" s="165" t="s">
        <v>1176</v>
      </c>
      <c r="O290" s="165" t="s">
        <v>1176</v>
      </c>
      <c r="P290" s="165" t="s">
        <v>1176</v>
      </c>
      <c r="Q290" s="165" t="s">
        <v>1176</v>
      </c>
      <c r="R290" s="165" t="s">
        <v>1176</v>
      </c>
      <c r="S290" s="165" t="s">
        <v>1176</v>
      </c>
      <c r="T290" s="165" t="s">
        <v>1176</v>
      </c>
      <c r="U290" s="165" t="s">
        <v>1176</v>
      </c>
    </row>
    <row r="291" spans="1:21" ht="93" hidden="1" customHeight="1">
      <c r="A291" s="55">
        <v>258</v>
      </c>
      <c r="B291" s="51" t="s">
        <v>661</v>
      </c>
      <c r="C291" s="61" t="s">
        <v>25</v>
      </c>
      <c r="D291" s="51" t="s">
        <v>662</v>
      </c>
      <c r="E291" s="61" t="s">
        <v>25</v>
      </c>
      <c r="F291" s="80"/>
      <c r="G291" s="80"/>
      <c r="H291" s="190"/>
      <c r="I291" s="59" t="s">
        <v>1161</v>
      </c>
      <c r="J291" s="39" t="s">
        <v>1083</v>
      </c>
      <c r="K291" s="40"/>
      <c r="L291" s="44" t="s">
        <v>1176</v>
      </c>
      <c r="M291" s="44" t="s">
        <v>1176</v>
      </c>
      <c r="N291" s="44" t="s">
        <v>1176</v>
      </c>
      <c r="O291" s="44" t="s">
        <v>1176</v>
      </c>
      <c r="P291" s="44" t="s">
        <v>1176</v>
      </c>
      <c r="Q291" s="44" t="s">
        <v>1176</v>
      </c>
      <c r="R291" s="44" t="s">
        <v>1176</v>
      </c>
      <c r="S291" s="44" t="s">
        <v>1176</v>
      </c>
      <c r="T291" s="44" t="s">
        <v>1176</v>
      </c>
      <c r="U291" s="44" t="s">
        <v>1176</v>
      </c>
    </row>
    <row r="292" spans="1:21" ht="90" hidden="1" customHeight="1">
      <c r="A292" s="55">
        <v>259</v>
      </c>
      <c r="B292" s="51" t="s">
        <v>687</v>
      </c>
      <c r="C292" s="61" t="s">
        <v>25</v>
      </c>
      <c r="D292" s="51" t="s">
        <v>328</v>
      </c>
      <c r="E292" s="61" t="s">
        <v>25</v>
      </c>
      <c r="F292" s="80"/>
      <c r="G292" s="80"/>
      <c r="H292" s="190"/>
      <c r="I292" s="59" t="s">
        <v>1161</v>
      </c>
      <c r="J292" s="39" t="s">
        <v>1083</v>
      </c>
      <c r="K292" s="40"/>
      <c r="L292" s="45" t="s">
        <v>1176</v>
      </c>
      <c r="M292" s="45" t="s">
        <v>1176</v>
      </c>
      <c r="N292" s="45" t="s">
        <v>1176</v>
      </c>
      <c r="O292" s="45" t="s">
        <v>1176</v>
      </c>
      <c r="P292" s="45" t="s">
        <v>1176</v>
      </c>
      <c r="Q292" s="45" t="s">
        <v>1176</v>
      </c>
      <c r="R292" s="45" t="s">
        <v>1176</v>
      </c>
      <c r="S292" s="45" t="s">
        <v>1176</v>
      </c>
      <c r="T292" s="45" t="s">
        <v>1176</v>
      </c>
      <c r="U292" s="45" t="s">
        <v>1176</v>
      </c>
    </row>
    <row r="293" spans="1:21" ht="91.5" hidden="1" customHeight="1">
      <c r="A293" s="55">
        <v>260</v>
      </c>
      <c r="B293" s="51" t="s">
        <v>685</v>
      </c>
      <c r="C293" s="61" t="s">
        <v>105</v>
      </c>
      <c r="D293" s="51" t="s">
        <v>686</v>
      </c>
      <c r="E293" s="61" t="s">
        <v>105</v>
      </c>
      <c r="F293" s="80"/>
      <c r="G293" s="80"/>
      <c r="H293" s="190"/>
      <c r="I293" s="59" t="s">
        <v>1161</v>
      </c>
      <c r="J293" s="39" t="s">
        <v>1083</v>
      </c>
      <c r="K293" s="40"/>
      <c r="L293" s="142" t="s">
        <v>1176</v>
      </c>
      <c r="M293" s="142" t="s">
        <v>1176</v>
      </c>
      <c r="N293" s="142" t="s">
        <v>1176</v>
      </c>
      <c r="O293" s="142" t="s">
        <v>1176</v>
      </c>
      <c r="P293" s="142" t="s">
        <v>1176</v>
      </c>
      <c r="Q293" s="142" t="s">
        <v>1176</v>
      </c>
      <c r="R293" s="142" t="s">
        <v>1176</v>
      </c>
      <c r="S293" s="142" t="s">
        <v>1176</v>
      </c>
      <c r="T293" s="142" t="s">
        <v>1176</v>
      </c>
      <c r="U293" s="142" t="s">
        <v>1176</v>
      </c>
    </row>
    <row r="294" spans="1:21" ht="27" customHeight="1">
      <c r="A294" s="43">
        <v>261</v>
      </c>
      <c r="B294" s="555" t="s">
        <v>329</v>
      </c>
      <c r="C294" s="556"/>
      <c r="D294" s="557"/>
      <c r="E294" s="73" t="s">
        <v>1176</v>
      </c>
      <c r="F294" s="73"/>
      <c r="G294" s="73"/>
      <c r="H294" s="73"/>
      <c r="I294" s="54" t="s">
        <v>1161</v>
      </c>
      <c r="J294" s="44" t="s">
        <v>1176</v>
      </c>
      <c r="K294" s="161" t="s">
        <v>1176</v>
      </c>
      <c r="L294" s="95" t="s">
        <v>1176</v>
      </c>
      <c r="M294" s="95" t="s">
        <v>1176</v>
      </c>
      <c r="N294" s="95" t="s">
        <v>1176</v>
      </c>
      <c r="O294" s="95" t="s">
        <v>1176</v>
      </c>
      <c r="P294" s="95" t="s">
        <v>1176</v>
      </c>
      <c r="Q294" s="95" t="s">
        <v>1176</v>
      </c>
      <c r="R294" s="95" t="s">
        <v>1176</v>
      </c>
      <c r="S294" s="95" t="s">
        <v>1176</v>
      </c>
      <c r="T294" s="95" t="s">
        <v>1176</v>
      </c>
      <c r="U294" s="95" t="s">
        <v>1176</v>
      </c>
    </row>
    <row r="295" spans="1:21" s="37" customFormat="1" ht="45" hidden="1" customHeight="1">
      <c r="A295" s="56"/>
      <c r="B295" s="81" t="s">
        <v>1040</v>
      </c>
      <c r="C295" s="81" t="s">
        <v>1084</v>
      </c>
      <c r="D295" s="81" t="s">
        <v>0</v>
      </c>
      <c r="E295" s="64" t="s">
        <v>1084</v>
      </c>
      <c r="F295" s="83"/>
      <c r="G295" s="83"/>
      <c r="H295" s="83"/>
      <c r="I295" s="57"/>
      <c r="J295" s="57"/>
      <c r="K295" s="82" t="s">
        <v>1081</v>
      </c>
      <c r="L295" s="148" t="s">
        <v>1144</v>
      </c>
      <c r="M295" s="148" t="s">
        <v>1028</v>
      </c>
      <c r="N295" s="148" t="s">
        <v>1029</v>
      </c>
      <c r="O295" s="148" t="s">
        <v>1030</v>
      </c>
      <c r="P295" s="148" t="s">
        <v>1032</v>
      </c>
      <c r="Q295" s="148" t="s">
        <v>1033</v>
      </c>
      <c r="R295" s="148" t="s">
        <v>1034</v>
      </c>
      <c r="S295" s="148" t="s">
        <v>1035</v>
      </c>
      <c r="T295" s="149" t="s">
        <v>1036</v>
      </c>
      <c r="U295" s="148" t="s">
        <v>1037</v>
      </c>
    </row>
    <row r="296" spans="1:21" ht="45.75" customHeight="1">
      <c r="A296" s="55">
        <v>263</v>
      </c>
      <c r="B296" s="51" t="s">
        <v>332</v>
      </c>
      <c r="C296" s="61" t="s">
        <v>25</v>
      </c>
      <c r="D296" s="51" t="s">
        <v>333</v>
      </c>
      <c r="E296" s="61" t="s">
        <v>25</v>
      </c>
      <c r="F296" s="80"/>
      <c r="G296" s="80"/>
      <c r="H296" s="190"/>
      <c r="I296" s="59" t="s">
        <v>1161</v>
      </c>
      <c r="J296" s="39" t="s">
        <v>1082</v>
      </c>
      <c r="K296" s="162"/>
      <c r="L296" s="44" t="s">
        <v>1176</v>
      </c>
      <c r="M296" s="44" t="s">
        <v>1176</v>
      </c>
      <c r="N296" s="44" t="s">
        <v>1176</v>
      </c>
      <c r="O296" s="44" t="s">
        <v>1176</v>
      </c>
      <c r="P296" s="44" t="s">
        <v>1176</v>
      </c>
      <c r="Q296" s="44" t="s">
        <v>1176</v>
      </c>
      <c r="R296" s="44" t="s">
        <v>1176</v>
      </c>
      <c r="S296" s="44" t="s">
        <v>1176</v>
      </c>
      <c r="T296" s="44" t="s">
        <v>1176</v>
      </c>
      <c r="U296" s="44" t="s">
        <v>1176</v>
      </c>
    </row>
    <row r="297" spans="1:21" ht="48" hidden="1" customHeight="1">
      <c r="A297" s="55">
        <v>264</v>
      </c>
      <c r="B297" s="51" t="s">
        <v>334</v>
      </c>
      <c r="C297" s="61" t="s">
        <v>25</v>
      </c>
      <c r="D297" s="51" t="s">
        <v>335</v>
      </c>
      <c r="E297" s="61" t="s">
        <v>25</v>
      </c>
      <c r="F297" s="80"/>
      <c r="G297" s="80"/>
      <c r="H297" s="190"/>
      <c r="I297" s="59" t="s">
        <v>1161</v>
      </c>
      <c r="J297" s="39" t="s">
        <v>1083</v>
      </c>
      <c r="K297" s="40"/>
    </row>
    <row r="298" spans="1:21" ht="24.75" customHeight="1">
      <c r="A298" s="43">
        <v>265</v>
      </c>
      <c r="B298" s="555" t="s">
        <v>336</v>
      </c>
      <c r="C298" s="556"/>
      <c r="D298" s="557"/>
      <c r="E298" s="73" t="s">
        <v>1176</v>
      </c>
      <c r="F298" s="73"/>
      <c r="G298" s="73"/>
      <c r="H298" s="73"/>
      <c r="I298" s="54" t="s">
        <v>1161</v>
      </c>
      <c r="J298" s="44" t="s">
        <v>1176</v>
      </c>
      <c r="K298" s="161" t="s">
        <v>1176</v>
      </c>
      <c r="L298" s="95" t="s">
        <v>1176</v>
      </c>
      <c r="M298" s="95" t="s">
        <v>1176</v>
      </c>
      <c r="N298" s="95" t="s">
        <v>1176</v>
      </c>
      <c r="O298" s="95" t="s">
        <v>1176</v>
      </c>
      <c r="P298" s="95" t="s">
        <v>1176</v>
      </c>
      <c r="Q298" s="95" t="s">
        <v>1176</v>
      </c>
      <c r="R298" s="95" t="s">
        <v>1176</v>
      </c>
      <c r="S298" s="95" t="s">
        <v>1176</v>
      </c>
      <c r="T298" s="95" t="s">
        <v>1176</v>
      </c>
      <c r="U298" s="95" t="s">
        <v>1176</v>
      </c>
    </row>
    <row r="299" spans="1:21" s="37" customFormat="1" ht="45" hidden="1" customHeight="1">
      <c r="A299" s="56"/>
      <c r="B299" s="81" t="s">
        <v>1040</v>
      </c>
      <c r="C299" s="81" t="s">
        <v>1084</v>
      </c>
      <c r="D299" s="81" t="s">
        <v>0</v>
      </c>
      <c r="E299" s="64" t="s">
        <v>1084</v>
      </c>
      <c r="F299" s="83"/>
      <c r="G299" s="83"/>
      <c r="H299" s="83"/>
      <c r="I299" s="57"/>
      <c r="J299" s="57"/>
      <c r="K299" s="82" t="s">
        <v>1081</v>
      </c>
      <c r="L299" s="148" t="s">
        <v>1176</v>
      </c>
      <c r="M299" s="148" t="s">
        <v>1176</v>
      </c>
      <c r="N299" s="148" t="s">
        <v>1176</v>
      </c>
      <c r="O299" s="148" t="s">
        <v>1176</v>
      </c>
      <c r="P299" s="148" t="s">
        <v>1176</v>
      </c>
      <c r="Q299" s="148" t="s">
        <v>1176</v>
      </c>
      <c r="R299" s="148" t="s">
        <v>1176</v>
      </c>
      <c r="S299" s="148" t="s">
        <v>1176</v>
      </c>
      <c r="T299" s="149" t="s">
        <v>1176</v>
      </c>
      <c r="U299" s="148" t="s">
        <v>1176</v>
      </c>
    </row>
    <row r="300" spans="1:21" s="37" customFormat="1" ht="0.75" customHeight="1">
      <c r="A300" s="56"/>
      <c r="B300" s="81" t="s">
        <v>1040</v>
      </c>
      <c r="C300" s="81" t="s">
        <v>1084</v>
      </c>
      <c r="D300" s="81" t="s">
        <v>0</v>
      </c>
      <c r="E300" s="64" t="s">
        <v>1084</v>
      </c>
      <c r="F300" s="83"/>
      <c r="G300" s="83"/>
      <c r="H300" s="83"/>
      <c r="I300" s="57"/>
      <c r="J300" s="57"/>
      <c r="K300" s="160" t="s">
        <v>1081</v>
      </c>
      <c r="L300" s="46" t="s">
        <v>1176</v>
      </c>
      <c r="M300" s="46" t="s">
        <v>1176</v>
      </c>
      <c r="N300" s="46" t="s">
        <v>1176</v>
      </c>
      <c r="O300" s="46" t="s">
        <v>1176</v>
      </c>
      <c r="P300" s="46" t="s">
        <v>1176</v>
      </c>
      <c r="Q300" s="46" t="s">
        <v>1176</v>
      </c>
      <c r="R300" s="46" t="s">
        <v>1176</v>
      </c>
      <c r="S300" s="46" t="s">
        <v>1176</v>
      </c>
      <c r="T300" s="47" t="s">
        <v>1176</v>
      </c>
      <c r="U300" s="46" t="s">
        <v>1176</v>
      </c>
    </row>
    <row r="301" spans="1:21" ht="48.75" customHeight="1">
      <c r="A301" s="55">
        <v>268</v>
      </c>
      <c r="B301" s="561" t="s">
        <v>339</v>
      </c>
      <c r="C301" s="62" t="s">
        <v>25</v>
      </c>
      <c r="D301" s="51" t="s">
        <v>340</v>
      </c>
      <c r="E301" s="61" t="s">
        <v>25</v>
      </c>
      <c r="F301" s="80"/>
      <c r="G301" s="80"/>
      <c r="H301" s="190"/>
      <c r="I301" s="59" t="s">
        <v>1161</v>
      </c>
      <c r="J301" s="39" t="s">
        <v>1082</v>
      </c>
      <c r="K301" s="162"/>
      <c r="L301" s="95" t="s">
        <v>1176</v>
      </c>
      <c r="M301" s="95" t="s">
        <v>1176</v>
      </c>
      <c r="N301" s="95" t="s">
        <v>1176</v>
      </c>
      <c r="O301" s="95" t="s">
        <v>1176</v>
      </c>
      <c r="P301" s="95" t="s">
        <v>1176</v>
      </c>
      <c r="Q301" s="95" t="s">
        <v>1176</v>
      </c>
      <c r="R301" s="95" t="s">
        <v>1176</v>
      </c>
      <c r="S301" s="95" t="s">
        <v>1176</v>
      </c>
      <c r="T301" s="95" t="s">
        <v>1176</v>
      </c>
      <c r="U301" s="95" t="s">
        <v>1176</v>
      </c>
    </row>
    <row r="302" spans="1:21" ht="33.75" customHeight="1">
      <c r="A302" s="55">
        <v>269</v>
      </c>
      <c r="B302" s="561"/>
      <c r="C302" s="62" t="s">
        <v>25</v>
      </c>
      <c r="D302" s="51" t="s">
        <v>342</v>
      </c>
      <c r="E302" s="61" t="s">
        <v>25</v>
      </c>
      <c r="F302" s="80"/>
      <c r="G302" s="80"/>
      <c r="H302" s="190"/>
      <c r="I302" s="59" t="s">
        <v>1161</v>
      </c>
      <c r="J302" s="39" t="s">
        <v>1082</v>
      </c>
      <c r="K302" s="162"/>
      <c r="L302" s="95" t="s">
        <v>1176</v>
      </c>
      <c r="M302" s="95" t="s">
        <v>1176</v>
      </c>
      <c r="N302" s="95" t="s">
        <v>1176</v>
      </c>
      <c r="O302" s="95" t="s">
        <v>1176</v>
      </c>
      <c r="P302" s="95" t="s">
        <v>1176</v>
      </c>
      <c r="Q302" s="95" t="s">
        <v>1176</v>
      </c>
      <c r="R302" s="95" t="s">
        <v>1176</v>
      </c>
      <c r="S302" s="95" t="s">
        <v>1176</v>
      </c>
      <c r="T302" s="95" t="s">
        <v>1176</v>
      </c>
      <c r="U302" s="95" t="s">
        <v>1176</v>
      </c>
    </row>
    <row r="303" spans="1:21" ht="30" customHeight="1">
      <c r="A303" s="55">
        <v>270</v>
      </c>
      <c r="B303" s="561"/>
      <c r="C303" s="62" t="s">
        <v>25</v>
      </c>
      <c r="D303" s="51" t="s">
        <v>343</v>
      </c>
      <c r="E303" s="61" t="s">
        <v>25</v>
      </c>
      <c r="F303" s="80"/>
      <c r="G303" s="80"/>
      <c r="H303" s="190"/>
      <c r="I303" s="59" t="s">
        <v>1161</v>
      </c>
      <c r="J303" s="39" t="s">
        <v>1082</v>
      </c>
      <c r="K303" s="162"/>
      <c r="L303" s="95" t="s">
        <v>1176</v>
      </c>
      <c r="M303" s="95" t="s">
        <v>1176</v>
      </c>
      <c r="N303" s="95" t="s">
        <v>1176</v>
      </c>
      <c r="O303" s="95" t="s">
        <v>1176</v>
      </c>
      <c r="P303" s="95" t="s">
        <v>1176</v>
      </c>
      <c r="Q303" s="95" t="s">
        <v>1176</v>
      </c>
      <c r="R303" s="95" t="s">
        <v>1176</v>
      </c>
      <c r="S303" s="95" t="s">
        <v>1176</v>
      </c>
      <c r="T303" s="95" t="s">
        <v>1176</v>
      </c>
      <c r="U303" s="95" t="s">
        <v>1176</v>
      </c>
    </row>
    <row r="304" spans="1:21" ht="29.25" customHeight="1">
      <c r="A304" s="55">
        <v>271</v>
      </c>
      <c r="B304" s="561"/>
      <c r="C304" s="62" t="s">
        <v>25</v>
      </c>
      <c r="D304" s="51" t="s">
        <v>344</v>
      </c>
      <c r="E304" s="61" t="s">
        <v>25</v>
      </c>
      <c r="F304" s="80"/>
      <c r="G304" s="80"/>
      <c r="H304" s="190"/>
      <c r="I304" s="59" t="s">
        <v>1161</v>
      </c>
      <c r="J304" s="39" t="s">
        <v>1082</v>
      </c>
      <c r="K304" s="162"/>
      <c r="L304" s="95" t="s">
        <v>1176</v>
      </c>
      <c r="M304" s="95" t="s">
        <v>1176</v>
      </c>
      <c r="N304" s="95" t="s">
        <v>1176</v>
      </c>
      <c r="O304" s="95" t="s">
        <v>1176</v>
      </c>
      <c r="P304" s="95" t="s">
        <v>1176</v>
      </c>
      <c r="Q304" s="95" t="s">
        <v>1176</v>
      </c>
      <c r="R304" s="95" t="s">
        <v>1176</v>
      </c>
      <c r="S304" s="95" t="s">
        <v>1176</v>
      </c>
      <c r="T304" s="95" t="s">
        <v>1176</v>
      </c>
      <c r="U304" s="95" t="s">
        <v>1176</v>
      </c>
    </row>
    <row r="305" spans="1:21" ht="3.75" hidden="1" customHeight="1">
      <c r="A305" s="55">
        <v>272</v>
      </c>
      <c r="B305" s="558" t="s">
        <v>339</v>
      </c>
      <c r="C305" s="62" t="s">
        <v>25</v>
      </c>
      <c r="D305" s="51" t="s">
        <v>340</v>
      </c>
      <c r="E305" s="61" t="s">
        <v>25</v>
      </c>
      <c r="F305" s="80"/>
      <c r="G305" s="80"/>
      <c r="H305" s="190"/>
      <c r="I305" s="59" t="s">
        <v>1161</v>
      </c>
      <c r="J305" s="39" t="s">
        <v>1083</v>
      </c>
      <c r="K305" s="40"/>
      <c r="L305" s="165" t="s">
        <v>1176</v>
      </c>
      <c r="M305" s="165" t="s">
        <v>1176</v>
      </c>
      <c r="N305" s="165" t="s">
        <v>1176</v>
      </c>
      <c r="O305" s="165" t="s">
        <v>1176</v>
      </c>
      <c r="P305" s="165" t="s">
        <v>1176</v>
      </c>
      <c r="Q305" s="165" t="s">
        <v>1176</v>
      </c>
      <c r="R305" s="165" t="s">
        <v>1176</v>
      </c>
      <c r="S305" s="165" t="s">
        <v>1176</v>
      </c>
      <c r="T305" s="165" t="s">
        <v>1176</v>
      </c>
      <c r="U305" s="165" t="s">
        <v>1176</v>
      </c>
    </row>
    <row r="306" spans="1:21" ht="80.25" hidden="1" customHeight="1">
      <c r="A306" s="55">
        <v>273</v>
      </c>
      <c r="B306" s="562"/>
      <c r="C306" s="62" t="s">
        <v>25</v>
      </c>
      <c r="D306" s="51" t="s">
        <v>342</v>
      </c>
      <c r="E306" s="61" t="s">
        <v>25</v>
      </c>
      <c r="F306" s="80"/>
      <c r="G306" s="80"/>
      <c r="H306" s="190"/>
      <c r="I306" s="59" t="s">
        <v>1161</v>
      </c>
      <c r="J306" s="39" t="s">
        <v>1083</v>
      </c>
      <c r="K306" s="40"/>
      <c r="L306" s="45" t="s">
        <v>1176</v>
      </c>
      <c r="M306" s="45" t="s">
        <v>1176</v>
      </c>
      <c r="N306" s="45" t="s">
        <v>1176</v>
      </c>
      <c r="O306" s="45" t="s">
        <v>1176</v>
      </c>
      <c r="P306" s="45" t="s">
        <v>1176</v>
      </c>
      <c r="Q306" s="45" t="s">
        <v>1176</v>
      </c>
      <c r="R306" s="45" t="s">
        <v>1176</v>
      </c>
      <c r="S306" s="45" t="s">
        <v>1176</v>
      </c>
      <c r="T306" s="45" t="s">
        <v>1176</v>
      </c>
      <c r="U306" s="45" t="s">
        <v>1176</v>
      </c>
    </row>
    <row r="307" spans="1:21" ht="1.5" hidden="1" customHeight="1">
      <c r="A307" s="55">
        <v>274</v>
      </c>
      <c r="B307" s="562"/>
      <c r="C307" s="62" t="s">
        <v>25</v>
      </c>
      <c r="D307" s="51" t="s">
        <v>343</v>
      </c>
      <c r="E307" s="61" t="s">
        <v>25</v>
      </c>
      <c r="F307" s="80"/>
      <c r="G307" s="80"/>
      <c r="H307" s="190"/>
      <c r="I307" s="59" t="s">
        <v>1161</v>
      </c>
      <c r="J307" s="39" t="s">
        <v>1083</v>
      </c>
      <c r="K307" s="40"/>
      <c r="L307" s="45" t="s">
        <v>1176</v>
      </c>
      <c r="M307" s="45" t="s">
        <v>1176</v>
      </c>
      <c r="N307" s="45" t="s">
        <v>1176</v>
      </c>
      <c r="O307" s="45" t="s">
        <v>1176</v>
      </c>
      <c r="P307" s="45" t="s">
        <v>1176</v>
      </c>
      <c r="Q307" s="45" t="s">
        <v>1176</v>
      </c>
      <c r="R307" s="45" t="s">
        <v>1176</v>
      </c>
      <c r="S307" s="45" t="s">
        <v>1176</v>
      </c>
      <c r="T307" s="45" t="s">
        <v>1176</v>
      </c>
      <c r="U307" s="45" t="s">
        <v>1176</v>
      </c>
    </row>
    <row r="308" spans="1:21" ht="93" hidden="1" customHeight="1">
      <c r="A308" s="55">
        <v>275</v>
      </c>
      <c r="B308" s="559"/>
      <c r="C308" s="62" t="s">
        <v>25</v>
      </c>
      <c r="D308" s="51" t="s">
        <v>344</v>
      </c>
      <c r="E308" s="61" t="s">
        <v>25</v>
      </c>
      <c r="F308" s="80"/>
      <c r="G308" s="80"/>
      <c r="H308" s="190"/>
      <c r="I308" s="59" t="s">
        <v>1161</v>
      </c>
      <c r="J308" s="39" t="s">
        <v>1083</v>
      </c>
      <c r="K308" s="40"/>
      <c r="L308" s="142" t="s">
        <v>1176</v>
      </c>
      <c r="M308" s="142" t="s">
        <v>1176</v>
      </c>
      <c r="N308" s="142" t="s">
        <v>1176</v>
      </c>
      <c r="O308" s="142" t="s">
        <v>1176</v>
      </c>
      <c r="P308" s="142" t="s">
        <v>1176</v>
      </c>
      <c r="Q308" s="142" t="s">
        <v>1176</v>
      </c>
      <c r="R308" s="142" t="s">
        <v>1176</v>
      </c>
      <c r="S308" s="142" t="s">
        <v>1176</v>
      </c>
      <c r="T308" s="142" t="s">
        <v>1176</v>
      </c>
      <c r="U308" s="142" t="s">
        <v>1176</v>
      </c>
    </row>
    <row r="309" spans="1:21" ht="23.25" customHeight="1">
      <c r="A309" s="43">
        <v>276</v>
      </c>
      <c r="B309" s="555" t="s">
        <v>345</v>
      </c>
      <c r="C309" s="556"/>
      <c r="D309" s="557"/>
      <c r="E309" s="73" t="s">
        <v>1176</v>
      </c>
      <c r="F309" s="73"/>
      <c r="G309" s="73"/>
      <c r="H309" s="73"/>
      <c r="I309" s="54" t="s">
        <v>1161</v>
      </c>
      <c r="J309" s="44" t="s">
        <v>1176</v>
      </c>
      <c r="K309" s="161" t="s">
        <v>1176</v>
      </c>
      <c r="L309" s="95" t="s">
        <v>1176</v>
      </c>
      <c r="M309" s="95" t="s">
        <v>1176</v>
      </c>
      <c r="N309" s="95" t="s">
        <v>1176</v>
      </c>
      <c r="O309" s="95" t="s">
        <v>1176</v>
      </c>
      <c r="P309" s="95" t="s">
        <v>1176</v>
      </c>
      <c r="Q309" s="95" t="s">
        <v>1176</v>
      </c>
      <c r="R309" s="95" t="s">
        <v>1176</v>
      </c>
      <c r="S309" s="95" t="s">
        <v>1176</v>
      </c>
      <c r="T309" s="95" t="s">
        <v>1176</v>
      </c>
      <c r="U309" s="95" t="s">
        <v>1176</v>
      </c>
    </row>
    <row r="310" spans="1:21" s="37" customFormat="1" ht="45" hidden="1" customHeight="1">
      <c r="A310" s="56"/>
      <c r="B310" s="81" t="s">
        <v>1040</v>
      </c>
      <c r="C310" s="81" t="s">
        <v>1084</v>
      </c>
      <c r="D310" s="81" t="s">
        <v>0</v>
      </c>
      <c r="E310" s="64" t="s">
        <v>1084</v>
      </c>
      <c r="F310" s="83"/>
      <c r="G310" s="83"/>
      <c r="H310" s="83"/>
      <c r="I310" s="57"/>
      <c r="J310" s="57"/>
      <c r="K310" s="82" t="s">
        <v>1081</v>
      </c>
      <c r="L310" s="148" t="s">
        <v>1176</v>
      </c>
      <c r="M310" s="148" t="s">
        <v>1176</v>
      </c>
      <c r="N310" s="148" t="s">
        <v>1176</v>
      </c>
      <c r="O310" s="148" t="s">
        <v>1176</v>
      </c>
      <c r="P310" s="148" t="s">
        <v>1176</v>
      </c>
      <c r="Q310" s="148" t="s">
        <v>1176</v>
      </c>
      <c r="R310" s="148" t="s">
        <v>1176</v>
      </c>
      <c r="S310" s="148" t="s">
        <v>1176</v>
      </c>
      <c r="T310" s="149" t="s">
        <v>1176</v>
      </c>
      <c r="U310" s="148" t="s">
        <v>1176</v>
      </c>
    </row>
    <row r="311" spans="1:21" ht="50.25" customHeight="1">
      <c r="A311" s="55">
        <v>278</v>
      </c>
      <c r="B311" s="51" t="s">
        <v>663</v>
      </c>
      <c r="C311" s="61" t="s">
        <v>25</v>
      </c>
      <c r="D311" s="51" t="s">
        <v>664</v>
      </c>
      <c r="E311" s="61" t="s">
        <v>25</v>
      </c>
      <c r="F311" s="80"/>
      <c r="G311" s="80"/>
      <c r="H311" s="190"/>
      <c r="I311" s="59" t="s">
        <v>1161</v>
      </c>
      <c r="J311" s="39" t="s">
        <v>1082</v>
      </c>
      <c r="K311" s="162"/>
      <c r="L311" s="95" t="s">
        <v>1176</v>
      </c>
      <c r="M311" s="95" t="s">
        <v>1176</v>
      </c>
      <c r="N311" s="95" t="s">
        <v>1176</v>
      </c>
      <c r="O311" s="95" t="s">
        <v>1176</v>
      </c>
      <c r="P311" s="95" t="s">
        <v>1176</v>
      </c>
      <c r="Q311" s="95" t="s">
        <v>1176</v>
      </c>
      <c r="R311" s="95" t="s">
        <v>1176</v>
      </c>
      <c r="S311" s="95" t="s">
        <v>1176</v>
      </c>
      <c r="T311" s="95" t="s">
        <v>1176</v>
      </c>
      <c r="U311" s="95" t="s">
        <v>1176</v>
      </c>
    </row>
    <row r="312" spans="1:21" ht="69.75" hidden="1" customHeight="1">
      <c r="A312" s="55">
        <v>279</v>
      </c>
      <c r="B312" s="51" t="s">
        <v>667</v>
      </c>
      <c r="C312" s="61" t="s">
        <v>26</v>
      </c>
      <c r="D312" s="51" t="s">
        <v>668</v>
      </c>
      <c r="E312" s="61" t="s">
        <v>26</v>
      </c>
      <c r="F312" s="80"/>
      <c r="G312" s="80"/>
      <c r="H312" s="190"/>
      <c r="I312" s="59" t="s">
        <v>1161</v>
      </c>
      <c r="J312" s="39" t="s">
        <v>1083</v>
      </c>
      <c r="K312" s="40"/>
    </row>
    <row r="313" spans="1:21" ht="60" customHeight="1">
      <c r="A313" s="55">
        <v>280</v>
      </c>
      <c r="B313" s="51" t="s">
        <v>665</v>
      </c>
      <c r="C313" s="61" t="s">
        <v>25</v>
      </c>
      <c r="D313" s="51" t="s">
        <v>666</v>
      </c>
      <c r="E313" s="61" t="s">
        <v>25</v>
      </c>
      <c r="F313" s="80"/>
      <c r="G313" s="80"/>
      <c r="H313" s="190"/>
      <c r="I313" s="59" t="s">
        <v>1161</v>
      </c>
      <c r="J313" s="39" t="s">
        <v>1082</v>
      </c>
      <c r="K313" s="162"/>
      <c r="L313" s="44" t="s">
        <v>1176</v>
      </c>
      <c r="M313" s="44" t="s">
        <v>1176</v>
      </c>
      <c r="N313" s="44" t="s">
        <v>1176</v>
      </c>
      <c r="O313" s="44" t="s">
        <v>1176</v>
      </c>
      <c r="P313" s="44" t="s">
        <v>1176</v>
      </c>
      <c r="Q313" s="44" t="s">
        <v>1176</v>
      </c>
      <c r="R313" s="44" t="s">
        <v>1176</v>
      </c>
      <c r="S313" s="44" t="s">
        <v>1176</v>
      </c>
      <c r="T313" s="44" t="s">
        <v>1176</v>
      </c>
      <c r="U313" s="44" t="s">
        <v>1176</v>
      </c>
    </row>
    <row r="314" spans="1:21" ht="30.75" customHeight="1">
      <c r="A314" s="43">
        <v>281</v>
      </c>
      <c r="B314" s="555" t="s">
        <v>348</v>
      </c>
      <c r="C314" s="556"/>
      <c r="D314" s="557"/>
      <c r="E314" s="73" t="s">
        <v>1176</v>
      </c>
      <c r="F314" s="73"/>
      <c r="G314" s="73"/>
      <c r="H314" s="73"/>
      <c r="I314" s="54" t="s">
        <v>1161</v>
      </c>
      <c r="J314" s="44" t="s">
        <v>1176</v>
      </c>
      <c r="K314" s="161" t="s">
        <v>1176</v>
      </c>
      <c r="L314" s="95" t="s">
        <v>1176</v>
      </c>
      <c r="M314" s="95" t="s">
        <v>1176</v>
      </c>
      <c r="N314" s="95" t="s">
        <v>1176</v>
      </c>
      <c r="O314" s="95" t="s">
        <v>1176</v>
      </c>
      <c r="P314" s="95" t="s">
        <v>1176</v>
      </c>
      <c r="Q314" s="95" t="s">
        <v>1176</v>
      </c>
      <c r="R314" s="95" t="s">
        <v>1176</v>
      </c>
      <c r="S314" s="95" t="s">
        <v>1176</v>
      </c>
      <c r="T314" s="95" t="s">
        <v>1176</v>
      </c>
      <c r="U314" s="95" t="s">
        <v>1176</v>
      </c>
    </row>
    <row r="315" spans="1:21" s="37" customFormat="1" ht="28.5" hidden="1" customHeight="1">
      <c r="A315" s="56"/>
      <c r="B315" s="81" t="s">
        <v>1040</v>
      </c>
      <c r="C315" s="81" t="s">
        <v>1084</v>
      </c>
      <c r="D315" s="81" t="s">
        <v>0</v>
      </c>
      <c r="E315" s="64" t="s">
        <v>1084</v>
      </c>
      <c r="F315" s="83"/>
      <c r="G315" s="83"/>
      <c r="H315" s="83"/>
      <c r="I315" s="57"/>
      <c r="J315" s="57"/>
      <c r="K315" s="82" t="s">
        <v>1081</v>
      </c>
      <c r="L315" s="148" t="s">
        <v>1176</v>
      </c>
      <c r="M315" s="148" t="s">
        <v>1176</v>
      </c>
      <c r="N315" s="148" t="s">
        <v>1176</v>
      </c>
      <c r="O315" s="148" t="s">
        <v>1176</v>
      </c>
      <c r="P315" s="148" t="s">
        <v>1176</v>
      </c>
      <c r="Q315" s="148" t="s">
        <v>1176</v>
      </c>
      <c r="R315" s="148" t="s">
        <v>1176</v>
      </c>
      <c r="S315" s="148" t="s">
        <v>1176</v>
      </c>
      <c r="T315" s="149" t="s">
        <v>1176</v>
      </c>
      <c r="U315" s="148" t="s">
        <v>1176</v>
      </c>
    </row>
    <row r="316" spans="1:21" ht="56.25" customHeight="1">
      <c r="A316" s="55">
        <v>283</v>
      </c>
      <c r="B316" s="51" t="s">
        <v>349</v>
      </c>
      <c r="C316" s="61" t="s">
        <v>25</v>
      </c>
      <c r="D316" s="51" t="s">
        <v>671</v>
      </c>
      <c r="E316" s="61" t="s">
        <v>25</v>
      </c>
      <c r="F316" s="80"/>
      <c r="G316" s="80"/>
      <c r="H316" s="190"/>
      <c r="I316" s="59" t="s">
        <v>1161</v>
      </c>
      <c r="J316" s="39" t="s">
        <v>1082</v>
      </c>
      <c r="K316" s="162"/>
      <c r="L316" s="95" t="s">
        <v>1176</v>
      </c>
      <c r="M316" s="95" t="s">
        <v>1176</v>
      </c>
      <c r="N316" s="95" t="s">
        <v>1176</v>
      </c>
      <c r="O316" s="95" t="s">
        <v>1176</v>
      </c>
      <c r="P316" s="95" t="s">
        <v>1176</v>
      </c>
      <c r="Q316" s="95" t="s">
        <v>1176</v>
      </c>
      <c r="R316" s="95" t="s">
        <v>1176</v>
      </c>
      <c r="S316" s="95" t="s">
        <v>1176</v>
      </c>
      <c r="T316" s="95" t="s">
        <v>1176</v>
      </c>
      <c r="U316" s="95" t="s">
        <v>1176</v>
      </c>
    </row>
    <row r="317" spans="1:21" ht="38.25" hidden="1" customHeight="1">
      <c r="A317" s="55">
        <v>284</v>
      </c>
      <c r="B317" s="51" t="s">
        <v>670</v>
      </c>
      <c r="C317" s="61" t="s">
        <v>25</v>
      </c>
      <c r="D317" s="51" t="s">
        <v>669</v>
      </c>
      <c r="E317" s="61" t="s">
        <v>25</v>
      </c>
      <c r="F317" s="80"/>
      <c r="G317" s="80"/>
      <c r="H317" s="190"/>
      <c r="I317" s="59" t="s">
        <v>1161</v>
      </c>
      <c r="J317" s="39" t="s">
        <v>1083</v>
      </c>
      <c r="K317" s="40"/>
      <c r="L317" s="156" t="s">
        <v>1176</v>
      </c>
      <c r="M317" s="156" t="s">
        <v>1176</v>
      </c>
      <c r="N317" s="156" t="s">
        <v>1176</v>
      </c>
      <c r="O317" s="156" t="s">
        <v>1176</v>
      </c>
      <c r="P317" s="156" t="s">
        <v>1176</v>
      </c>
      <c r="Q317" s="156" t="s">
        <v>1176</v>
      </c>
      <c r="R317" s="156" t="s">
        <v>1176</v>
      </c>
      <c r="S317" s="156" t="s">
        <v>1176</v>
      </c>
      <c r="T317" s="156" t="s">
        <v>1176</v>
      </c>
      <c r="U317" s="156" t="s">
        <v>1176</v>
      </c>
    </row>
    <row r="318" spans="1:21" ht="36.75" hidden="1" customHeight="1">
      <c r="A318" s="43">
        <v>285</v>
      </c>
      <c r="B318" s="555" t="s">
        <v>771</v>
      </c>
      <c r="C318" s="556"/>
      <c r="D318" s="557"/>
      <c r="E318" s="73" t="s">
        <v>1176</v>
      </c>
      <c r="F318" s="73"/>
      <c r="G318" s="73"/>
      <c r="H318" s="73"/>
      <c r="I318" s="54" t="s">
        <v>1161</v>
      </c>
      <c r="J318" s="44" t="s">
        <v>1176</v>
      </c>
      <c r="K318" s="161" t="s">
        <v>1176</v>
      </c>
      <c r="L318" s="95" t="s">
        <v>1176</v>
      </c>
      <c r="M318" s="95" t="s">
        <v>1176</v>
      </c>
      <c r="N318" s="95" t="s">
        <v>1176</v>
      </c>
      <c r="O318" s="95" t="s">
        <v>1176</v>
      </c>
      <c r="P318" s="95" t="s">
        <v>1176</v>
      </c>
      <c r="Q318" s="95" t="s">
        <v>1176</v>
      </c>
      <c r="R318" s="95" t="s">
        <v>1176</v>
      </c>
      <c r="S318" s="95" t="s">
        <v>1176</v>
      </c>
      <c r="T318" s="95" t="s">
        <v>1176</v>
      </c>
      <c r="U318" s="95" t="s">
        <v>1176</v>
      </c>
    </row>
    <row r="319" spans="1:21" ht="42" hidden="1" customHeight="1">
      <c r="A319" s="55">
        <v>286</v>
      </c>
      <c r="B319" s="58" t="s">
        <v>1191</v>
      </c>
      <c r="C319" s="63" t="s">
        <v>26</v>
      </c>
      <c r="D319" s="51" t="s">
        <v>1092</v>
      </c>
      <c r="E319" s="61" t="s">
        <v>26</v>
      </c>
      <c r="F319" s="80"/>
      <c r="G319" s="80"/>
      <c r="H319" s="190"/>
      <c r="I319" s="59" t="s">
        <v>1161</v>
      </c>
      <c r="J319" s="39" t="s">
        <v>1082</v>
      </c>
      <c r="K319" s="162"/>
      <c r="L319" s="95" t="s">
        <v>1176</v>
      </c>
      <c r="M319" s="95" t="s">
        <v>1176</v>
      </c>
      <c r="N319" s="95" t="s">
        <v>1176</v>
      </c>
      <c r="O319" s="95" t="s">
        <v>1176</v>
      </c>
      <c r="P319" s="95" t="s">
        <v>1176</v>
      </c>
      <c r="Q319" s="95" t="s">
        <v>1176</v>
      </c>
      <c r="R319" s="95" t="s">
        <v>1176</v>
      </c>
      <c r="S319" s="95" t="s">
        <v>1176</v>
      </c>
      <c r="T319" s="95" t="s">
        <v>1176</v>
      </c>
      <c r="U319" s="95" t="s">
        <v>1176</v>
      </c>
    </row>
    <row r="320" spans="1:21" ht="49.5" hidden="1" customHeight="1">
      <c r="A320" s="55">
        <v>287</v>
      </c>
      <c r="B320" s="58" t="s">
        <v>1093</v>
      </c>
      <c r="C320" s="63" t="s">
        <v>26</v>
      </c>
      <c r="D320" s="51" t="s">
        <v>777</v>
      </c>
      <c r="E320" s="61" t="s">
        <v>26</v>
      </c>
      <c r="F320" s="80"/>
      <c r="G320" s="80"/>
      <c r="H320" s="190"/>
      <c r="I320" s="59" t="s">
        <v>1161</v>
      </c>
      <c r="J320" s="39" t="s">
        <v>1083</v>
      </c>
      <c r="K320" s="40"/>
      <c r="L320" s="131"/>
      <c r="M320" s="131"/>
      <c r="N320" s="131"/>
      <c r="O320" s="131"/>
      <c r="P320" s="165"/>
      <c r="Q320" s="165"/>
      <c r="R320" s="165"/>
      <c r="S320" s="165"/>
      <c r="T320" s="165"/>
      <c r="U320" s="165"/>
    </row>
    <row r="321" spans="1:21" ht="63" hidden="1" customHeight="1">
      <c r="A321" s="55">
        <v>288</v>
      </c>
      <c r="B321" s="51" t="s">
        <v>1011</v>
      </c>
      <c r="C321" s="61" t="s">
        <v>26</v>
      </c>
      <c r="D321" s="51" t="s">
        <v>1012</v>
      </c>
      <c r="E321" s="61" t="s">
        <v>26</v>
      </c>
      <c r="F321" s="80"/>
      <c r="G321" s="80"/>
      <c r="H321" s="190"/>
      <c r="I321" s="59" t="s">
        <v>1161</v>
      </c>
      <c r="J321" s="39" t="s">
        <v>1083</v>
      </c>
      <c r="K321" s="40"/>
      <c r="L321" s="164">
        <f t="shared" ref="L321:U321" si="0">SUM(L322:L326)</f>
        <v>11</v>
      </c>
      <c r="M321" s="164">
        <f t="shared" si="0"/>
        <v>8</v>
      </c>
      <c r="N321" s="164">
        <f t="shared" si="0"/>
        <v>9</v>
      </c>
      <c r="O321" s="164">
        <f t="shared" si="0"/>
        <v>8</v>
      </c>
      <c r="P321" s="164">
        <f t="shared" si="0"/>
        <v>8</v>
      </c>
      <c r="Q321" s="164">
        <f t="shared" si="0"/>
        <v>9</v>
      </c>
      <c r="R321" s="164">
        <f t="shared" si="0"/>
        <v>9</v>
      </c>
      <c r="S321" s="164">
        <f t="shared" si="0"/>
        <v>9</v>
      </c>
      <c r="T321" s="164">
        <f t="shared" si="0"/>
        <v>9</v>
      </c>
      <c r="U321" s="164">
        <f t="shared" si="0"/>
        <v>7</v>
      </c>
    </row>
    <row r="322" spans="1:21" ht="31.5" customHeight="1">
      <c r="A322" s="43">
        <v>289</v>
      </c>
      <c r="B322" s="555" t="s">
        <v>350</v>
      </c>
      <c r="C322" s="556"/>
      <c r="D322" s="557"/>
      <c r="E322" s="73" t="s">
        <v>1176</v>
      </c>
      <c r="F322" s="73"/>
      <c r="G322" s="73"/>
      <c r="H322" s="73"/>
      <c r="I322" s="54" t="s">
        <v>1161</v>
      </c>
      <c r="J322" s="44" t="s">
        <v>1176</v>
      </c>
      <c r="K322" s="161" t="s">
        <v>1176</v>
      </c>
      <c r="L322" s="66">
        <f t="shared" ref="L322:U322" si="1">COUNTIF(L$7:L$117,"x")</f>
        <v>9</v>
      </c>
      <c r="M322" s="66">
        <f t="shared" si="1"/>
        <v>6</v>
      </c>
      <c r="N322" s="66">
        <f t="shared" si="1"/>
        <v>7</v>
      </c>
      <c r="O322" s="66">
        <f t="shared" si="1"/>
        <v>6</v>
      </c>
      <c r="P322" s="66">
        <f t="shared" si="1"/>
        <v>6</v>
      </c>
      <c r="Q322" s="66">
        <f t="shared" si="1"/>
        <v>7</v>
      </c>
      <c r="R322" s="66">
        <f t="shared" si="1"/>
        <v>7</v>
      </c>
      <c r="S322" s="66">
        <f t="shared" si="1"/>
        <v>7</v>
      </c>
      <c r="T322" s="66">
        <f t="shared" si="1"/>
        <v>7</v>
      </c>
      <c r="U322" s="66">
        <f t="shared" si="1"/>
        <v>7</v>
      </c>
    </row>
    <row r="323" spans="1:21" ht="25.5" customHeight="1">
      <c r="A323" s="43">
        <v>290</v>
      </c>
      <c r="B323" s="555" t="s">
        <v>1125</v>
      </c>
      <c r="C323" s="556"/>
      <c r="D323" s="557"/>
      <c r="E323" s="73" t="s">
        <v>1176</v>
      </c>
      <c r="F323" s="73"/>
      <c r="G323" s="73"/>
      <c r="H323" s="73"/>
      <c r="I323" s="54" t="s">
        <v>1161</v>
      </c>
      <c r="J323" s="44" t="s">
        <v>1176</v>
      </c>
      <c r="K323" s="161" t="s">
        <v>1176</v>
      </c>
      <c r="L323" s="66">
        <f t="shared" ref="L323:U323" si="2">COUNTIF(L$119:L$221,"x")</f>
        <v>2</v>
      </c>
      <c r="M323" s="66">
        <f t="shared" si="2"/>
        <v>2</v>
      </c>
      <c r="N323" s="66">
        <f t="shared" si="2"/>
        <v>2</v>
      </c>
      <c r="O323" s="66">
        <f t="shared" si="2"/>
        <v>2</v>
      </c>
      <c r="P323" s="66">
        <f t="shared" si="2"/>
        <v>2</v>
      </c>
      <c r="Q323" s="66">
        <f t="shared" si="2"/>
        <v>2</v>
      </c>
      <c r="R323" s="66">
        <f t="shared" si="2"/>
        <v>2</v>
      </c>
      <c r="S323" s="66">
        <f t="shared" si="2"/>
        <v>2</v>
      </c>
      <c r="T323" s="66">
        <f t="shared" si="2"/>
        <v>2</v>
      </c>
      <c r="U323" s="66">
        <f t="shared" si="2"/>
        <v>0</v>
      </c>
    </row>
    <row r="324" spans="1:21" s="37" customFormat="1" ht="45" hidden="1" customHeight="1">
      <c r="A324" s="56"/>
      <c r="B324" s="81" t="s">
        <v>1040</v>
      </c>
      <c r="C324" s="81" t="s">
        <v>1084</v>
      </c>
      <c r="D324" s="81" t="s">
        <v>0</v>
      </c>
      <c r="E324" s="64" t="s">
        <v>1084</v>
      </c>
      <c r="F324" s="83"/>
      <c r="G324" s="83"/>
      <c r="H324" s="83"/>
      <c r="I324" s="57"/>
      <c r="J324" s="57"/>
      <c r="K324" s="82" t="s">
        <v>1081</v>
      </c>
      <c r="L324" s="148" t="s">
        <v>1144</v>
      </c>
      <c r="M324" s="148" t="s">
        <v>1028</v>
      </c>
      <c r="N324" s="148" t="s">
        <v>1029</v>
      </c>
      <c r="O324" s="148" t="s">
        <v>1030</v>
      </c>
      <c r="P324" s="148" t="s">
        <v>1032</v>
      </c>
      <c r="Q324" s="148" t="s">
        <v>1033</v>
      </c>
      <c r="R324" s="148" t="s">
        <v>1034</v>
      </c>
      <c r="S324" s="148" t="s">
        <v>1035</v>
      </c>
      <c r="T324" s="149" t="s">
        <v>1036</v>
      </c>
      <c r="U324" s="148" t="s">
        <v>1037</v>
      </c>
    </row>
    <row r="325" spans="1:21" ht="56.25" customHeight="1">
      <c r="A325" s="55">
        <v>292</v>
      </c>
      <c r="B325" s="51" t="s">
        <v>691</v>
      </c>
      <c r="C325" s="61" t="s">
        <v>23</v>
      </c>
      <c r="D325" s="51" t="s">
        <v>242</v>
      </c>
      <c r="E325" s="61" t="s">
        <v>25</v>
      </c>
      <c r="F325" s="80"/>
      <c r="G325" s="80"/>
      <c r="H325" s="190"/>
      <c r="I325" s="59" t="s">
        <v>1161</v>
      </c>
      <c r="J325" s="39" t="s">
        <v>1082</v>
      </c>
      <c r="K325" s="162"/>
      <c r="L325" s="66">
        <f t="shared" ref="L325:U325" si="3">COUNTIF(L$255:L$294,"x")</f>
        <v>0</v>
      </c>
      <c r="M325" s="66">
        <f t="shared" si="3"/>
        <v>0</v>
      </c>
      <c r="N325" s="66">
        <f t="shared" si="3"/>
        <v>0</v>
      </c>
      <c r="O325" s="66">
        <f t="shared" si="3"/>
        <v>0</v>
      </c>
      <c r="P325" s="66">
        <f t="shared" si="3"/>
        <v>0</v>
      </c>
      <c r="Q325" s="66">
        <f t="shared" si="3"/>
        <v>0</v>
      </c>
      <c r="R325" s="66">
        <f t="shared" si="3"/>
        <v>0</v>
      </c>
      <c r="S325" s="66">
        <f t="shared" si="3"/>
        <v>0</v>
      </c>
      <c r="T325" s="66">
        <f t="shared" si="3"/>
        <v>0</v>
      </c>
      <c r="U325" s="66">
        <f t="shared" si="3"/>
        <v>0</v>
      </c>
    </row>
    <row r="326" spans="1:21" ht="93" hidden="1" customHeight="1">
      <c r="A326" s="55">
        <v>293</v>
      </c>
      <c r="B326" s="51" t="s">
        <v>249</v>
      </c>
      <c r="C326" s="61" t="s">
        <v>23</v>
      </c>
      <c r="D326" s="51" t="s">
        <v>700</v>
      </c>
      <c r="E326" s="61" t="s">
        <v>26</v>
      </c>
      <c r="F326" s="80"/>
      <c r="G326" s="80"/>
      <c r="H326" s="190"/>
      <c r="I326" s="59" t="s">
        <v>1161</v>
      </c>
      <c r="J326" s="39" t="s">
        <v>1083</v>
      </c>
      <c r="K326" s="40"/>
      <c r="L326" s="168">
        <f t="shared" ref="L326:U326" si="4">COUNTIF(L$295:L$320,"x")</f>
        <v>0</v>
      </c>
      <c r="M326" s="168">
        <f t="shared" si="4"/>
        <v>0</v>
      </c>
      <c r="N326" s="168">
        <f t="shared" si="4"/>
        <v>0</v>
      </c>
      <c r="O326" s="168">
        <f t="shared" si="4"/>
        <v>0</v>
      </c>
      <c r="P326" s="168">
        <f t="shared" si="4"/>
        <v>0</v>
      </c>
      <c r="Q326" s="168">
        <f t="shared" si="4"/>
        <v>0</v>
      </c>
      <c r="R326" s="168">
        <f t="shared" si="4"/>
        <v>0</v>
      </c>
      <c r="S326" s="168">
        <f t="shared" si="4"/>
        <v>0</v>
      </c>
      <c r="T326" s="168">
        <f t="shared" si="4"/>
        <v>0</v>
      </c>
      <c r="U326" s="168">
        <f t="shared" si="4"/>
        <v>0</v>
      </c>
    </row>
    <row r="327" spans="1:21" s="37" customFormat="1" ht="45" hidden="1" customHeight="1">
      <c r="A327" s="92"/>
      <c r="B327" s="91" t="s">
        <v>1040</v>
      </c>
      <c r="C327" s="91" t="s">
        <v>1084</v>
      </c>
      <c r="D327" s="91" t="s">
        <v>0</v>
      </c>
      <c r="E327" s="127" t="s">
        <v>1084</v>
      </c>
      <c r="F327" s="128"/>
      <c r="G327" s="128"/>
      <c r="H327" s="128"/>
      <c r="I327" s="94"/>
      <c r="J327" s="94"/>
      <c r="K327" s="93" t="s">
        <v>1081</v>
      </c>
      <c r="L327" s="129" t="s">
        <v>1144</v>
      </c>
      <c r="M327" s="129" t="s">
        <v>1028</v>
      </c>
      <c r="N327" s="129" t="s">
        <v>1029</v>
      </c>
      <c r="O327" s="129" t="s">
        <v>1030</v>
      </c>
      <c r="P327" s="129" t="s">
        <v>1032</v>
      </c>
      <c r="Q327" s="129" t="s">
        <v>1033</v>
      </c>
      <c r="R327" s="129" t="s">
        <v>1034</v>
      </c>
      <c r="S327" s="129" t="s">
        <v>1035</v>
      </c>
      <c r="T327" s="130" t="s">
        <v>1036</v>
      </c>
      <c r="U327" s="129" t="s">
        <v>1037</v>
      </c>
    </row>
    <row r="328" spans="1:21" s="136" customFormat="1" ht="45" customHeight="1">
      <c r="A328" s="97">
        <v>295</v>
      </c>
      <c r="B328" s="89" t="s">
        <v>689</v>
      </c>
      <c r="C328" s="98" t="s">
        <v>23</v>
      </c>
      <c r="D328" s="89" t="s">
        <v>244</v>
      </c>
      <c r="E328" s="98" t="s">
        <v>25</v>
      </c>
      <c r="F328" s="98"/>
      <c r="G328" s="98"/>
      <c r="H328" s="190"/>
      <c r="I328" s="59" t="s">
        <v>1161</v>
      </c>
      <c r="J328" s="39" t="s">
        <v>1082</v>
      </c>
      <c r="K328" s="162"/>
      <c r="L328" s="45" t="s">
        <v>648</v>
      </c>
      <c r="M328" s="45" t="s">
        <v>648</v>
      </c>
      <c r="N328" s="45" t="s">
        <v>648</v>
      </c>
      <c r="O328" s="45" t="s">
        <v>648</v>
      </c>
      <c r="P328" s="45" t="s">
        <v>648</v>
      </c>
      <c r="Q328" s="45" t="s">
        <v>648</v>
      </c>
      <c r="R328" s="45" t="s">
        <v>648</v>
      </c>
      <c r="S328" s="45" t="s">
        <v>648</v>
      </c>
      <c r="T328" s="45" t="s">
        <v>648</v>
      </c>
      <c r="U328" s="45" t="s">
        <v>648</v>
      </c>
    </row>
    <row r="329" spans="1:21" ht="4.5" hidden="1" customHeight="1">
      <c r="A329" s="131">
        <v>296</v>
      </c>
      <c r="B329" s="88" t="s">
        <v>258</v>
      </c>
      <c r="C329" s="132" t="s">
        <v>23</v>
      </c>
      <c r="D329" s="88" t="s">
        <v>245</v>
      </c>
      <c r="E329" s="132" t="s">
        <v>25</v>
      </c>
      <c r="F329" s="132"/>
      <c r="G329" s="132"/>
      <c r="H329" s="132"/>
      <c r="I329" s="133" t="s">
        <v>1161</v>
      </c>
      <c r="J329" s="134" t="s">
        <v>1083</v>
      </c>
      <c r="K329" s="135"/>
      <c r="L329" s="36"/>
      <c r="M329" s="36"/>
      <c r="N329" s="36"/>
      <c r="O329" s="36"/>
      <c r="P329" s="36"/>
      <c r="Q329" s="36"/>
      <c r="R329" s="36"/>
      <c r="S329" s="36"/>
      <c r="T329" s="36"/>
      <c r="U329" s="36"/>
    </row>
    <row r="330" spans="1:21" s="37" customFormat="1" ht="45" hidden="1" customHeight="1">
      <c r="A330" s="92"/>
      <c r="B330" s="91" t="s">
        <v>1040</v>
      </c>
      <c r="C330" s="91" t="s">
        <v>1084</v>
      </c>
      <c r="D330" s="91" t="s">
        <v>0</v>
      </c>
      <c r="E330" s="127" t="s">
        <v>1084</v>
      </c>
      <c r="F330" s="128"/>
      <c r="G330" s="128"/>
      <c r="H330" s="128"/>
      <c r="I330" s="94"/>
      <c r="J330" s="94"/>
      <c r="K330" s="93" t="s">
        <v>1081</v>
      </c>
      <c r="L330" s="129" t="s">
        <v>1144</v>
      </c>
      <c r="M330" s="129" t="s">
        <v>1028</v>
      </c>
      <c r="N330" s="129" t="s">
        <v>1029</v>
      </c>
      <c r="O330" s="129" t="s">
        <v>1030</v>
      </c>
      <c r="P330" s="129" t="s">
        <v>1032</v>
      </c>
      <c r="Q330" s="129" t="s">
        <v>1033</v>
      </c>
      <c r="R330" s="129" t="s">
        <v>1034</v>
      </c>
      <c r="S330" s="129" t="s">
        <v>1035</v>
      </c>
      <c r="T330" s="130" t="s">
        <v>1036</v>
      </c>
      <c r="U330" s="129" t="s">
        <v>1037</v>
      </c>
    </row>
    <row r="331" spans="1:21" s="136" customFormat="1" ht="59.25" customHeight="1">
      <c r="A331" s="97">
        <v>298</v>
      </c>
      <c r="B331" s="89" t="s">
        <v>247</v>
      </c>
      <c r="C331" s="98" t="s">
        <v>23</v>
      </c>
      <c r="D331" s="89" t="s">
        <v>256</v>
      </c>
      <c r="E331" s="98" t="s">
        <v>23</v>
      </c>
      <c r="F331" s="98"/>
      <c r="G331" s="98"/>
      <c r="H331" s="190"/>
      <c r="I331" s="59" t="s">
        <v>1161</v>
      </c>
      <c r="J331" s="39" t="s">
        <v>1082</v>
      </c>
      <c r="K331" s="162"/>
      <c r="L331" s="45" t="s">
        <v>648</v>
      </c>
      <c r="M331" s="45" t="s">
        <v>648</v>
      </c>
      <c r="N331" s="45" t="s">
        <v>648</v>
      </c>
      <c r="O331" s="45" t="s">
        <v>648</v>
      </c>
      <c r="P331" s="45" t="s">
        <v>648</v>
      </c>
      <c r="Q331" s="45" t="s">
        <v>648</v>
      </c>
      <c r="R331" s="45" t="s">
        <v>648</v>
      </c>
      <c r="S331" s="45" t="s">
        <v>648</v>
      </c>
      <c r="T331" s="45" t="s">
        <v>648</v>
      </c>
      <c r="U331" s="45" t="s">
        <v>648</v>
      </c>
    </row>
    <row r="332" spans="1:21" ht="0.75" hidden="1" customHeight="1">
      <c r="A332" s="131">
        <v>299</v>
      </c>
      <c r="B332" s="88" t="s">
        <v>248</v>
      </c>
      <c r="C332" s="132" t="s">
        <v>23</v>
      </c>
      <c r="D332" s="88" t="s">
        <v>257</v>
      </c>
      <c r="E332" s="132" t="s">
        <v>23</v>
      </c>
      <c r="F332" s="132"/>
      <c r="G332" s="132"/>
      <c r="H332" s="132"/>
      <c r="I332" s="133" t="s">
        <v>1161</v>
      </c>
      <c r="J332" s="134" t="s">
        <v>1083</v>
      </c>
      <c r="K332" s="135"/>
      <c r="L332" s="36"/>
      <c r="M332" s="36"/>
      <c r="N332" s="36"/>
      <c r="O332" s="36"/>
      <c r="P332" s="36"/>
      <c r="Q332" s="36"/>
      <c r="R332" s="36"/>
      <c r="S332" s="36"/>
      <c r="T332" s="36"/>
      <c r="U332" s="36"/>
    </row>
    <row r="333" spans="1:21" s="37" customFormat="1" ht="4.5" hidden="1" customHeight="1">
      <c r="A333" s="92"/>
      <c r="B333" s="91" t="s">
        <v>1040</v>
      </c>
      <c r="C333" s="91" t="s">
        <v>1084</v>
      </c>
      <c r="D333" s="91" t="s">
        <v>0</v>
      </c>
      <c r="E333" s="127" t="s">
        <v>1084</v>
      </c>
      <c r="F333" s="128"/>
      <c r="G333" s="128"/>
      <c r="H333" s="128"/>
      <c r="I333" s="94"/>
      <c r="J333" s="94"/>
      <c r="K333" s="93" t="s">
        <v>1081</v>
      </c>
      <c r="L333" s="129" t="s">
        <v>1144</v>
      </c>
      <c r="M333" s="129" t="s">
        <v>1028</v>
      </c>
      <c r="N333" s="129" t="s">
        <v>1029</v>
      </c>
      <c r="O333" s="129" t="s">
        <v>1030</v>
      </c>
      <c r="P333" s="129" t="s">
        <v>1032</v>
      </c>
      <c r="Q333" s="129" t="s">
        <v>1033</v>
      </c>
      <c r="R333" s="129" t="s">
        <v>1034</v>
      </c>
      <c r="S333" s="129" t="s">
        <v>1035</v>
      </c>
      <c r="T333" s="130" t="s">
        <v>1036</v>
      </c>
      <c r="U333" s="129" t="s">
        <v>1037</v>
      </c>
    </row>
    <row r="334" spans="1:21" s="136" customFormat="1" ht="54" customHeight="1">
      <c r="A334" s="97">
        <v>301</v>
      </c>
      <c r="B334" s="89" t="s">
        <v>252</v>
      </c>
      <c r="C334" s="98" t="s">
        <v>23</v>
      </c>
      <c r="D334" s="89" t="s">
        <v>694</v>
      </c>
      <c r="E334" s="98" t="s">
        <v>25</v>
      </c>
      <c r="F334" s="98"/>
      <c r="G334" s="98"/>
      <c r="H334" s="190"/>
      <c r="I334" s="59" t="s">
        <v>1161</v>
      </c>
      <c r="J334" s="39" t="s">
        <v>1082</v>
      </c>
      <c r="K334" s="162"/>
      <c r="L334" s="45"/>
      <c r="M334" s="45"/>
      <c r="N334" s="45"/>
      <c r="O334" s="45"/>
      <c r="P334" s="45"/>
      <c r="Q334" s="45"/>
      <c r="R334" s="45"/>
      <c r="S334" s="45"/>
      <c r="T334" s="45"/>
      <c r="U334" s="45"/>
    </row>
    <row r="335" spans="1:21" ht="1.5" hidden="1" customHeight="1">
      <c r="A335" s="131">
        <v>302</v>
      </c>
      <c r="B335" s="88" t="s">
        <v>692</v>
      </c>
      <c r="C335" s="132" t="s">
        <v>23</v>
      </c>
      <c r="D335" s="88" t="s">
        <v>254</v>
      </c>
      <c r="E335" s="132" t="s">
        <v>25</v>
      </c>
      <c r="F335" s="132"/>
      <c r="G335" s="132"/>
      <c r="H335" s="132"/>
      <c r="I335" s="133" t="s">
        <v>1161</v>
      </c>
      <c r="J335" s="134" t="s">
        <v>1083</v>
      </c>
      <c r="K335" s="135"/>
      <c r="L335" s="36"/>
      <c r="M335" s="36"/>
      <c r="N335" s="36"/>
      <c r="O335" s="36"/>
      <c r="P335" s="36"/>
      <c r="Q335" s="36"/>
      <c r="R335" s="36"/>
      <c r="S335" s="36"/>
      <c r="T335" s="36"/>
      <c r="U335" s="36"/>
    </row>
    <row r="336" spans="1:21" s="37" customFormat="1" ht="45" hidden="1" customHeight="1">
      <c r="A336" s="92"/>
      <c r="B336" s="91" t="s">
        <v>1040</v>
      </c>
      <c r="C336" s="91" t="s">
        <v>1084</v>
      </c>
      <c r="D336" s="91" t="s">
        <v>0</v>
      </c>
      <c r="E336" s="127" t="s">
        <v>1084</v>
      </c>
      <c r="F336" s="128"/>
      <c r="G336" s="128"/>
      <c r="H336" s="128"/>
      <c r="I336" s="94"/>
      <c r="J336" s="94"/>
      <c r="K336" s="93" t="s">
        <v>1081</v>
      </c>
      <c r="L336" s="129" t="s">
        <v>1144</v>
      </c>
      <c r="M336" s="129" t="s">
        <v>1028</v>
      </c>
      <c r="N336" s="129" t="s">
        <v>1029</v>
      </c>
      <c r="O336" s="129" t="s">
        <v>1030</v>
      </c>
      <c r="P336" s="129" t="s">
        <v>1032</v>
      </c>
      <c r="Q336" s="129" t="s">
        <v>1033</v>
      </c>
      <c r="R336" s="129" t="s">
        <v>1034</v>
      </c>
      <c r="S336" s="129" t="s">
        <v>1035</v>
      </c>
      <c r="T336" s="130" t="s">
        <v>1036</v>
      </c>
      <c r="U336" s="129" t="s">
        <v>1037</v>
      </c>
    </row>
    <row r="337" spans="1:21" s="136" customFormat="1" ht="46.5" customHeight="1">
      <c r="A337" s="97">
        <v>304</v>
      </c>
      <c r="B337" s="89" t="s">
        <v>696</v>
      </c>
      <c r="C337" s="98" t="s">
        <v>23</v>
      </c>
      <c r="D337" s="89" t="s">
        <v>253</v>
      </c>
      <c r="E337" s="98" t="s">
        <v>25</v>
      </c>
      <c r="F337" s="98"/>
      <c r="G337" s="98"/>
      <c r="H337" s="190"/>
      <c r="I337" s="59" t="s">
        <v>1161</v>
      </c>
      <c r="J337" s="39" t="s">
        <v>1082</v>
      </c>
      <c r="K337" s="162"/>
      <c r="L337" s="45"/>
      <c r="M337" s="45"/>
      <c r="N337" s="45"/>
      <c r="O337" s="45"/>
      <c r="P337" s="45"/>
      <c r="Q337" s="45"/>
      <c r="R337" s="45"/>
      <c r="S337" s="45"/>
      <c r="T337" s="45"/>
      <c r="U337" s="45"/>
    </row>
    <row r="338" spans="1:21" ht="86.25" hidden="1" customHeight="1">
      <c r="A338" s="143">
        <v>305</v>
      </c>
      <c r="B338" s="90" t="s">
        <v>697</v>
      </c>
      <c r="C338" s="144" t="s">
        <v>23</v>
      </c>
      <c r="D338" s="90" t="s">
        <v>698</v>
      </c>
      <c r="E338" s="144" t="s">
        <v>25</v>
      </c>
      <c r="F338" s="144"/>
      <c r="G338" s="144"/>
      <c r="H338" s="144"/>
      <c r="I338" s="145" t="s">
        <v>1161</v>
      </c>
      <c r="J338" s="146" t="s">
        <v>1083</v>
      </c>
      <c r="K338" s="147"/>
      <c r="L338" s="36"/>
      <c r="M338" s="36"/>
      <c r="N338" s="36"/>
      <c r="O338" s="36"/>
      <c r="P338" s="36"/>
      <c r="Q338" s="36"/>
      <c r="R338" s="36"/>
      <c r="S338" s="36"/>
      <c r="T338" s="36"/>
      <c r="U338" s="36"/>
    </row>
    <row r="339" spans="1:21" s="136" customFormat="1" ht="58.5" customHeight="1">
      <c r="A339" s="97">
        <v>306</v>
      </c>
      <c r="B339" s="89" t="s">
        <v>260</v>
      </c>
      <c r="C339" s="98" t="s">
        <v>23</v>
      </c>
      <c r="D339" s="89" t="s">
        <v>259</v>
      </c>
      <c r="E339" s="98" t="s">
        <v>25</v>
      </c>
      <c r="F339" s="98"/>
      <c r="G339" s="98"/>
      <c r="H339" s="190"/>
      <c r="I339" s="59" t="s">
        <v>1161</v>
      </c>
      <c r="J339" s="39" t="s">
        <v>1082</v>
      </c>
      <c r="K339" s="162"/>
      <c r="L339" s="45"/>
      <c r="M339" s="45"/>
      <c r="N339" s="45"/>
      <c r="O339" s="45"/>
      <c r="P339" s="45"/>
      <c r="Q339" s="45"/>
      <c r="R339" s="45"/>
      <c r="S339" s="45"/>
      <c r="T339" s="45"/>
      <c r="U339" s="45"/>
    </row>
    <row r="340" spans="1:21" ht="90.75" hidden="1" customHeight="1">
      <c r="A340" s="131">
        <v>307</v>
      </c>
      <c r="B340" s="88" t="s">
        <v>260</v>
      </c>
      <c r="C340" s="132" t="s">
        <v>23</v>
      </c>
      <c r="D340" s="88" t="s">
        <v>1062</v>
      </c>
      <c r="E340" s="132" t="s">
        <v>25</v>
      </c>
      <c r="F340" s="132"/>
      <c r="G340" s="132"/>
      <c r="H340" s="132"/>
      <c r="I340" s="133" t="s">
        <v>1161</v>
      </c>
      <c r="J340" s="134" t="s">
        <v>1083</v>
      </c>
      <c r="K340" s="135"/>
      <c r="L340" s="36"/>
      <c r="M340" s="36"/>
      <c r="N340" s="36"/>
      <c r="O340" s="36"/>
      <c r="P340" s="36"/>
      <c r="Q340" s="36"/>
      <c r="R340" s="36"/>
      <c r="S340" s="36"/>
      <c r="T340" s="36"/>
      <c r="U340" s="36"/>
    </row>
    <row r="341" spans="1:21" ht="38.25" hidden="1" customHeight="1">
      <c r="A341" s="137">
        <v>308</v>
      </c>
      <c r="B341" s="87" t="s">
        <v>699</v>
      </c>
      <c r="C341" s="79" t="s">
        <v>26</v>
      </c>
      <c r="D341" s="87" t="s">
        <v>1063</v>
      </c>
      <c r="E341" s="79" t="s">
        <v>26</v>
      </c>
      <c r="F341" s="79"/>
      <c r="G341" s="79"/>
      <c r="H341" s="79"/>
      <c r="I341" s="138" t="s">
        <v>1161</v>
      </c>
      <c r="J341" s="139" t="s">
        <v>1083</v>
      </c>
      <c r="K341" s="140"/>
      <c r="L341" s="36"/>
      <c r="M341" s="36"/>
      <c r="N341" s="36"/>
      <c r="O341" s="36"/>
      <c r="P341" s="36"/>
      <c r="Q341" s="36"/>
      <c r="R341" s="36"/>
      <c r="S341" s="36"/>
      <c r="T341" s="36"/>
      <c r="U341" s="36"/>
    </row>
    <row r="342" spans="1:21" s="136" customFormat="1" ht="31.5" customHeight="1">
      <c r="A342" s="86">
        <v>309</v>
      </c>
      <c r="B342" s="555" t="s">
        <v>992</v>
      </c>
      <c r="C342" s="556"/>
      <c r="D342" s="557"/>
      <c r="E342" s="73" t="s">
        <v>1176</v>
      </c>
      <c r="F342" s="73"/>
      <c r="G342" s="73"/>
      <c r="H342" s="73"/>
      <c r="I342" s="96" t="s">
        <v>1161</v>
      </c>
      <c r="J342" s="44" t="s">
        <v>1176</v>
      </c>
      <c r="K342" s="161" t="s">
        <v>1176</v>
      </c>
      <c r="L342" s="45"/>
      <c r="M342" s="45"/>
      <c r="N342" s="45"/>
      <c r="O342" s="45"/>
      <c r="P342" s="45"/>
      <c r="Q342" s="45"/>
      <c r="R342" s="45"/>
      <c r="S342" s="45"/>
      <c r="T342" s="45"/>
      <c r="U342" s="45"/>
    </row>
    <row r="343" spans="1:21" s="37" customFormat="1" ht="45" hidden="1" customHeight="1">
      <c r="A343" s="92"/>
      <c r="B343" s="92" t="s">
        <v>1040</v>
      </c>
      <c r="C343" s="92" t="s">
        <v>1084</v>
      </c>
      <c r="D343" s="92" t="s">
        <v>0</v>
      </c>
      <c r="E343" s="128" t="s">
        <v>1084</v>
      </c>
      <c r="F343" s="128"/>
      <c r="G343" s="128"/>
      <c r="H343" s="128"/>
      <c r="I343" s="94"/>
      <c r="J343" s="94"/>
      <c r="K343" s="94" t="s">
        <v>1081</v>
      </c>
      <c r="L343" s="148" t="s">
        <v>1144</v>
      </c>
      <c r="M343" s="148" t="s">
        <v>1028</v>
      </c>
      <c r="N343" s="148" t="s">
        <v>1029</v>
      </c>
      <c r="O343" s="148" t="s">
        <v>1030</v>
      </c>
      <c r="P343" s="148" t="s">
        <v>1032</v>
      </c>
      <c r="Q343" s="148" t="s">
        <v>1033</v>
      </c>
      <c r="R343" s="148" t="s">
        <v>1034</v>
      </c>
      <c r="S343" s="148" t="s">
        <v>1035</v>
      </c>
      <c r="T343" s="149" t="s">
        <v>1036</v>
      </c>
      <c r="U343" s="148" t="s">
        <v>1037</v>
      </c>
    </row>
    <row r="344" spans="1:21" s="136" customFormat="1" ht="50.25" customHeight="1">
      <c r="A344" s="97">
        <v>311</v>
      </c>
      <c r="B344" s="89" t="s">
        <v>263</v>
      </c>
      <c r="C344" s="98" t="s">
        <v>25</v>
      </c>
      <c r="D344" s="89" t="s">
        <v>262</v>
      </c>
      <c r="E344" s="98" t="s">
        <v>25</v>
      </c>
      <c r="F344" s="98"/>
      <c r="G344" s="98"/>
      <c r="H344" s="190"/>
      <c r="I344" s="59" t="s">
        <v>1161</v>
      </c>
      <c r="J344" s="39" t="s">
        <v>1082</v>
      </c>
      <c r="K344" s="162"/>
      <c r="L344" s="45"/>
      <c r="M344" s="45"/>
      <c r="N344" s="45"/>
      <c r="O344" s="45"/>
      <c r="P344" s="45"/>
      <c r="Q344" s="45"/>
      <c r="R344" s="45"/>
      <c r="S344" s="45"/>
      <c r="T344" s="45"/>
      <c r="U344" s="45"/>
    </row>
    <row r="345" spans="1:21" ht="93" hidden="1" customHeight="1">
      <c r="A345" s="143">
        <v>312</v>
      </c>
      <c r="B345" s="90" t="s">
        <v>264</v>
      </c>
      <c r="C345" s="144" t="s">
        <v>25</v>
      </c>
      <c r="D345" s="90" t="s">
        <v>265</v>
      </c>
      <c r="E345" s="144" t="s">
        <v>25</v>
      </c>
      <c r="F345" s="144"/>
      <c r="G345" s="144"/>
      <c r="H345" s="144"/>
      <c r="I345" s="145" t="s">
        <v>1161</v>
      </c>
      <c r="J345" s="146" t="s">
        <v>1083</v>
      </c>
      <c r="K345" s="147"/>
      <c r="L345" s="36"/>
      <c r="M345" s="36"/>
      <c r="N345" s="36"/>
      <c r="O345" s="36"/>
      <c r="P345" s="36"/>
      <c r="Q345" s="36"/>
      <c r="R345" s="36"/>
      <c r="S345" s="36"/>
      <c r="T345" s="36"/>
      <c r="U345" s="36"/>
    </row>
    <row r="346" spans="1:21" s="136" customFormat="1" ht="36.75" customHeight="1">
      <c r="A346" s="86">
        <v>313</v>
      </c>
      <c r="B346" s="555" t="s">
        <v>993</v>
      </c>
      <c r="C346" s="556"/>
      <c r="D346" s="557"/>
      <c r="E346" s="73" t="s">
        <v>1176</v>
      </c>
      <c r="F346" s="73"/>
      <c r="G346" s="73"/>
      <c r="H346" s="73"/>
      <c r="I346" s="96" t="s">
        <v>1161</v>
      </c>
      <c r="J346" s="44" t="s">
        <v>1176</v>
      </c>
      <c r="K346" s="161" t="s">
        <v>1176</v>
      </c>
      <c r="L346" s="45"/>
      <c r="M346" s="45"/>
      <c r="N346" s="45"/>
      <c r="O346" s="45"/>
      <c r="P346" s="45"/>
      <c r="Q346" s="45"/>
      <c r="R346" s="45"/>
      <c r="S346" s="45"/>
      <c r="T346" s="45"/>
      <c r="U346" s="45"/>
    </row>
    <row r="347" spans="1:21" s="37" customFormat="1" ht="45" hidden="1" customHeight="1">
      <c r="A347" s="92"/>
      <c r="B347" s="92" t="s">
        <v>1040</v>
      </c>
      <c r="C347" s="92" t="s">
        <v>1084</v>
      </c>
      <c r="D347" s="92" t="s">
        <v>0</v>
      </c>
      <c r="E347" s="128" t="s">
        <v>1084</v>
      </c>
      <c r="F347" s="128"/>
      <c r="G347" s="128"/>
      <c r="H347" s="128"/>
      <c r="I347" s="94"/>
      <c r="J347" s="94"/>
      <c r="K347" s="94" t="s">
        <v>1081</v>
      </c>
      <c r="L347" s="148" t="s">
        <v>1144</v>
      </c>
      <c r="M347" s="148" t="s">
        <v>1028</v>
      </c>
      <c r="N347" s="148" t="s">
        <v>1029</v>
      </c>
      <c r="O347" s="148" t="s">
        <v>1030</v>
      </c>
      <c r="P347" s="148" t="s">
        <v>1032</v>
      </c>
      <c r="Q347" s="148" t="s">
        <v>1033</v>
      </c>
      <c r="R347" s="148" t="s">
        <v>1034</v>
      </c>
      <c r="S347" s="148" t="s">
        <v>1035</v>
      </c>
      <c r="T347" s="149" t="s">
        <v>1036</v>
      </c>
      <c r="U347" s="148" t="s">
        <v>1037</v>
      </c>
    </row>
    <row r="348" spans="1:21" s="136" customFormat="1" ht="62.25" customHeight="1">
      <c r="A348" s="97">
        <v>315</v>
      </c>
      <c r="B348" s="89" t="s">
        <v>703</v>
      </c>
      <c r="C348" s="98" t="s">
        <v>23</v>
      </c>
      <c r="D348" s="89" t="s">
        <v>704</v>
      </c>
      <c r="E348" s="98" t="s">
        <v>25</v>
      </c>
      <c r="F348" s="98"/>
      <c r="G348" s="98"/>
      <c r="H348" s="190"/>
      <c r="I348" s="59" t="s">
        <v>1161</v>
      </c>
      <c r="J348" s="39" t="s">
        <v>1082</v>
      </c>
      <c r="K348" s="162"/>
      <c r="L348" s="45"/>
      <c r="M348" s="45"/>
      <c r="N348" s="45"/>
      <c r="O348" s="45"/>
      <c r="P348" s="45"/>
      <c r="Q348" s="45"/>
      <c r="R348" s="45"/>
      <c r="S348" s="45"/>
      <c r="T348" s="45"/>
      <c r="U348" s="45"/>
    </row>
    <row r="349" spans="1:21" ht="32.25" hidden="1" customHeight="1">
      <c r="A349" s="131">
        <v>316</v>
      </c>
      <c r="B349" s="88" t="s">
        <v>705</v>
      </c>
      <c r="C349" s="132" t="s">
        <v>23</v>
      </c>
      <c r="D349" s="88" t="s">
        <v>706</v>
      </c>
      <c r="E349" s="132" t="s">
        <v>25</v>
      </c>
      <c r="F349" s="132"/>
      <c r="G349" s="132"/>
      <c r="H349" s="132"/>
      <c r="I349" s="133" t="s">
        <v>1161</v>
      </c>
      <c r="J349" s="134" t="s">
        <v>1083</v>
      </c>
      <c r="K349" s="135"/>
      <c r="L349" s="36"/>
      <c r="M349" s="36"/>
      <c r="N349" s="36"/>
      <c r="O349" s="36"/>
      <c r="P349" s="36"/>
      <c r="Q349" s="36"/>
      <c r="R349" s="36"/>
      <c r="S349" s="36"/>
      <c r="T349" s="36"/>
      <c r="U349" s="36"/>
    </row>
    <row r="350" spans="1:21" ht="123.75" hidden="1" customHeight="1">
      <c r="A350" s="137">
        <v>317</v>
      </c>
      <c r="B350" s="87" t="s">
        <v>708</v>
      </c>
      <c r="C350" s="79" t="s">
        <v>23</v>
      </c>
      <c r="D350" s="87" t="s">
        <v>707</v>
      </c>
      <c r="E350" s="79" t="s">
        <v>25</v>
      </c>
      <c r="F350" s="79"/>
      <c r="G350" s="79"/>
      <c r="H350" s="79"/>
      <c r="I350" s="138" t="s">
        <v>1161</v>
      </c>
      <c r="J350" s="139" t="s">
        <v>1083</v>
      </c>
      <c r="K350" s="140"/>
      <c r="L350" s="36"/>
      <c r="M350" s="36"/>
      <c r="N350" s="36"/>
      <c r="O350" s="36"/>
      <c r="P350" s="36"/>
      <c r="Q350" s="36"/>
      <c r="R350" s="36"/>
      <c r="S350" s="36"/>
      <c r="T350" s="36"/>
      <c r="U350" s="36"/>
    </row>
    <row r="351" spans="1:21" s="136" customFormat="1" ht="37.5" customHeight="1">
      <c r="A351" s="86">
        <v>318</v>
      </c>
      <c r="B351" s="555" t="s">
        <v>996</v>
      </c>
      <c r="C351" s="556"/>
      <c r="D351" s="557"/>
      <c r="E351" s="73" t="s">
        <v>1176</v>
      </c>
      <c r="F351" s="73"/>
      <c r="G351" s="73"/>
      <c r="H351" s="73"/>
      <c r="I351" s="96" t="s">
        <v>1161</v>
      </c>
      <c r="J351" s="44" t="s">
        <v>1176</v>
      </c>
      <c r="K351" s="161" t="s">
        <v>1176</v>
      </c>
      <c r="L351" s="45"/>
      <c r="M351" s="45"/>
      <c r="N351" s="45"/>
      <c r="O351" s="45"/>
      <c r="P351" s="45"/>
      <c r="Q351" s="45"/>
      <c r="R351" s="45"/>
      <c r="S351" s="45"/>
      <c r="T351" s="45"/>
      <c r="U351" s="45"/>
    </row>
    <row r="352" spans="1:21" s="37" customFormat="1" ht="45" hidden="1" customHeight="1">
      <c r="A352" s="92"/>
      <c r="B352" s="92" t="s">
        <v>1040</v>
      </c>
      <c r="C352" s="92" t="s">
        <v>1084</v>
      </c>
      <c r="D352" s="92" t="s">
        <v>0</v>
      </c>
      <c r="E352" s="128" t="s">
        <v>1084</v>
      </c>
      <c r="F352" s="128"/>
      <c r="G352" s="128"/>
      <c r="H352" s="128"/>
      <c r="I352" s="94"/>
      <c r="J352" s="94"/>
      <c r="K352" s="94" t="s">
        <v>1081</v>
      </c>
      <c r="L352" s="148" t="s">
        <v>1144</v>
      </c>
      <c r="M352" s="148" t="s">
        <v>1028</v>
      </c>
      <c r="N352" s="148" t="s">
        <v>1029</v>
      </c>
      <c r="O352" s="148" t="s">
        <v>1030</v>
      </c>
      <c r="P352" s="148" t="s">
        <v>1032</v>
      </c>
      <c r="Q352" s="148" t="s">
        <v>1033</v>
      </c>
      <c r="R352" s="148" t="s">
        <v>1034</v>
      </c>
      <c r="S352" s="148" t="s">
        <v>1035</v>
      </c>
      <c r="T352" s="149" t="s">
        <v>1036</v>
      </c>
      <c r="U352" s="148" t="s">
        <v>1037</v>
      </c>
    </row>
    <row r="353" spans="1:21" s="157" customFormat="1" ht="54.75" customHeight="1">
      <c r="A353" s="97">
        <v>320</v>
      </c>
      <c r="B353" s="561" t="s">
        <v>266</v>
      </c>
      <c r="C353" s="98" t="s">
        <v>23</v>
      </c>
      <c r="D353" s="89" t="s">
        <v>268</v>
      </c>
      <c r="E353" s="98" t="s">
        <v>25</v>
      </c>
      <c r="F353" s="98"/>
      <c r="G353" s="98"/>
      <c r="H353" s="190"/>
      <c r="I353" s="59" t="s">
        <v>1161</v>
      </c>
      <c r="J353" s="39" t="s">
        <v>1082</v>
      </c>
      <c r="K353" s="162"/>
      <c r="L353" s="142"/>
      <c r="M353" s="142"/>
      <c r="N353" s="142"/>
      <c r="O353" s="142"/>
      <c r="P353" s="142"/>
      <c r="Q353" s="142"/>
      <c r="R353" s="142"/>
      <c r="S353" s="142"/>
      <c r="T353" s="142"/>
      <c r="U353" s="142"/>
    </row>
    <row r="354" spans="1:21" s="158" customFormat="1" ht="29.25" customHeight="1">
      <c r="A354" s="97">
        <v>321</v>
      </c>
      <c r="B354" s="561"/>
      <c r="C354" s="98" t="s">
        <v>23</v>
      </c>
      <c r="D354" s="89" t="s">
        <v>269</v>
      </c>
      <c r="E354" s="98" t="s">
        <v>25</v>
      </c>
      <c r="F354" s="98"/>
      <c r="G354" s="98"/>
      <c r="H354" s="190"/>
      <c r="I354" s="59" t="s">
        <v>1161</v>
      </c>
      <c r="J354" s="39" t="s">
        <v>1082</v>
      </c>
      <c r="K354" s="162"/>
      <c r="L354" s="165"/>
      <c r="M354" s="165"/>
      <c r="N354" s="165"/>
      <c r="O354" s="165"/>
      <c r="P354" s="165"/>
      <c r="Q354" s="165"/>
      <c r="R354" s="165"/>
      <c r="S354" s="165"/>
      <c r="T354" s="165"/>
      <c r="U354" s="165"/>
    </row>
    <row r="355" spans="1:21" ht="36.75" hidden="1" customHeight="1">
      <c r="A355" s="131">
        <v>322</v>
      </c>
      <c r="B355" s="561" t="s">
        <v>710</v>
      </c>
      <c r="C355" s="150" t="s">
        <v>105</v>
      </c>
      <c r="D355" s="88" t="s">
        <v>270</v>
      </c>
      <c r="E355" s="132" t="s">
        <v>25</v>
      </c>
      <c r="F355" s="132"/>
      <c r="G355" s="132"/>
      <c r="H355" s="132"/>
      <c r="I355" s="133" t="s">
        <v>1161</v>
      </c>
      <c r="J355" s="134" t="s">
        <v>1083</v>
      </c>
      <c r="K355" s="135"/>
      <c r="L355" s="36"/>
      <c r="M355" s="36"/>
      <c r="N355" s="36"/>
      <c r="O355" s="36"/>
      <c r="P355" s="36"/>
      <c r="Q355" s="36"/>
      <c r="R355" s="36"/>
      <c r="S355" s="36"/>
      <c r="T355" s="36"/>
      <c r="U355" s="36"/>
    </row>
    <row r="356" spans="1:21" ht="46.5" hidden="1" customHeight="1">
      <c r="A356" s="55">
        <v>323</v>
      </c>
      <c r="B356" s="561"/>
      <c r="C356" s="62" t="s">
        <v>105</v>
      </c>
      <c r="D356" s="51" t="s">
        <v>271</v>
      </c>
      <c r="E356" s="61" t="s">
        <v>25</v>
      </c>
      <c r="F356" s="80"/>
      <c r="G356" s="80"/>
      <c r="H356" s="190"/>
      <c r="I356" s="59" t="s">
        <v>1161</v>
      </c>
      <c r="J356" s="39" t="s">
        <v>1083</v>
      </c>
      <c r="K356" s="40"/>
      <c r="L356" s="36"/>
      <c r="M356" s="36"/>
      <c r="N356" s="36"/>
      <c r="O356" s="36"/>
      <c r="P356" s="36"/>
      <c r="Q356" s="36"/>
      <c r="R356" s="36"/>
      <c r="S356" s="36"/>
      <c r="T356" s="36"/>
      <c r="U356" s="36"/>
    </row>
    <row r="357" spans="1:21" ht="45" hidden="1" customHeight="1">
      <c r="A357" s="55">
        <v>324</v>
      </c>
      <c r="B357" s="561"/>
      <c r="C357" s="62" t="s">
        <v>105</v>
      </c>
      <c r="D357" s="51" t="s">
        <v>272</v>
      </c>
      <c r="E357" s="61" t="s">
        <v>25</v>
      </c>
      <c r="F357" s="80"/>
      <c r="G357" s="80"/>
      <c r="H357" s="190"/>
      <c r="I357" s="59" t="s">
        <v>1161</v>
      </c>
      <c r="J357" s="39" t="s">
        <v>1083</v>
      </c>
      <c r="K357" s="40"/>
      <c r="L357" s="36"/>
      <c r="M357" s="36"/>
      <c r="N357" s="36"/>
      <c r="O357" s="36"/>
      <c r="P357" s="36"/>
      <c r="Q357" s="36"/>
      <c r="R357" s="36"/>
      <c r="S357" s="36"/>
      <c r="T357" s="36"/>
      <c r="U357" s="36"/>
    </row>
    <row r="358" spans="1:21" ht="24.75" hidden="1" customHeight="1">
      <c r="A358" s="137">
        <v>325</v>
      </c>
      <c r="B358" s="87" t="s">
        <v>716</v>
      </c>
      <c r="C358" s="79" t="s">
        <v>26</v>
      </c>
      <c r="D358" s="87" t="s">
        <v>717</v>
      </c>
      <c r="E358" s="79" t="s">
        <v>26</v>
      </c>
      <c r="F358" s="79"/>
      <c r="G358" s="79"/>
      <c r="H358" s="79"/>
      <c r="I358" s="138" t="s">
        <v>1161</v>
      </c>
      <c r="J358" s="139" t="s">
        <v>1083</v>
      </c>
      <c r="K358" s="140"/>
      <c r="L358" s="36"/>
      <c r="M358" s="36"/>
      <c r="N358" s="36"/>
      <c r="O358" s="36"/>
      <c r="P358" s="36"/>
      <c r="Q358" s="36"/>
      <c r="R358" s="36"/>
      <c r="S358" s="36"/>
      <c r="T358" s="36"/>
      <c r="U358" s="36"/>
    </row>
    <row r="359" spans="1:21" s="136" customFormat="1" ht="35.25" customHeight="1">
      <c r="A359" s="86">
        <v>326</v>
      </c>
      <c r="B359" s="555" t="s">
        <v>1126</v>
      </c>
      <c r="C359" s="556"/>
      <c r="D359" s="557"/>
      <c r="E359" s="73" t="s">
        <v>1176</v>
      </c>
      <c r="F359" s="73"/>
      <c r="G359" s="73"/>
      <c r="H359" s="73"/>
      <c r="I359" s="96" t="s">
        <v>1161</v>
      </c>
      <c r="J359" s="44" t="s">
        <v>1176</v>
      </c>
      <c r="K359" s="161" t="s">
        <v>1176</v>
      </c>
      <c r="L359" s="45"/>
      <c r="M359" s="45"/>
      <c r="N359" s="45"/>
      <c r="O359" s="45"/>
      <c r="P359" s="45"/>
      <c r="Q359" s="45"/>
      <c r="R359" s="45"/>
      <c r="S359" s="45"/>
      <c r="T359" s="45"/>
      <c r="U359" s="45"/>
    </row>
    <row r="360" spans="1:21" s="37" customFormat="1" ht="45" hidden="1" customHeight="1">
      <c r="A360" s="92"/>
      <c r="B360" s="92" t="s">
        <v>1040</v>
      </c>
      <c r="C360" s="92" t="s">
        <v>1084</v>
      </c>
      <c r="D360" s="92" t="s">
        <v>0</v>
      </c>
      <c r="E360" s="128" t="s">
        <v>1084</v>
      </c>
      <c r="F360" s="128"/>
      <c r="G360" s="128"/>
      <c r="H360" s="128"/>
      <c r="I360" s="94"/>
      <c r="J360" s="94"/>
      <c r="K360" s="94" t="s">
        <v>1081</v>
      </c>
      <c r="L360" s="148" t="s">
        <v>1144</v>
      </c>
      <c r="M360" s="148" t="s">
        <v>1028</v>
      </c>
      <c r="N360" s="148" t="s">
        <v>1029</v>
      </c>
      <c r="O360" s="148" t="s">
        <v>1030</v>
      </c>
      <c r="P360" s="148" t="s">
        <v>1032</v>
      </c>
      <c r="Q360" s="148" t="s">
        <v>1033</v>
      </c>
      <c r="R360" s="148" t="s">
        <v>1034</v>
      </c>
      <c r="S360" s="148" t="s">
        <v>1035</v>
      </c>
      <c r="T360" s="149" t="s">
        <v>1036</v>
      </c>
      <c r="U360" s="148" t="s">
        <v>1037</v>
      </c>
    </row>
    <row r="361" spans="1:21" s="136" customFormat="1" ht="63" customHeight="1">
      <c r="A361" s="97">
        <v>328</v>
      </c>
      <c r="B361" s="89" t="s">
        <v>711</v>
      </c>
      <c r="C361" s="98" t="s">
        <v>23</v>
      </c>
      <c r="D361" s="89" t="s">
        <v>275</v>
      </c>
      <c r="E361" s="98" t="s">
        <v>25</v>
      </c>
      <c r="F361" s="98"/>
      <c r="G361" s="98"/>
      <c r="H361" s="190"/>
      <c r="I361" s="59" t="s">
        <v>1161</v>
      </c>
      <c r="J361" s="39" t="s">
        <v>1082</v>
      </c>
      <c r="K361" s="162"/>
      <c r="L361" s="45"/>
      <c r="M361" s="45"/>
      <c r="N361" s="45"/>
      <c r="O361" s="45"/>
      <c r="P361" s="45"/>
      <c r="Q361" s="45"/>
      <c r="R361" s="45"/>
      <c r="S361" s="45"/>
      <c r="T361" s="45"/>
      <c r="U361" s="45"/>
    </row>
    <row r="362" spans="1:21" ht="105" hidden="1" customHeight="1">
      <c r="A362" s="143">
        <v>329</v>
      </c>
      <c r="B362" s="90" t="s">
        <v>712</v>
      </c>
      <c r="C362" s="144" t="s">
        <v>23</v>
      </c>
      <c r="D362" s="90" t="s">
        <v>274</v>
      </c>
      <c r="E362" s="144" t="s">
        <v>25</v>
      </c>
      <c r="F362" s="144"/>
      <c r="G362" s="144"/>
      <c r="H362" s="144"/>
      <c r="I362" s="145" t="s">
        <v>1161</v>
      </c>
      <c r="J362" s="146" t="s">
        <v>1083</v>
      </c>
      <c r="K362" s="147"/>
      <c r="L362" s="36"/>
      <c r="M362" s="36"/>
      <c r="N362" s="36"/>
      <c r="O362" s="36"/>
      <c r="P362" s="36"/>
      <c r="Q362" s="36"/>
      <c r="R362" s="36"/>
      <c r="S362" s="36"/>
      <c r="T362" s="36"/>
      <c r="U362" s="36"/>
    </row>
    <row r="363" spans="1:21" s="157" customFormat="1" ht="51" customHeight="1">
      <c r="A363" s="97">
        <v>330</v>
      </c>
      <c r="B363" s="89" t="s">
        <v>714</v>
      </c>
      <c r="C363" s="98" t="s">
        <v>23</v>
      </c>
      <c r="D363" s="89" t="s">
        <v>715</v>
      </c>
      <c r="E363" s="98" t="s">
        <v>25</v>
      </c>
      <c r="F363" s="98"/>
      <c r="G363" s="98"/>
      <c r="H363" s="190"/>
      <c r="I363" s="59" t="s">
        <v>1161</v>
      </c>
      <c r="J363" s="39" t="s">
        <v>1082</v>
      </c>
      <c r="K363" s="162"/>
      <c r="L363" s="142"/>
      <c r="M363" s="142"/>
      <c r="N363" s="142"/>
      <c r="O363" s="142"/>
      <c r="P363" s="142"/>
      <c r="Q363" s="142"/>
      <c r="R363" s="142"/>
      <c r="S363" s="142"/>
      <c r="T363" s="142"/>
      <c r="U363" s="142"/>
    </row>
    <row r="364" spans="1:21" s="158" customFormat="1" ht="48.75" customHeight="1">
      <c r="A364" s="97">
        <v>331</v>
      </c>
      <c r="B364" s="89" t="s">
        <v>283</v>
      </c>
      <c r="C364" s="98" t="s">
        <v>23</v>
      </c>
      <c r="D364" s="89" t="s">
        <v>273</v>
      </c>
      <c r="E364" s="98" t="s">
        <v>23</v>
      </c>
      <c r="F364" s="98"/>
      <c r="G364" s="98"/>
      <c r="H364" s="190"/>
      <c r="I364" s="59" t="s">
        <v>1161</v>
      </c>
      <c r="J364" s="39" t="s">
        <v>1082</v>
      </c>
      <c r="K364" s="162"/>
      <c r="L364" s="165"/>
      <c r="M364" s="165"/>
      <c r="N364" s="165"/>
      <c r="O364" s="165"/>
      <c r="P364" s="165"/>
      <c r="Q364" s="165"/>
      <c r="R364" s="165"/>
      <c r="S364" s="165"/>
      <c r="T364" s="165"/>
      <c r="U364" s="165"/>
    </row>
    <row r="365" spans="1:21" s="37" customFormat="1" ht="69.75" hidden="1" customHeight="1">
      <c r="A365" s="92"/>
      <c r="B365" s="92" t="s">
        <v>1040</v>
      </c>
      <c r="C365" s="92" t="s">
        <v>1084</v>
      </c>
      <c r="D365" s="92" t="s">
        <v>0</v>
      </c>
      <c r="E365" s="128" t="s">
        <v>1084</v>
      </c>
      <c r="F365" s="128"/>
      <c r="G365" s="128"/>
      <c r="H365" s="128"/>
      <c r="I365" s="94"/>
      <c r="J365" s="94"/>
      <c r="K365" s="94" t="s">
        <v>1081</v>
      </c>
      <c r="L365" s="148" t="s">
        <v>1144</v>
      </c>
      <c r="M365" s="148" t="s">
        <v>1028</v>
      </c>
      <c r="N365" s="148" t="s">
        <v>1029</v>
      </c>
      <c r="O365" s="148" t="s">
        <v>1030</v>
      </c>
      <c r="P365" s="148" t="s">
        <v>1032</v>
      </c>
      <c r="Q365" s="148" t="s">
        <v>1033</v>
      </c>
      <c r="R365" s="148" t="s">
        <v>1034</v>
      </c>
      <c r="S365" s="148" t="s">
        <v>1035</v>
      </c>
      <c r="T365" s="149" t="s">
        <v>1036</v>
      </c>
      <c r="U365" s="148" t="s">
        <v>1037</v>
      </c>
    </row>
    <row r="366" spans="1:21" s="157" customFormat="1" ht="48.75" customHeight="1">
      <c r="A366" s="97">
        <v>333</v>
      </c>
      <c r="B366" s="89" t="s">
        <v>281</v>
      </c>
      <c r="C366" s="98" t="s">
        <v>25</v>
      </c>
      <c r="D366" s="89" t="s">
        <v>277</v>
      </c>
      <c r="E366" s="98" t="s">
        <v>25</v>
      </c>
      <c r="F366" s="98"/>
      <c r="G366" s="98"/>
      <c r="H366" s="190"/>
      <c r="I366" s="59" t="s">
        <v>1161</v>
      </c>
      <c r="J366" s="39" t="s">
        <v>1082</v>
      </c>
      <c r="K366" s="162"/>
      <c r="L366" s="142"/>
      <c r="M366" s="142"/>
      <c r="N366" s="142"/>
      <c r="O366" s="142"/>
      <c r="P366" s="142"/>
      <c r="Q366" s="142"/>
      <c r="R366" s="142"/>
      <c r="S366" s="142"/>
      <c r="T366" s="142"/>
      <c r="U366" s="142"/>
    </row>
    <row r="367" spans="1:21" s="158" customFormat="1" ht="57" customHeight="1">
      <c r="A367" s="97">
        <v>334</v>
      </c>
      <c r="B367" s="89" t="s">
        <v>281</v>
      </c>
      <c r="C367" s="98" t="s">
        <v>25</v>
      </c>
      <c r="D367" s="89" t="s">
        <v>277</v>
      </c>
      <c r="E367" s="98" t="s">
        <v>25</v>
      </c>
      <c r="F367" s="98"/>
      <c r="G367" s="98"/>
      <c r="H367" s="190"/>
      <c r="I367" s="59" t="s">
        <v>1161</v>
      </c>
      <c r="J367" s="39" t="s">
        <v>1082</v>
      </c>
      <c r="K367" s="162"/>
      <c r="L367" s="165"/>
      <c r="M367" s="165"/>
      <c r="N367" s="165"/>
      <c r="O367" s="165"/>
      <c r="P367" s="165"/>
      <c r="Q367" s="165"/>
      <c r="R367" s="165"/>
      <c r="S367" s="165"/>
      <c r="T367" s="165"/>
      <c r="U367" s="165"/>
    </row>
    <row r="368" spans="1:21" ht="126" hidden="1" customHeight="1">
      <c r="A368" s="143">
        <v>335</v>
      </c>
      <c r="B368" s="90" t="s">
        <v>280</v>
      </c>
      <c r="C368" s="144" t="s">
        <v>25</v>
      </c>
      <c r="D368" s="90" t="s">
        <v>279</v>
      </c>
      <c r="E368" s="144" t="s">
        <v>25</v>
      </c>
      <c r="F368" s="144"/>
      <c r="G368" s="144"/>
      <c r="H368" s="144"/>
      <c r="I368" s="145" t="s">
        <v>1161</v>
      </c>
      <c r="J368" s="146" t="s">
        <v>1083</v>
      </c>
      <c r="K368" s="147"/>
      <c r="L368" s="36"/>
      <c r="M368" s="36"/>
      <c r="N368" s="36"/>
      <c r="O368" s="36"/>
      <c r="P368" s="36"/>
      <c r="Q368" s="36"/>
      <c r="R368" s="36"/>
      <c r="S368" s="36"/>
      <c r="T368" s="36"/>
      <c r="U368" s="36"/>
    </row>
    <row r="369" spans="1:21" s="136" customFormat="1" ht="33.75" customHeight="1">
      <c r="A369" s="86">
        <v>336</v>
      </c>
      <c r="B369" s="555" t="s">
        <v>995</v>
      </c>
      <c r="C369" s="556"/>
      <c r="D369" s="557"/>
      <c r="E369" s="73" t="s">
        <v>1176</v>
      </c>
      <c r="F369" s="73"/>
      <c r="G369" s="73"/>
      <c r="H369" s="73"/>
      <c r="I369" s="96" t="s">
        <v>1161</v>
      </c>
      <c r="J369" s="44" t="s">
        <v>1176</v>
      </c>
      <c r="K369" s="161" t="s">
        <v>1176</v>
      </c>
      <c r="L369" s="45"/>
      <c r="M369" s="45"/>
      <c r="N369" s="45"/>
      <c r="O369" s="45"/>
      <c r="P369" s="45"/>
      <c r="Q369" s="45"/>
      <c r="R369" s="45"/>
      <c r="S369" s="45"/>
      <c r="T369" s="45"/>
      <c r="U369" s="45"/>
    </row>
    <row r="370" spans="1:21" s="37" customFormat="1" ht="45" hidden="1" customHeight="1">
      <c r="A370" s="92"/>
      <c r="B370" s="92" t="s">
        <v>1040</v>
      </c>
      <c r="C370" s="92" t="s">
        <v>1084</v>
      </c>
      <c r="D370" s="92" t="s">
        <v>0</v>
      </c>
      <c r="E370" s="128" t="s">
        <v>1084</v>
      </c>
      <c r="F370" s="128"/>
      <c r="G370" s="128"/>
      <c r="H370" s="128"/>
      <c r="I370" s="94"/>
      <c r="J370" s="94"/>
      <c r="K370" s="94" t="s">
        <v>1081</v>
      </c>
      <c r="L370" s="148" t="s">
        <v>1144</v>
      </c>
      <c r="M370" s="148" t="s">
        <v>1028</v>
      </c>
      <c r="N370" s="148" t="s">
        <v>1029</v>
      </c>
      <c r="O370" s="148" t="s">
        <v>1030</v>
      </c>
      <c r="P370" s="148" t="s">
        <v>1032</v>
      </c>
      <c r="Q370" s="148" t="s">
        <v>1033</v>
      </c>
      <c r="R370" s="148" t="s">
        <v>1034</v>
      </c>
      <c r="S370" s="148" t="s">
        <v>1035</v>
      </c>
      <c r="T370" s="149" t="s">
        <v>1036</v>
      </c>
      <c r="U370" s="148" t="s">
        <v>1037</v>
      </c>
    </row>
    <row r="371" spans="1:21" s="136" customFormat="1" ht="63.75" customHeight="1">
      <c r="A371" s="97">
        <v>338</v>
      </c>
      <c r="B371" s="89" t="s">
        <v>287</v>
      </c>
      <c r="C371" s="98" t="s">
        <v>25</v>
      </c>
      <c r="D371" s="89" t="s">
        <v>286</v>
      </c>
      <c r="E371" s="98" t="s">
        <v>25</v>
      </c>
      <c r="F371" s="98"/>
      <c r="G371" s="98"/>
      <c r="H371" s="190"/>
      <c r="I371" s="59" t="s">
        <v>1161</v>
      </c>
      <c r="J371" s="39" t="s">
        <v>1082</v>
      </c>
      <c r="K371" s="162"/>
      <c r="L371" s="45"/>
      <c r="M371" s="45"/>
      <c r="N371" s="45"/>
      <c r="O371" s="45"/>
      <c r="P371" s="45"/>
      <c r="Q371" s="45"/>
      <c r="R371" s="45"/>
      <c r="S371" s="45"/>
      <c r="T371" s="45"/>
      <c r="U371" s="45"/>
    </row>
    <row r="372" spans="1:21" ht="109.5" hidden="1" customHeight="1">
      <c r="A372" s="143">
        <v>339</v>
      </c>
      <c r="B372" s="90" t="s">
        <v>288</v>
      </c>
      <c r="C372" s="144" t="s">
        <v>25</v>
      </c>
      <c r="D372" s="90" t="s">
        <v>289</v>
      </c>
      <c r="E372" s="144" t="s">
        <v>25</v>
      </c>
      <c r="F372" s="144"/>
      <c r="G372" s="144"/>
      <c r="H372" s="144"/>
      <c r="I372" s="145" t="s">
        <v>1161</v>
      </c>
      <c r="J372" s="146" t="s">
        <v>1083</v>
      </c>
      <c r="K372" s="147"/>
      <c r="L372" s="36"/>
      <c r="M372" s="36"/>
      <c r="N372" s="36"/>
      <c r="O372" s="36"/>
      <c r="P372" s="36"/>
      <c r="Q372" s="36"/>
      <c r="R372" s="36"/>
      <c r="S372" s="36"/>
      <c r="T372" s="36"/>
      <c r="U372" s="36"/>
    </row>
    <row r="373" spans="1:21" s="136" customFormat="1" ht="54.75" customHeight="1">
      <c r="A373" s="97">
        <v>340</v>
      </c>
      <c r="B373" s="89" t="s">
        <v>290</v>
      </c>
      <c r="C373" s="98" t="s">
        <v>25</v>
      </c>
      <c r="D373" s="89" t="s">
        <v>291</v>
      </c>
      <c r="E373" s="98" t="s">
        <v>25</v>
      </c>
      <c r="F373" s="98"/>
      <c r="G373" s="98"/>
      <c r="H373" s="190"/>
      <c r="I373" s="59" t="s">
        <v>1161</v>
      </c>
      <c r="J373" s="39" t="s">
        <v>1082</v>
      </c>
      <c r="K373" s="162"/>
      <c r="L373" s="45"/>
      <c r="M373" s="45"/>
      <c r="N373" s="45"/>
      <c r="O373" s="45"/>
      <c r="P373" s="45"/>
      <c r="Q373" s="45"/>
      <c r="R373" s="45"/>
      <c r="S373" s="45"/>
      <c r="T373" s="45"/>
      <c r="U373" s="45"/>
    </row>
    <row r="374" spans="1:21" ht="108" hidden="1" customHeight="1">
      <c r="A374" s="131">
        <v>341</v>
      </c>
      <c r="B374" s="88" t="s">
        <v>718</v>
      </c>
      <c r="C374" s="132" t="s">
        <v>105</v>
      </c>
      <c r="D374" s="88" t="s">
        <v>292</v>
      </c>
      <c r="E374" s="132" t="s">
        <v>25</v>
      </c>
      <c r="F374" s="132"/>
      <c r="G374" s="132"/>
      <c r="H374" s="132"/>
      <c r="I374" s="133" t="s">
        <v>1161</v>
      </c>
      <c r="J374" s="134" t="s">
        <v>1083</v>
      </c>
      <c r="K374" s="135"/>
      <c r="L374" s="36"/>
      <c r="M374" s="36"/>
      <c r="N374" s="36"/>
      <c r="O374" s="36"/>
      <c r="P374" s="36"/>
      <c r="Q374" s="36"/>
      <c r="R374" s="36"/>
      <c r="S374" s="36"/>
      <c r="T374" s="36"/>
      <c r="U374" s="36"/>
    </row>
    <row r="375" spans="1:21" ht="129.75" hidden="1" customHeight="1">
      <c r="A375" s="55">
        <v>342</v>
      </c>
      <c r="B375" s="51" t="s">
        <v>293</v>
      </c>
      <c r="C375" s="61" t="s">
        <v>105</v>
      </c>
      <c r="D375" s="51" t="s">
        <v>722</v>
      </c>
      <c r="E375" s="61" t="s">
        <v>25</v>
      </c>
      <c r="F375" s="80"/>
      <c r="G375" s="80"/>
      <c r="H375" s="190"/>
      <c r="I375" s="59" t="s">
        <v>1161</v>
      </c>
      <c r="J375" s="39" t="s">
        <v>1083</v>
      </c>
      <c r="K375" s="40"/>
      <c r="L375" s="36"/>
      <c r="M375" s="36"/>
      <c r="N375" s="36"/>
      <c r="O375" s="36"/>
      <c r="P375" s="36"/>
      <c r="Q375" s="36"/>
      <c r="R375" s="36"/>
      <c r="S375" s="36"/>
      <c r="T375" s="36"/>
      <c r="U375" s="36"/>
    </row>
    <row r="376" spans="1:21" ht="120.75" hidden="1" customHeight="1">
      <c r="A376" s="137">
        <v>343</v>
      </c>
      <c r="B376" s="87" t="s">
        <v>719</v>
      </c>
      <c r="C376" s="79" t="s">
        <v>105</v>
      </c>
      <c r="D376" s="87" t="s">
        <v>720</v>
      </c>
      <c r="E376" s="79" t="s">
        <v>105</v>
      </c>
      <c r="F376" s="79"/>
      <c r="G376" s="79"/>
      <c r="H376" s="79"/>
      <c r="I376" s="138" t="s">
        <v>1161</v>
      </c>
      <c r="J376" s="139" t="s">
        <v>1083</v>
      </c>
      <c r="K376" s="140"/>
      <c r="L376" s="36"/>
      <c r="M376" s="36"/>
      <c r="N376" s="36"/>
      <c r="O376" s="36"/>
      <c r="P376" s="36"/>
      <c r="Q376" s="36"/>
      <c r="R376" s="36"/>
      <c r="S376" s="36"/>
      <c r="T376" s="36"/>
      <c r="U376" s="36"/>
    </row>
    <row r="377" spans="1:21" s="136" customFormat="1" ht="34.5" customHeight="1">
      <c r="A377" s="97">
        <v>344</v>
      </c>
      <c r="B377" s="89" t="s">
        <v>721</v>
      </c>
      <c r="C377" s="98" t="s">
        <v>23</v>
      </c>
      <c r="D377" s="89" t="s">
        <v>724</v>
      </c>
      <c r="E377" s="98" t="s">
        <v>25</v>
      </c>
      <c r="F377" s="98"/>
      <c r="G377" s="98"/>
      <c r="H377" s="190"/>
      <c r="I377" s="59" t="s">
        <v>1161</v>
      </c>
      <c r="J377" s="39" t="s">
        <v>1082</v>
      </c>
      <c r="K377" s="162"/>
      <c r="L377" s="45"/>
      <c r="M377" s="45"/>
      <c r="N377" s="45"/>
      <c r="O377" s="45"/>
      <c r="P377" s="45"/>
      <c r="Q377" s="45"/>
      <c r="R377" s="45"/>
      <c r="S377" s="45"/>
      <c r="T377" s="45"/>
      <c r="U377" s="45"/>
    </row>
    <row r="378" spans="1:21" ht="128.25" hidden="1" customHeight="1">
      <c r="A378" s="143">
        <v>345</v>
      </c>
      <c r="B378" s="90" t="s">
        <v>723</v>
      </c>
      <c r="C378" s="144" t="s">
        <v>105</v>
      </c>
      <c r="D378" s="90" t="s">
        <v>725</v>
      </c>
      <c r="E378" s="144" t="s">
        <v>105</v>
      </c>
      <c r="F378" s="144"/>
      <c r="G378" s="144"/>
      <c r="H378" s="144"/>
      <c r="I378" s="145" t="s">
        <v>1161</v>
      </c>
      <c r="J378" s="146" t="s">
        <v>1083</v>
      </c>
      <c r="K378" s="147"/>
      <c r="L378" s="36"/>
      <c r="M378" s="36"/>
      <c r="N378" s="36"/>
      <c r="O378" s="36"/>
      <c r="P378" s="36"/>
      <c r="Q378" s="36"/>
      <c r="R378" s="36"/>
      <c r="S378" s="36"/>
      <c r="T378" s="36"/>
      <c r="U378" s="36"/>
    </row>
    <row r="379" spans="1:21" s="157" customFormat="1" ht="42" customHeight="1">
      <c r="A379" s="86">
        <v>346</v>
      </c>
      <c r="B379" s="555" t="s">
        <v>351</v>
      </c>
      <c r="C379" s="556"/>
      <c r="D379" s="557"/>
      <c r="E379" s="73" t="s">
        <v>1176</v>
      </c>
      <c r="F379" s="73"/>
      <c r="G379" s="73"/>
      <c r="H379" s="73"/>
      <c r="I379" s="96" t="s">
        <v>1161</v>
      </c>
      <c r="J379" s="44" t="s">
        <v>1176</v>
      </c>
      <c r="K379" s="161" t="s">
        <v>1176</v>
      </c>
      <c r="L379" s="142"/>
      <c r="M379" s="142"/>
      <c r="N379" s="142"/>
      <c r="O379" s="142"/>
      <c r="P379" s="142"/>
      <c r="Q379" s="142"/>
      <c r="R379" s="142"/>
      <c r="S379" s="142"/>
      <c r="T379" s="142"/>
      <c r="U379" s="142"/>
    </row>
    <row r="380" spans="1:21" s="158" customFormat="1" ht="34.5" customHeight="1">
      <c r="A380" s="86">
        <v>347</v>
      </c>
      <c r="B380" s="555" t="s">
        <v>352</v>
      </c>
      <c r="C380" s="556"/>
      <c r="D380" s="557"/>
      <c r="E380" s="73" t="s">
        <v>1176</v>
      </c>
      <c r="F380" s="73"/>
      <c r="G380" s="73"/>
      <c r="H380" s="73"/>
      <c r="I380" s="96" t="s">
        <v>1161</v>
      </c>
      <c r="J380" s="44" t="s">
        <v>1176</v>
      </c>
      <c r="K380" s="161" t="s">
        <v>1176</v>
      </c>
      <c r="L380" s="165"/>
      <c r="M380" s="165"/>
      <c r="N380" s="165"/>
      <c r="O380" s="165"/>
      <c r="P380" s="165"/>
      <c r="Q380" s="165"/>
      <c r="R380" s="165"/>
      <c r="S380" s="165"/>
      <c r="T380" s="165"/>
      <c r="U380" s="165"/>
    </row>
    <row r="381" spans="1:21" s="37" customFormat="1" ht="45" hidden="1" customHeight="1">
      <c r="A381" s="92"/>
      <c r="B381" s="92" t="s">
        <v>1040</v>
      </c>
      <c r="C381" s="92" t="s">
        <v>1084</v>
      </c>
      <c r="D381" s="92" t="s">
        <v>0</v>
      </c>
      <c r="E381" s="128" t="s">
        <v>1084</v>
      </c>
      <c r="F381" s="128"/>
      <c r="G381" s="128"/>
      <c r="H381" s="128"/>
      <c r="I381" s="94"/>
      <c r="J381" s="94"/>
      <c r="K381" s="94" t="s">
        <v>1081</v>
      </c>
      <c r="L381" s="148" t="s">
        <v>1144</v>
      </c>
      <c r="M381" s="148" t="s">
        <v>1028</v>
      </c>
      <c r="N381" s="148" t="s">
        <v>1029</v>
      </c>
      <c r="O381" s="148" t="s">
        <v>1030</v>
      </c>
      <c r="P381" s="148" t="s">
        <v>1032</v>
      </c>
      <c r="Q381" s="148" t="s">
        <v>1033</v>
      </c>
      <c r="R381" s="148" t="s">
        <v>1034</v>
      </c>
      <c r="S381" s="148" t="s">
        <v>1035</v>
      </c>
      <c r="T381" s="149" t="s">
        <v>1036</v>
      </c>
      <c r="U381" s="148" t="s">
        <v>1037</v>
      </c>
    </row>
    <row r="382" spans="1:21" s="136" customFormat="1" ht="66.75" customHeight="1">
      <c r="A382" s="97">
        <v>349</v>
      </c>
      <c r="B382" s="89" t="s">
        <v>730</v>
      </c>
      <c r="C382" s="98" t="s">
        <v>23</v>
      </c>
      <c r="D382" s="89" t="s">
        <v>731</v>
      </c>
      <c r="E382" s="98" t="s">
        <v>25</v>
      </c>
      <c r="F382" s="98"/>
      <c r="G382" s="98"/>
      <c r="H382" s="190"/>
      <c r="I382" s="59" t="s">
        <v>1161</v>
      </c>
      <c r="J382" s="39" t="s">
        <v>1082</v>
      </c>
      <c r="K382" s="162"/>
      <c r="L382" s="45"/>
      <c r="M382" s="45"/>
      <c r="N382" s="45"/>
      <c r="O382" s="45"/>
      <c r="P382" s="45"/>
      <c r="Q382" s="45"/>
      <c r="R382" s="45"/>
      <c r="S382" s="45"/>
      <c r="T382" s="45"/>
      <c r="U382" s="45"/>
    </row>
    <row r="383" spans="1:21" ht="78" hidden="1" customHeight="1">
      <c r="A383" s="131">
        <v>350</v>
      </c>
      <c r="B383" s="88" t="s">
        <v>729</v>
      </c>
      <c r="C383" s="132" t="s">
        <v>23</v>
      </c>
      <c r="D383" s="88" t="s">
        <v>1064</v>
      </c>
      <c r="E383" s="132" t="s">
        <v>25</v>
      </c>
      <c r="F383" s="132"/>
      <c r="G383" s="132"/>
      <c r="H383" s="132"/>
      <c r="I383" s="133" t="s">
        <v>1161</v>
      </c>
      <c r="J383" s="134" t="s">
        <v>1083</v>
      </c>
      <c r="K383" s="135"/>
      <c r="L383" s="36"/>
      <c r="M383" s="36"/>
      <c r="N383" s="36"/>
      <c r="O383" s="36"/>
      <c r="P383" s="36"/>
      <c r="Q383" s="36"/>
      <c r="R383" s="36"/>
      <c r="S383" s="36"/>
      <c r="T383" s="36"/>
      <c r="U383" s="36"/>
    </row>
    <row r="384" spans="1:21" s="37" customFormat="1" ht="45" hidden="1" customHeight="1">
      <c r="A384" s="92"/>
      <c r="B384" s="91" t="s">
        <v>1040</v>
      </c>
      <c r="C384" s="91" t="s">
        <v>1084</v>
      </c>
      <c r="D384" s="91" t="s">
        <v>0</v>
      </c>
      <c r="E384" s="127" t="s">
        <v>1084</v>
      </c>
      <c r="F384" s="128"/>
      <c r="G384" s="128"/>
      <c r="H384" s="128"/>
      <c r="I384" s="94"/>
      <c r="J384" s="94"/>
      <c r="K384" s="93" t="s">
        <v>1081</v>
      </c>
      <c r="L384" s="129" t="s">
        <v>1144</v>
      </c>
      <c r="M384" s="129" t="s">
        <v>1028</v>
      </c>
      <c r="N384" s="129" t="s">
        <v>1029</v>
      </c>
      <c r="O384" s="129" t="s">
        <v>1030</v>
      </c>
      <c r="P384" s="129" t="s">
        <v>1032</v>
      </c>
      <c r="Q384" s="129" t="s">
        <v>1033</v>
      </c>
      <c r="R384" s="129" t="s">
        <v>1034</v>
      </c>
      <c r="S384" s="129" t="s">
        <v>1035</v>
      </c>
      <c r="T384" s="130" t="s">
        <v>1036</v>
      </c>
      <c r="U384" s="129" t="s">
        <v>1037</v>
      </c>
    </row>
    <row r="385" spans="1:21" s="136" customFormat="1" ht="66" customHeight="1">
      <c r="A385" s="97">
        <v>352</v>
      </c>
      <c r="B385" s="89" t="s">
        <v>728</v>
      </c>
      <c r="C385" s="98" t="s">
        <v>23</v>
      </c>
      <c r="D385" s="89" t="s">
        <v>355</v>
      </c>
      <c r="E385" s="98" t="s">
        <v>25</v>
      </c>
      <c r="F385" s="98"/>
      <c r="G385" s="98"/>
      <c r="H385" s="190"/>
      <c r="I385" s="59" t="s">
        <v>1161</v>
      </c>
      <c r="J385" s="39" t="s">
        <v>1082</v>
      </c>
      <c r="K385" s="162"/>
      <c r="L385" s="45"/>
      <c r="M385" s="45"/>
      <c r="N385" s="45"/>
      <c r="O385" s="45"/>
      <c r="P385" s="45"/>
      <c r="Q385" s="45"/>
      <c r="R385" s="45"/>
      <c r="S385" s="45"/>
      <c r="T385" s="45"/>
      <c r="U385" s="45"/>
    </row>
    <row r="386" spans="1:21" ht="69" hidden="1" customHeight="1">
      <c r="A386" s="131">
        <v>353</v>
      </c>
      <c r="B386" s="88" t="s">
        <v>735</v>
      </c>
      <c r="C386" s="132" t="s">
        <v>23</v>
      </c>
      <c r="D386" s="88" t="s">
        <v>736</v>
      </c>
      <c r="E386" s="132" t="s">
        <v>25</v>
      </c>
      <c r="F386" s="132"/>
      <c r="G386" s="132"/>
      <c r="H386" s="132"/>
      <c r="I386" s="133" t="s">
        <v>1161</v>
      </c>
      <c r="J386" s="134" t="s">
        <v>1083</v>
      </c>
      <c r="K386" s="135"/>
      <c r="L386" s="36"/>
      <c r="M386" s="36"/>
      <c r="N386" s="36"/>
      <c r="O386" s="36"/>
      <c r="P386" s="36"/>
      <c r="Q386" s="36"/>
      <c r="R386" s="36"/>
      <c r="S386" s="36"/>
      <c r="T386" s="36"/>
      <c r="U386" s="36"/>
    </row>
    <row r="387" spans="1:21" s="37" customFormat="1" ht="45" hidden="1" customHeight="1">
      <c r="A387" s="92"/>
      <c r="B387" s="91" t="s">
        <v>1040</v>
      </c>
      <c r="C387" s="91" t="s">
        <v>1084</v>
      </c>
      <c r="D387" s="91" t="s">
        <v>0</v>
      </c>
      <c r="E387" s="127" t="s">
        <v>1084</v>
      </c>
      <c r="F387" s="128"/>
      <c r="G387" s="128"/>
      <c r="H387" s="128"/>
      <c r="I387" s="94"/>
      <c r="J387" s="94"/>
      <c r="K387" s="93" t="s">
        <v>1081</v>
      </c>
      <c r="L387" s="129" t="s">
        <v>1144</v>
      </c>
      <c r="M387" s="129" t="s">
        <v>1028</v>
      </c>
      <c r="N387" s="129" t="s">
        <v>1029</v>
      </c>
      <c r="O387" s="129" t="s">
        <v>1030</v>
      </c>
      <c r="P387" s="129" t="s">
        <v>1032</v>
      </c>
      <c r="Q387" s="129" t="s">
        <v>1033</v>
      </c>
      <c r="R387" s="129" t="s">
        <v>1034</v>
      </c>
      <c r="S387" s="129" t="s">
        <v>1035</v>
      </c>
      <c r="T387" s="130" t="s">
        <v>1036</v>
      </c>
      <c r="U387" s="129" t="s">
        <v>1037</v>
      </c>
    </row>
    <row r="388" spans="1:21" s="136" customFormat="1" ht="63" customHeight="1">
      <c r="A388" s="97">
        <v>355</v>
      </c>
      <c r="B388" s="89" t="s">
        <v>738</v>
      </c>
      <c r="C388" s="98" t="s">
        <v>23</v>
      </c>
      <c r="D388" s="89" t="s">
        <v>737</v>
      </c>
      <c r="E388" s="98" t="s">
        <v>25</v>
      </c>
      <c r="F388" s="98"/>
      <c r="G388" s="98"/>
      <c r="H388" s="190"/>
      <c r="I388" s="59" t="s">
        <v>1161</v>
      </c>
      <c r="J388" s="39" t="s">
        <v>1082</v>
      </c>
      <c r="K388" s="162"/>
      <c r="L388" s="45"/>
      <c r="M388" s="45"/>
      <c r="N388" s="45"/>
      <c r="O388" s="45"/>
      <c r="P388" s="45"/>
      <c r="Q388" s="45"/>
      <c r="R388" s="45"/>
      <c r="S388" s="45"/>
      <c r="T388" s="45"/>
      <c r="U388" s="45"/>
    </row>
    <row r="389" spans="1:21" ht="73.5" hidden="1" customHeight="1">
      <c r="A389" s="131">
        <v>356</v>
      </c>
      <c r="B389" s="88" t="s">
        <v>739</v>
      </c>
      <c r="C389" s="132" t="s">
        <v>25</v>
      </c>
      <c r="D389" s="88" t="s">
        <v>740</v>
      </c>
      <c r="E389" s="132" t="s">
        <v>25</v>
      </c>
      <c r="F389" s="132"/>
      <c r="G389" s="132"/>
      <c r="H389" s="132"/>
      <c r="I389" s="133" t="s">
        <v>1161</v>
      </c>
      <c r="J389" s="134" t="s">
        <v>1083</v>
      </c>
      <c r="K389" s="135"/>
      <c r="L389" s="36"/>
      <c r="M389" s="36"/>
      <c r="N389" s="36"/>
      <c r="O389" s="36"/>
      <c r="P389" s="36"/>
      <c r="Q389" s="36"/>
      <c r="R389" s="36"/>
      <c r="S389" s="36"/>
      <c r="T389" s="36"/>
      <c r="U389" s="36"/>
    </row>
    <row r="390" spans="1:21" s="37" customFormat="1" ht="45" hidden="1" customHeight="1">
      <c r="A390" s="92"/>
      <c r="B390" s="91" t="s">
        <v>1040</v>
      </c>
      <c r="C390" s="91" t="s">
        <v>1084</v>
      </c>
      <c r="D390" s="91" t="s">
        <v>0</v>
      </c>
      <c r="E390" s="127" t="s">
        <v>1084</v>
      </c>
      <c r="F390" s="128"/>
      <c r="G390" s="128"/>
      <c r="H390" s="128"/>
      <c r="I390" s="94"/>
      <c r="J390" s="94"/>
      <c r="K390" s="93" t="s">
        <v>1081</v>
      </c>
      <c r="L390" s="129" t="s">
        <v>1144</v>
      </c>
      <c r="M390" s="129" t="s">
        <v>1028</v>
      </c>
      <c r="N390" s="129" t="s">
        <v>1029</v>
      </c>
      <c r="O390" s="129" t="s">
        <v>1030</v>
      </c>
      <c r="P390" s="129" t="s">
        <v>1032</v>
      </c>
      <c r="Q390" s="129" t="s">
        <v>1033</v>
      </c>
      <c r="R390" s="129" t="s">
        <v>1034</v>
      </c>
      <c r="S390" s="129" t="s">
        <v>1035</v>
      </c>
      <c r="T390" s="130" t="s">
        <v>1036</v>
      </c>
      <c r="U390" s="129" t="s">
        <v>1037</v>
      </c>
    </row>
    <row r="391" spans="1:21" s="157" customFormat="1" ht="48.75" customHeight="1">
      <c r="A391" s="97">
        <v>358</v>
      </c>
      <c r="B391" s="89" t="s">
        <v>742</v>
      </c>
      <c r="C391" s="98" t="s">
        <v>23</v>
      </c>
      <c r="D391" s="89" t="s">
        <v>743</v>
      </c>
      <c r="E391" s="98" t="s">
        <v>25</v>
      </c>
      <c r="F391" s="98"/>
      <c r="G391" s="98"/>
      <c r="H391" s="190"/>
      <c r="I391" s="59" t="s">
        <v>1161</v>
      </c>
      <c r="J391" s="39" t="s">
        <v>1082</v>
      </c>
      <c r="K391" s="162"/>
      <c r="L391" s="142"/>
      <c r="M391" s="142"/>
      <c r="N391" s="142"/>
      <c r="O391" s="142"/>
      <c r="P391" s="142"/>
      <c r="Q391" s="142"/>
      <c r="R391" s="142"/>
      <c r="S391" s="142"/>
      <c r="T391" s="142"/>
      <c r="U391" s="142"/>
    </row>
    <row r="392" spans="1:21" s="159" customFormat="1" ht="44.25" customHeight="1">
      <c r="A392" s="97">
        <v>359</v>
      </c>
      <c r="B392" s="89" t="s">
        <v>744</v>
      </c>
      <c r="C392" s="98" t="s">
        <v>23</v>
      </c>
      <c r="D392" s="89" t="s">
        <v>745</v>
      </c>
      <c r="E392" s="98" t="s">
        <v>25</v>
      </c>
      <c r="F392" s="98"/>
      <c r="G392" s="98"/>
      <c r="H392" s="190"/>
      <c r="I392" s="59" t="s">
        <v>1161</v>
      </c>
      <c r="J392" s="39" t="s">
        <v>1082</v>
      </c>
      <c r="K392" s="162"/>
      <c r="L392" s="156"/>
      <c r="M392" s="156"/>
      <c r="N392" s="156"/>
      <c r="O392" s="156"/>
      <c r="P392" s="156"/>
      <c r="Q392" s="156"/>
      <c r="R392" s="156"/>
      <c r="S392" s="156"/>
      <c r="T392" s="156"/>
      <c r="U392" s="156"/>
    </row>
    <row r="393" spans="1:21" s="159" customFormat="1" ht="1.5" hidden="1" customHeight="1">
      <c r="A393" s="97">
        <v>360</v>
      </c>
      <c r="B393" s="89" t="s">
        <v>769</v>
      </c>
      <c r="C393" s="98" t="s">
        <v>105</v>
      </c>
      <c r="D393" s="89" t="s">
        <v>770</v>
      </c>
      <c r="E393" s="98" t="s">
        <v>105</v>
      </c>
      <c r="F393" s="98"/>
      <c r="G393" s="98"/>
      <c r="H393" s="190"/>
      <c r="I393" s="59" t="s">
        <v>1161</v>
      </c>
      <c r="J393" s="39" t="s">
        <v>1083</v>
      </c>
      <c r="K393" s="162"/>
      <c r="L393" s="156"/>
      <c r="M393" s="156"/>
      <c r="N393" s="156"/>
      <c r="O393" s="156"/>
      <c r="P393" s="156"/>
      <c r="Q393" s="156"/>
      <c r="R393" s="156"/>
      <c r="S393" s="156"/>
      <c r="T393" s="156"/>
      <c r="U393" s="156"/>
    </row>
    <row r="394" spans="1:21" s="158" customFormat="1" ht="36" customHeight="1">
      <c r="A394" s="86">
        <v>361</v>
      </c>
      <c r="B394" s="555" t="s">
        <v>356</v>
      </c>
      <c r="C394" s="556"/>
      <c r="D394" s="557"/>
      <c r="E394" s="73" t="s">
        <v>1176</v>
      </c>
      <c r="F394" s="73"/>
      <c r="G394" s="73"/>
      <c r="H394" s="73"/>
      <c r="I394" s="96" t="s">
        <v>1161</v>
      </c>
      <c r="J394" s="44" t="s">
        <v>1176</v>
      </c>
      <c r="K394" s="161" t="s">
        <v>1176</v>
      </c>
      <c r="L394" s="165"/>
      <c r="M394" s="165"/>
      <c r="N394" s="165"/>
      <c r="O394" s="165"/>
      <c r="P394" s="165"/>
      <c r="Q394" s="165"/>
      <c r="R394" s="165"/>
      <c r="S394" s="165"/>
      <c r="T394" s="165"/>
      <c r="U394" s="165"/>
    </row>
    <row r="395" spans="1:21" s="37" customFormat="1" ht="45" hidden="1" customHeight="1">
      <c r="A395" s="92"/>
      <c r="B395" s="92" t="s">
        <v>1040</v>
      </c>
      <c r="C395" s="92" t="s">
        <v>1084</v>
      </c>
      <c r="D395" s="92" t="s">
        <v>0</v>
      </c>
      <c r="E395" s="128" t="s">
        <v>1084</v>
      </c>
      <c r="F395" s="128"/>
      <c r="G395" s="128"/>
      <c r="H395" s="128"/>
      <c r="I395" s="94"/>
      <c r="J395" s="94"/>
      <c r="K395" s="94" t="s">
        <v>1081</v>
      </c>
      <c r="L395" s="148" t="s">
        <v>1144</v>
      </c>
      <c r="M395" s="148" t="s">
        <v>1028</v>
      </c>
      <c r="N395" s="148" t="s">
        <v>1029</v>
      </c>
      <c r="O395" s="148" t="s">
        <v>1030</v>
      </c>
      <c r="P395" s="148" t="s">
        <v>1032</v>
      </c>
      <c r="Q395" s="148" t="s">
        <v>1033</v>
      </c>
      <c r="R395" s="148" t="s">
        <v>1034</v>
      </c>
      <c r="S395" s="148" t="s">
        <v>1035</v>
      </c>
      <c r="T395" s="149" t="s">
        <v>1036</v>
      </c>
      <c r="U395" s="148" t="s">
        <v>1037</v>
      </c>
    </row>
    <row r="396" spans="1:21" s="136" customFormat="1" ht="60" customHeight="1">
      <c r="A396" s="97">
        <v>363</v>
      </c>
      <c r="B396" s="89" t="s">
        <v>750</v>
      </c>
      <c r="C396" s="98" t="s">
        <v>25</v>
      </c>
      <c r="D396" s="89" t="s">
        <v>747</v>
      </c>
      <c r="E396" s="98" t="s">
        <v>25</v>
      </c>
      <c r="F396" s="98"/>
      <c r="G396" s="98"/>
      <c r="H396" s="190"/>
      <c r="I396" s="59" t="s">
        <v>1161</v>
      </c>
      <c r="J396" s="39" t="s">
        <v>1082</v>
      </c>
      <c r="K396" s="162"/>
      <c r="L396" s="45"/>
      <c r="M396" s="45"/>
      <c r="N396" s="45"/>
      <c r="O396" s="45"/>
      <c r="P396" s="45"/>
      <c r="Q396" s="45"/>
      <c r="R396" s="45"/>
      <c r="S396" s="45"/>
      <c r="T396" s="45"/>
      <c r="U396" s="45"/>
    </row>
    <row r="397" spans="1:21" ht="41.25" hidden="1" customHeight="1">
      <c r="A397" s="143">
        <v>364</v>
      </c>
      <c r="B397" s="90" t="s">
        <v>749</v>
      </c>
      <c r="C397" s="144" t="s">
        <v>25</v>
      </c>
      <c r="D397" s="90" t="s">
        <v>748</v>
      </c>
      <c r="E397" s="144" t="s">
        <v>25</v>
      </c>
      <c r="F397" s="144"/>
      <c r="G397" s="144"/>
      <c r="H397" s="144"/>
      <c r="I397" s="145" t="s">
        <v>1161</v>
      </c>
      <c r="J397" s="146" t="s">
        <v>1083</v>
      </c>
      <c r="K397" s="147"/>
      <c r="L397" s="36"/>
      <c r="M397" s="36"/>
      <c r="N397" s="36"/>
      <c r="O397" s="36"/>
      <c r="P397" s="36"/>
      <c r="Q397" s="36"/>
      <c r="R397" s="36"/>
      <c r="S397" s="36"/>
      <c r="T397" s="36"/>
      <c r="U397" s="36"/>
    </row>
    <row r="398" spans="1:21" s="136" customFormat="1" ht="30.75" customHeight="1">
      <c r="A398" s="86">
        <v>365</v>
      </c>
      <c r="B398" s="555" t="s">
        <v>357</v>
      </c>
      <c r="C398" s="556"/>
      <c r="D398" s="557"/>
      <c r="E398" s="73" t="s">
        <v>1176</v>
      </c>
      <c r="F398" s="73"/>
      <c r="G398" s="73"/>
      <c r="H398" s="73"/>
      <c r="I398" s="96" t="s">
        <v>1161</v>
      </c>
      <c r="J398" s="44" t="s">
        <v>1176</v>
      </c>
      <c r="K398" s="161" t="s">
        <v>1176</v>
      </c>
      <c r="L398" s="45"/>
      <c r="M398" s="45"/>
      <c r="N398" s="45"/>
      <c r="O398" s="45"/>
      <c r="P398" s="45"/>
      <c r="Q398" s="45"/>
      <c r="R398" s="45"/>
      <c r="S398" s="45"/>
      <c r="T398" s="45"/>
      <c r="U398" s="45"/>
    </row>
    <row r="399" spans="1:21" s="37" customFormat="1" ht="45" hidden="1" customHeight="1">
      <c r="A399" s="92"/>
      <c r="B399" s="92" t="s">
        <v>1040</v>
      </c>
      <c r="C399" s="92" t="s">
        <v>1084</v>
      </c>
      <c r="D399" s="92" t="s">
        <v>0</v>
      </c>
      <c r="E399" s="128" t="s">
        <v>1084</v>
      </c>
      <c r="F399" s="128"/>
      <c r="G399" s="128"/>
      <c r="H399" s="128"/>
      <c r="I399" s="94"/>
      <c r="J399" s="94"/>
      <c r="K399" s="94" t="s">
        <v>1081</v>
      </c>
      <c r="L399" s="148" t="s">
        <v>1144</v>
      </c>
      <c r="M399" s="148" t="s">
        <v>1028</v>
      </c>
      <c r="N399" s="148" t="s">
        <v>1029</v>
      </c>
      <c r="O399" s="148" t="s">
        <v>1030</v>
      </c>
      <c r="P399" s="148" t="s">
        <v>1032</v>
      </c>
      <c r="Q399" s="148" t="s">
        <v>1033</v>
      </c>
      <c r="R399" s="148" t="s">
        <v>1034</v>
      </c>
      <c r="S399" s="148" t="s">
        <v>1035</v>
      </c>
      <c r="T399" s="149" t="s">
        <v>1036</v>
      </c>
      <c r="U399" s="148" t="s">
        <v>1037</v>
      </c>
    </row>
    <row r="400" spans="1:21" s="136" customFormat="1" ht="59.25" customHeight="1">
      <c r="A400" s="97">
        <v>367</v>
      </c>
      <c r="B400" s="89" t="s">
        <v>753</v>
      </c>
      <c r="C400" s="98" t="s">
        <v>25</v>
      </c>
      <c r="D400" s="89" t="s">
        <v>754</v>
      </c>
      <c r="E400" s="98" t="s">
        <v>25</v>
      </c>
      <c r="F400" s="98"/>
      <c r="G400" s="98"/>
      <c r="H400" s="190"/>
      <c r="I400" s="59" t="s">
        <v>1161</v>
      </c>
      <c r="J400" s="39" t="s">
        <v>1082</v>
      </c>
      <c r="K400" s="162"/>
      <c r="L400" s="45"/>
      <c r="M400" s="45"/>
      <c r="N400" s="45"/>
      <c r="O400" s="45"/>
      <c r="P400" s="45"/>
      <c r="Q400" s="45"/>
      <c r="R400" s="45"/>
      <c r="S400" s="45"/>
      <c r="T400" s="45"/>
      <c r="U400" s="45"/>
    </row>
    <row r="401" spans="1:21" ht="0.75" hidden="1" customHeight="1">
      <c r="A401" s="131">
        <v>368</v>
      </c>
      <c r="B401" s="88" t="s">
        <v>755</v>
      </c>
      <c r="C401" s="132" t="s">
        <v>25</v>
      </c>
      <c r="D401" s="88" t="s">
        <v>756</v>
      </c>
      <c r="E401" s="132" t="s">
        <v>25</v>
      </c>
      <c r="F401" s="132"/>
      <c r="G401" s="132"/>
      <c r="H401" s="132"/>
      <c r="I401" s="133" t="s">
        <v>1161</v>
      </c>
      <c r="J401" s="134" t="s">
        <v>1083</v>
      </c>
      <c r="K401" s="135"/>
      <c r="L401" s="36"/>
      <c r="M401" s="36"/>
      <c r="N401" s="36"/>
      <c r="O401" s="36"/>
      <c r="P401" s="36"/>
      <c r="Q401" s="36"/>
      <c r="R401" s="36"/>
      <c r="S401" s="36"/>
      <c r="T401" s="36"/>
      <c r="U401" s="36"/>
    </row>
    <row r="402" spans="1:21" s="37" customFormat="1" ht="45" hidden="1" customHeight="1">
      <c r="A402" s="92"/>
      <c r="B402" s="91" t="s">
        <v>1040</v>
      </c>
      <c r="C402" s="91" t="s">
        <v>1084</v>
      </c>
      <c r="D402" s="91" t="s">
        <v>0</v>
      </c>
      <c r="E402" s="127" t="s">
        <v>1084</v>
      </c>
      <c r="F402" s="128"/>
      <c r="G402" s="128"/>
      <c r="H402" s="128"/>
      <c r="I402" s="94"/>
      <c r="J402" s="94"/>
      <c r="K402" s="93" t="s">
        <v>1081</v>
      </c>
      <c r="L402" s="129" t="s">
        <v>1144</v>
      </c>
      <c r="M402" s="129" t="s">
        <v>1028</v>
      </c>
      <c r="N402" s="129" t="s">
        <v>1029</v>
      </c>
      <c r="O402" s="129" t="s">
        <v>1030</v>
      </c>
      <c r="P402" s="129" t="s">
        <v>1032</v>
      </c>
      <c r="Q402" s="129" t="s">
        <v>1033</v>
      </c>
      <c r="R402" s="129" t="s">
        <v>1034</v>
      </c>
      <c r="S402" s="129" t="s">
        <v>1035</v>
      </c>
      <c r="T402" s="130" t="s">
        <v>1036</v>
      </c>
      <c r="U402" s="129" t="s">
        <v>1037</v>
      </c>
    </row>
    <row r="403" spans="1:21" s="157" customFormat="1" ht="51.75" customHeight="1">
      <c r="A403" s="97">
        <v>370</v>
      </c>
      <c r="B403" s="89" t="s">
        <v>759</v>
      </c>
      <c r="C403" s="98" t="s">
        <v>25</v>
      </c>
      <c r="D403" s="89" t="s">
        <v>760</v>
      </c>
      <c r="E403" s="98" t="s">
        <v>25</v>
      </c>
      <c r="F403" s="98"/>
      <c r="G403" s="98"/>
      <c r="H403" s="190"/>
      <c r="I403" s="59" t="s">
        <v>1161</v>
      </c>
      <c r="J403" s="39" t="s">
        <v>1082</v>
      </c>
      <c r="K403" s="162"/>
      <c r="L403" s="142"/>
      <c r="M403" s="142"/>
      <c r="N403" s="142"/>
      <c r="O403" s="142"/>
      <c r="P403" s="142"/>
      <c r="Q403" s="142"/>
      <c r="R403" s="142"/>
      <c r="S403" s="142"/>
      <c r="T403" s="142"/>
      <c r="U403" s="142"/>
    </row>
    <row r="404" spans="1:21" s="158" customFormat="1" ht="0.75" customHeight="1">
      <c r="A404" s="97">
        <v>371</v>
      </c>
      <c r="B404" s="89" t="s">
        <v>761</v>
      </c>
      <c r="C404" s="98" t="s">
        <v>25</v>
      </c>
      <c r="D404" s="89" t="s">
        <v>762</v>
      </c>
      <c r="E404" s="98" t="s">
        <v>25</v>
      </c>
      <c r="F404" s="98"/>
      <c r="G404" s="98"/>
      <c r="H404" s="190"/>
      <c r="I404" s="59" t="s">
        <v>1161</v>
      </c>
      <c r="J404" s="39" t="s">
        <v>1083</v>
      </c>
      <c r="K404" s="162"/>
      <c r="L404" s="165"/>
      <c r="M404" s="165"/>
      <c r="N404" s="165"/>
      <c r="O404" s="165"/>
      <c r="P404" s="165"/>
      <c r="Q404" s="165"/>
      <c r="R404" s="165"/>
      <c r="S404" s="165"/>
      <c r="T404" s="165"/>
      <c r="U404" s="165"/>
    </row>
    <row r="405" spans="1:21" s="37" customFormat="1" ht="45" hidden="1" customHeight="1">
      <c r="A405" s="92"/>
      <c r="B405" s="92" t="s">
        <v>1040</v>
      </c>
      <c r="C405" s="92" t="s">
        <v>1084</v>
      </c>
      <c r="D405" s="92" t="s">
        <v>0</v>
      </c>
      <c r="E405" s="128" t="s">
        <v>1084</v>
      </c>
      <c r="F405" s="128"/>
      <c r="G405" s="128"/>
      <c r="H405" s="128"/>
      <c r="I405" s="94"/>
      <c r="J405" s="94"/>
      <c r="K405" s="94" t="s">
        <v>1081</v>
      </c>
      <c r="L405" s="148" t="s">
        <v>1144</v>
      </c>
      <c r="M405" s="148" t="s">
        <v>1028</v>
      </c>
      <c r="N405" s="148" t="s">
        <v>1029</v>
      </c>
      <c r="O405" s="148" t="s">
        <v>1030</v>
      </c>
      <c r="P405" s="148" t="s">
        <v>1032</v>
      </c>
      <c r="Q405" s="148" t="s">
        <v>1033</v>
      </c>
      <c r="R405" s="148" t="s">
        <v>1034</v>
      </c>
      <c r="S405" s="148" t="s">
        <v>1035</v>
      </c>
      <c r="T405" s="149" t="s">
        <v>1036</v>
      </c>
      <c r="U405" s="148" t="s">
        <v>1037</v>
      </c>
    </row>
    <row r="406" spans="1:21" s="136" customFormat="1" ht="57" customHeight="1">
      <c r="A406" s="97">
        <v>373</v>
      </c>
      <c r="B406" s="89" t="s">
        <v>766</v>
      </c>
      <c r="C406" s="98" t="s">
        <v>26</v>
      </c>
      <c r="D406" s="89" t="s">
        <v>765</v>
      </c>
      <c r="E406" s="98" t="s">
        <v>26</v>
      </c>
      <c r="F406" s="98"/>
      <c r="G406" s="98"/>
      <c r="H406" s="190"/>
      <c r="I406" s="59" t="s">
        <v>1161</v>
      </c>
      <c r="J406" s="39" t="s">
        <v>1082</v>
      </c>
      <c r="K406" s="162"/>
      <c r="L406" s="45"/>
      <c r="M406" s="45"/>
      <c r="N406" s="45"/>
      <c r="O406" s="45"/>
      <c r="P406" s="45"/>
      <c r="Q406" s="45"/>
      <c r="R406" s="45"/>
      <c r="S406" s="45"/>
      <c r="T406" s="45"/>
      <c r="U406" s="45"/>
    </row>
    <row r="407" spans="1:21" ht="48.75" hidden="1" customHeight="1">
      <c r="A407" s="143">
        <v>374</v>
      </c>
      <c r="B407" s="90" t="s">
        <v>767</v>
      </c>
      <c r="C407" s="144" t="s">
        <v>26</v>
      </c>
      <c r="D407" s="90" t="s">
        <v>768</v>
      </c>
      <c r="E407" s="144" t="s">
        <v>26</v>
      </c>
      <c r="F407" s="144"/>
      <c r="G407" s="144"/>
      <c r="H407" s="144"/>
      <c r="I407" s="145" t="s">
        <v>1161</v>
      </c>
      <c r="J407" s="146" t="s">
        <v>1083</v>
      </c>
      <c r="K407" s="147"/>
      <c r="L407" s="36"/>
      <c r="M407" s="36"/>
      <c r="N407" s="36"/>
      <c r="O407" s="36"/>
      <c r="P407" s="36"/>
      <c r="Q407" s="36"/>
      <c r="R407" s="36"/>
      <c r="S407" s="36"/>
      <c r="T407" s="36"/>
      <c r="U407" s="36"/>
    </row>
    <row r="408" spans="1:21" s="157" customFormat="1" ht="33" customHeight="1">
      <c r="A408" s="86">
        <v>375</v>
      </c>
      <c r="B408" s="555" t="s">
        <v>611</v>
      </c>
      <c r="C408" s="556"/>
      <c r="D408" s="557"/>
      <c r="E408" s="73" t="s">
        <v>1176</v>
      </c>
      <c r="F408" s="73"/>
      <c r="G408" s="73"/>
      <c r="H408" s="73"/>
      <c r="I408" s="96" t="s">
        <v>1159</v>
      </c>
      <c r="J408" s="44" t="s">
        <v>1176</v>
      </c>
      <c r="K408" s="161" t="s">
        <v>1176</v>
      </c>
      <c r="L408" s="142"/>
      <c r="M408" s="142"/>
      <c r="N408" s="142"/>
      <c r="O408" s="142"/>
      <c r="P408" s="142"/>
      <c r="Q408" s="142"/>
      <c r="R408" s="142"/>
      <c r="S408" s="142"/>
      <c r="T408" s="142"/>
      <c r="U408" s="142"/>
    </row>
    <row r="409" spans="1:21" s="158" customFormat="1" ht="26.25" customHeight="1">
      <c r="A409" s="86">
        <v>376</v>
      </c>
      <c r="B409" s="555" t="s">
        <v>997</v>
      </c>
      <c r="C409" s="556"/>
      <c r="D409" s="557"/>
      <c r="E409" s="73" t="s">
        <v>1176</v>
      </c>
      <c r="F409" s="73"/>
      <c r="G409" s="73"/>
      <c r="H409" s="73"/>
      <c r="I409" s="96" t="s">
        <v>1159</v>
      </c>
      <c r="J409" s="44" t="s">
        <v>1176</v>
      </c>
      <c r="K409" s="161" t="s">
        <v>1176</v>
      </c>
      <c r="L409" s="165"/>
      <c r="M409" s="165"/>
      <c r="N409" s="165"/>
      <c r="O409" s="165"/>
      <c r="P409" s="165"/>
      <c r="Q409" s="165"/>
      <c r="R409" s="165"/>
      <c r="S409" s="165"/>
      <c r="T409" s="165"/>
      <c r="U409" s="165"/>
    </row>
    <row r="410" spans="1:21" s="37" customFormat="1" ht="45" hidden="1" customHeight="1">
      <c r="A410" s="92"/>
      <c r="B410" s="92" t="s">
        <v>1040</v>
      </c>
      <c r="C410" s="92" t="s">
        <v>1084</v>
      </c>
      <c r="D410" s="92" t="s">
        <v>0</v>
      </c>
      <c r="E410" s="128" t="s">
        <v>1084</v>
      </c>
      <c r="F410" s="128"/>
      <c r="G410" s="128"/>
      <c r="H410" s="128"/>
      <c r="I410" s="94"/>
      <c r="J410" s="94"/>
      <c r="K410" s="94" t="s">
        <v>1081</v>
      </c>
      <c r="L410" s="148" t="s">
        <v>1144</v>
      </c>
      <c r="M410" s="148" t="s">
        <v>1028</v>
      </c>
      <c r="N410" s="148" t="s">
        <v>1029</v>
      </c>
      <c r="O410" s="148" t="s">
        <v>1030</v>
      </c>
      <c r="P410" s="148" t="s">
        <v>1032</v>
      </c>
      <c r="Q410" s="148" t="s">
        <v>1033</v>
      </c>
      <c r="R410" s="148" t="s">
        <v>1034</v>
      </c>
      <c r="S410" s="148" t="s">
        <v>1035</v>
      </c>
      <c r="T410" s="149" t="s">
        <v>1036</v>
      </c>
      <c r="U410" s="148" t="s">
        <v>1037</v>
      </c>
    </row>
    <row r="411" spans="1:21" s="136" customFormat="1" ht="48.75" customHeight="1">
      <c r="A411" s="97">
        <v>378</v>
      </c>
      <c r="B411" s="89" t="s">
        <v>798</v>
      </c>
      <c r="C411" s="98" t="s">
        <v>23</v>
      </c>
      <c r="D411" s="89" t="s">
        <v>799</v>
      </c>
      <c r="E411" s="98" t="s">
        <v>23</v>
      </c>
      <c r="F411" s="98"/>
      <c r="G411" s="98"/>
      <c r="H411" s="190"/>
      <c r="I411" s="59" t="s">
        <v>1159</v>
      </c>
      <c r="J411" s="39" t="s">
        <v>1082</v>
      </c>
      <c r="K411" s="162"/>
      <c r="L411" s="45"/>
      <c r="M411" s="45"/>
      <c r="N411" s="45"/>
      <c r="O411" s="45"/>
      <c r="P411" s="45"/>
      <c r="Q411" s="45"/>
      <c r="R411" s="45"/>
      <c r="S411" s="45"/>
      <c r="T411" s="45"/>
      <c r="U411" s="45"/>
    </row>
    <row r="412" spans="1:21" ht="52.5" hidden="1" customHeight="1">
      <c r="A412" s="131">
        <v>379</v>
      </c>
      <c r="B412" s="88" t="s">
        <v>778</v>
      </c>
      <c r="C412" s="132" t="s">
        <v>25</v>
      </c>
      <c r="D412" s="88" t="s">
        <v>785</v>
      </c>
      <c r="E412" s="132" t="s">
        <v>25</v>
      </c>
      <c r="F412" s="132"/>
      <c r="G412" s="132"/>
      <c r="H412" s="132"/>
      <c r="I412" s="133" t="s">
        <v>1159</v>
      </c>
      <c r="J412" s="134" t="s">
        <v>1083</v>
      </c>
      <c r="K412" s="135"/>
      <c r="L412" s="36"/>
      <c r="M412" s="36"/>
      <c r="N412" s="36"/>
      <c r="O412" s="36"/>
      <c r="P412" s="36"/>
      <c r="Q412" s="36"/>
      <c r="R412" s="36"/>
      <c r="S412" s="36"/>
      <c r="T412" s="36"/>
      <c r="U412" s="36"/>
    </row>
    <row r="413" spans="1:21" s="37" customFormat="1" ht="45" hidden="1" customHeight="1">
      <c r="A413" s="92"/>
      <c r="B413" s="91" t="s">
        <v>1040</v>
      </c>
      <c r="C413" s="91" t="s">
        <v>1084</v>
      </c>
      <c r="D413" s="91" t="s">
        <v>0</v>
      </c>
      <c r="E413" s="127" t="s">
        <v>1084</v>
      </c>
      <c r="F413" s="128"/>
      <c r="G413" s="128"/>
      <c r="H413" s="128"/>
      <c r="I413" s="94"/>
      <c r="J413" s="94"/>
      <c r="K413" s="93" t="s">
        <v>1081</v>
      </c>
      <c r="L413" s="129" t="s">
        <v>1144</v>
      </c>
      <c r="M413" s="129" t="s">
        <v>1028</v>
      </c>
      <c r="N413" s="129" t="s">
        <v>1029</v>
      </c>
      <c r="O413" s="129" t="s">
        <v>1030</v>
      </c>
      <c r="P413" s="129" t="s">
        <v>1032</v>
      </c>
      <c r="Q413" s="129" t="s">
        <v>1033</v>
      </c>
      <c r="R413" s="129" t="s">
        <v>1034</v>
      </c>
      <c r="S413" s="129" t="s">
        <v>1035</v>
      </c>
      <c r="T413" s="130" t="s">
        <v>1036</v>
      </c>
      <c r="U413" s="129" t="s">
        <v>1037</v>
      </c>
    </row>
    <row r="414" spans="1:21" s="136" customFormat="1" ht="43.5" customHeight="1">
      <c r="A414" s="97">
        <v>381</v>
      </c>
      <c r="B414" s="89" t="s">
        <v>91</v>
      </c>
      <c r="C414" s="98" t="s">
        <v>25</v>
      </c>
      <c r="D414" s="89" t="s">
        <v>90</v>
      </c>
      <c r="E414" s="98" t="s">
        <v>25</v>
      </c>
      <c r="F414" s="98"/>
      <c r="G414" s="98"/>
      <c r="H414" s="190"/>
      <c r="I414" s="59" t="s">
        <v>1159</v>
      </c>
      <c r="J414" s="39" t="s">
        <v>1082</v>
      </c>
      <c r="K414" s="162"/>
      <c r="L414" s="45"/>
      <c r="M414" s="45"/>
      <c r="N414" s="45"/>
      <c r="O414" s="45"/>
      <c r="P414" s="45"/>
      <c r="Q414" s="45"/>
      <c r="R414" s="45"/>
      <c r="S414" s="45"/>
      <c r="T414" s="45"/>
      <c r="U414" s="45"/>
    </row>
    <row r="415" spans="1:21" ht="45" hidden="1" customHeight="1">
      <c r="A415" s="131">
        <v>382</v>
      </c>
      <c r="B415" s="88" t="s">
        <v>779</v>
      </c>
      <c r="C415" s="132" t="s">
        <v>105</v>
      </c>
      <c r="D415" s="88" t="s">
        <v>780</v>
      </c>
      <c r="E415" s="132" t="s">
        <v>25</v>
      </c>
      <c r="F415" s="132"/>
      <c r="G415" s="132"/>
      <c r="H415" s="132"/>
      <c r="I415" s="133" t="s">
        <v>1159</v>
      </c>
      <c r="J415" s="134" t="s">
        <v>1083</v>
      </c>
      <c r="K415" s="135"/>
      <c r="L415" s="36"/>
      <c r="M415" s="36"/>
      <c r="N415" s="36"/>
      <c r="O415" s="36"/>
      <c r="P415" s="36"/>
      <c r="Q415" s="36"/>
      <c r="R415" s="36"/>
      <c r="S415" s="36"/>
      <c r="T415" s="36"/>
      <c r="U415" s="36"/>
    </row>
    <row r="416" spans="1:21" s="37" customFormat="1" ht="52.5" hidden="1" customHeight="1">
      <c r="A416" s="92"/>
      <c r="B416" s="91" t="s">
        <v>1040</v>
      </c>
      <c r="C416" s="91" t="s">
        <v>1084</v>
      </c>
      <c r="D416" s="91" t="s">
        <v>0</v>
      </c>
      <c r="E416" s="127" t="s">
        <v>1084</v>
      </c>
      <c r="F416" s="128"/>
      <c r="G416" s="128"/>
      <c r="H416" s="128"/>
      <c r="I416" s="94"/>
      <c r="J416" s="94"/>
      <c r="K416" s="93" t="s">
        <v>1081</v>
      </c>
      <c r="L416" s="129" t="s">
        <v>1144</v>
      </c>
      <c r="M416" s="129" t="s">
        <v>1028</v>
      </c>
      <c r="N416" s="129" t="s">
        <v>1029</v>
      </c>
      <c r="O416" s="129" t="s">
        <v>1030</v>
      </c>
      <c r="P416" s="129" t="s">
        <v>1032</v>
      </c>
      <c r="Q416" s="129" t="s">
        <v>1033</v>
      </c>
      <c r="R416" s="129" t="s">
        <v>1034</v>
      </c>
      <c r="S416" s="129" t="s">
        <v>1035</v>
      </c>
      <c r="T416" s="130" t="s">
        <v>1036</v>
      </c>
      <c r="U416" s="129" t="s">
        <v>1037</v>
      </c>
    </row>
    <row r="417" spans="1:21" s="157" customFormat="1" ht="49.5" customHeight="1">
      <c r="A417" s="97">
        <v>384</v>
      </c>
      <c r="B417" s="87" t="s">
        <v>783</v>
      </c>
      <c r="C417" s="79" t="s">
        <v>25</v>
      </c>
      <c r="D417" s="89" t="s">
        <v>784</v>
      </c>
      <c r="E417" s="98" t="s">
        <v>25</v>
      </c>
      <c r="F417" s="98"/>
      <c r="G417" s="98"/>
      <c r="H417" s="190"/>
      <c r="I417" s="59" t="s">
        <v>1159</v>
      </c>
      <c r="J417" s="39" t="s">
        <v>1082</v>
      </c>
      <c r="K417" s="162"/>
      <c r="L417" s="142"/>
      <c r="M417" s="142"/>
      <c r="N417" s="142"/>
      <c r="O417" s="142"/>
      <c r="P417" s="142"/>
      <c r="Q417" s="142"/>
      <c r="R417" s="142"/>
      <c r="S417" s="142"/>
      <c r="T417" s="142"/>
      <c r="U417" s="142"/>
    </row>
    <row r="418" spans="1:21" s="159" customFormat="1" ht="60" customHeight="1">
      <c r="A418" s="97">
        <v>385</v>
      </c>
      <c r="B418" s="89" t="s">
        <v>1094</v>
      </c>
      <c r="C418" s="98" t="s">
        <v>25</v>
      </c>
      <c r="D418" s="89" t="s">
        <v>1095</v>
      </c>
      <c r="E418" s="98" t="s">
        <v>25</v>
      </c>
      <c r="F418" s="98"/>
      <c r="G418" s="98"/>
      <c r="H418" s="190"/>
      <c r="I418" s="59" t="s">
        <v>1159</v>
      </c>
      <c r="J418" s="39" t="s">
        <v>1082</v>
      </c>
      <c r="K418" s="162" t="s">
        <v>648</v>
      </c>
      <c r="L418" s="156"/>
      <c r="M418" s="156"/>
      <c r="N418" s="156"/>
      <c r="O418" s="156"/>
      <c r="P418" s="156"/>
      <c r="Q418" s="156"/>
      <c r="R418" s="156"/>
      <c r="S418" s="156"/>
      <c r="T418" s="156"/>
      <c r="U418" s="156"/>
    </row>
    <row r="419" spans="1:21" s="159" customFormat="1" ht="56.25" customHeight="1">
      <c r="A419" s="97">
        <v>386</v>
      </c>
      <c r="B419" s="89" t="s">
        <v>1096</v>
      </c>
      <c r="C419" s="98" t="s">
        <v>25</v>
      </c>
      <c r="D419" s="89" t="s">
        <v>1065</v>
      </c>
      <c r="E419" s="98" t="s">
        <v>25</v>
      </c>
      <c r="F419" s="98"/>
      <c r="G419" s="98"/>
      <c r="H419" s="190"/>
      <c r="I419" s="59" t="s">
        <v>1159</v>
      </c>
      <c r="J419" s="39" t="s">
        <v>1082</v>
      </c>
      <c r="K419" s="162" t="s">
        <v>648</v>
      </c>
      <c r="L419" s="156"/>
      <c r="M419" s="156"/>
      <c r="N419" s="156"/>
      <c r="O419" s="156"/>
      <c r="P419" s="156"/>
      <c r="Q419" s="156"/>
      <c r="R419" s="156"/>
      <c r="S419" s="156"/>
      <c r="T419" s="156"/>
      <c r="U419" s="156"/>
    </row>
    <row r="420" spans="1:21" s="158" customFormat="1" ht="39.75" customHeight="1">
      <c r="A420" s="97">
        <v>387</v>
      </c>
      <c r="B420" s="89" t="s">
        <v>786</v>
      </c>
      <c r="C420" s="98" t="s">
        <v>26</v>
      </c>
      <c r="D420" s="89" t="s">
        <v>787</v>
      </c>
      <c r="E420" s="98" t="s">
        <v>26</v>
      </c>
      <c r="F420" s="98"/>
      <c r="G420" s="98"/>
      <c r="H420" s="190"/>
      <c r="I420" s="59" t="s">
        <v>1159</v>
      </c>
      <c r="J420" s="39" t="s">
        <v>1082</v>
      </c>
      <c r="K420" s="162" t="s">
        <v>648</v>
      </c>
      <c r="L420" s="165"/>
      <c r="M420" s="165"/>
      <c r="N420" s="165"/>
      <c r="O420" s="165"/>
      <c r="P420" s="165"/>
      <c r="Q420" s="165"/>
      <c r="R420" s="165"/>
      <c r="S420" s="165"/>
      <c r="T420" s="165"/>
      <c r="U420" s="165"/>
    </row>
    <row r="421" spans="1:21" ht="57" hidden="1" customHeight="1">
      <c r="A421" s="131">
        <v>388</v>
      </c>
      <c r="B421" s="88" t="s">
        <v>790</v>
      </c>
      <c r="C421" s="132" t="s">
        <v>26</v>
      </c>
      <c r="D421" s="88" t="s">
        <v>791</v>
      </c>
      <c r="E421" s="132" t="s">
        <v>26</v>
      </c>
      <c r="F421" s="132"/>
      <c r="G421" s="132"/>
      <c r="H421" s="132"/>
      <c r="I421" s="133" t="s">
        <v>1159</v>
      </c>
      <c r="J421" s="134" t="s">
        <v>1083</v>
      </c>
      <c r="K421" s="135"/>
      <c r="L421" s="36"/>
      <c r="M421" s="36"/>
      <c r="N421" s="36"/>
      <c r="O421" s="36"/>
      <c r="P421" s="36"/>
      <c r="Q421" s="36"/>
      <c r="R421" s="36"/>
      <c r="S421" s="36"/>
      <c r="T421" s="36"/>
      <c r="U421" s="36"/>
    </row>
    <row r="422" spans="1:21" s="37" customFormat="1" ht="49.5" hidden="1" customHeight="1">
      <c r="A422" s="92"/>
      <c r="B422" s="91" t="s">
        <v>1040</v>
      </c>
      <c r="C422" s="91" t="s">
        <v>1084</v>
      </c>
      <c r="D422" s="91" t="s">
        <v>0</v>
      </c>
      <c r="E422" s="127" t="s">
        <v>1084</v>
      </c>
      <c r="F422" s="128"/>
      <c r="G422" s="128"/>
      <c r="H422" s="128"/>
      <c r="I422" s="94"/>
      <c r="J422" s="94"/>
      <c r="K422" s="93" t="s">
        <v>1081</v>
      </c>
      <c r="L422" s="129" t="s">
        <v>1144</v>
      </c>
      <c r="M422" s="129" t="s">
        <v>1028</v>
      </c>
      <c r="N422" s="129" t="s">
        <v>1029</v>
      </c>
      <c r="O422" s="129" t="s">
        <v>1030</v>
      </c>
      <c r="P422" s="129" t="s">
        <v>1032</v>
      </c>
      <c r="Q422" s="129" t="s">
        <v>1033</v>
      </c>
      <c r="R422" s="129" t="s">
        <v>1034</v>
      </c>
      <c r="S422" s="129" t="s">
        <v>1035</v>
      </c>
      <c r="T422" s="130" t="s">
        <v>1036</v>
      </c>
      <c r="U422" s="129" t="s">
        <v>1037</v>
      </c>
    </row>
    <row r="423" spans="1:21" s="157" customFormat="1" ht="53.25" customHeight="1">
      <c r="A423" s="97">
        <v>390</v>
      </c>
      <c r="B423" s="89" t="s">
        <v>793</v>
      </c>
      <c r="C423" s="98" t="s">
        <v>23</v>
      </c>
      <c r="D423" s="89" t="s">
        <v>794</v>
      </c>
      <c r="E423" s="98" t="s">
        <v>23</v>
      </c>
      <c r="F423" s="98"/>
      <c r="G423" s="98"/>
      <c r="H423" s="190"/>
      <c r="I423" s="59" t="s">
        <v>1159</v>
      </c>
      <c r="J423" s="39" t="s">
        <v>1082</v>
      </c>
      <c r="K423" s="162"/>
      <c r="L423" s="142"/>
      <c r="M423" s="142"/>
      <c r="N423" s="142"/>
      <c r="O423" s="142"/>
      <c r="P423" s="142"/>
      <c r="Q423" s="142"/>
      <c r="R423" s="142"/>
      <c r="S423" s="142"/>
      <c r="T423" s="142"/>
      <c r="U423" s="142"/>
    </row>
    <row r="424" spans="1:21" s="158" customFormat="1" ht="45" customHeight="1">
      <c r="A424" s="86">
        <v>391</v>
      </c>
      <c r="B424" s="555" t="s">
        <v>998</v>
      </c>
      <c r="C424" s="556"/>
      <c r="D424" s="557"/>
      <c r="E424" s="73" t="s">
        <v>1176</v>
      </c>
      <c r="F424" s="73"/>
      <c r="G424" s="73"/>
      <c r="H424" s="73"/>
      <c r="I424" s="96" t="s">
        <v>1159</v>
      </c>
      <c r="J424" s="44" t="s">
        <v>1176</v>
      </c>
      <c r="K424" s="161" t="s">
        <v>1176</v>
      </c>
      <c r="L424" s="165"/>
      <c r="M424" s="165"/>
      <c r="N424" s="165"/>
      <c r="O424" s="165"/>
      <c r="P424" s="165"/>
      <c r="Q424" s="165"/>
      <c r="R424" s="165"/>
      <c r="S424" s="165"/>
      <c r="T424" s="165"/>
      <c r="U424" s="165"/>
    </row>
    <row r="425" spans="1:21" s="37" customFormat="1" ht="35.25" hidden="1" customHeight="1">
      <c r="A425" s="92"/>
      <c r="B425" s="92" t="s">
        <v>1040</v>
      </c>
      <c r="C425" s="92" t="s">
        <v>1084</v>
      </c>
      <c r="D425" s="92" t="s">
        <v>0</v>
      </c>
      <c r="E425" s="128" t="s">
        <v>1084</v>
      </c>
      <c r="F425" s="128"/>
      <c r="G425" s="128"/>
      <c r="H425" s="128"/>
      <c r="I425" s="94"/>
      <c r="J425" s="94"/>
      <c r="K425" s="94" t="s">
        <v>1081</v>
      </c>
      <c r="L425" s="148" t="s">
        <v>1144</v>
      </c>
      <c r="M425" s="148" t="s">
        <v>1028</v>
      </c>
      <c r="N425" s="148" t="s">
        <v>1029</v>
      </c>
      <c r="O425" s="148" t="s">
        <v>1030</v>
      </c>
      <c r="P425" s="148" t="s">
        <v>1032</v>
      </c>
      <c r="Q425" s="148" t="s">
        <v>1033</v>
      </c>
      <c r="R425" s="148" t="s">
        <v>1034</v>
      </c>
      <c r="S425" s="148" t="s">
        <v>1035</v>
      </c>
      <c r="T425" s="149" t="s">
        <v>1036</v>
      </c>
      <c r="U425" s="148" t="s">
        <v>1037</v>
      </c>
    </row>
    <row r="426" spans="1:21" s="136" customFormat="1" ht="66.75" customHeight="1">
      <c r="A426" s="97">
        <v>393</v>
      </c>
      <c r="B426" s="89" t="s">
        <v>801</v>
      </c>
      <c r="C426" s="98" t="s">
        <v>23</v>
      </c>
      <c r="D426" s="89" t="s">
        <v>98</v>
      </c>
      <c r="E426" s="98" t="s">
        <v>25</v>
      </c>
      <c r="F426" s="98"/>
      <c r="G426" s="98"/>
      <c r="H426" s="190"/>
      <c r="I426" s="59" t="s">
        <v>1159</v>
      </c>
      <c r="J426" s="39" t="s">
        <v>1082</v>
      </c>
      <c r="K426" s="162"/>
      <c r="L426" s="45"/>
      <c r="M426" s="45"/>
      <c r="N426" s="45"/>
      <c r="O426" s="45"/>
      <c r="P426" s="45"/>
      <c r="Q426" s="45"/>
      <c r="R426" s="45"/>
      <c r="S426" s="45"/>
      <c r="T426" s="45"/>
      <c r="U426" s="45"/>
    </row>
    <row r="427" spans="1:21" ht="73.5" hidden="1" customHeight="1">
      <c r="A427" s="131">
        <v>394</v>
      </c>
      <c r="B427" s="88" t="s">
        <v>802</v>
      </c>
      <c r="C427" s="132" t="s">
        <v>23</v>
      </c>
      <c r="D427" s="88" t="s">
        <v>803</v>
      </c>
      <c r="E427" s="132" t="s">
        <v>25</v>
      </c>
      <c r="F427" s="132"/>
      <c r="G427" s="132"/>
      <c r="H427" s="132"/>
      <c r="I427" s="133" t="s">
        <v>1159</v>
      </c>
      <c r="J427" s="134" t="s">
        <v>1083</v>
      </c>
      <c r="K427" s="135"/>
      <c r="L427" s="36"/>
      <c r="M427" s="36"/>
      <c r="N427" s="36"/>
      <c r="O427" s="36"/>
      <c r="P427" s="36"/>
      <c r="Q427" s="36"/>
      <c r="R427" s="36"/>
      <c r="S427" s="36"/>
      <c r="T427" s="36"/>
      <c r="U427" s="36"/>
    </row>
    <row r="428" spans="1:21" s="37" customFormat="1" ht="45" hidden="1" customHeight="1">
      <c r="A428" s="92"/>
      <c r="B428" s="91" t="s">
        <v>1040</v>
      </c>
      <c r="C428" s="91" t="s">
        <v>1084</v>
      </c>
      <c r="D428" s="91" t="s">
        <v>0</v>
      </c>
      <c r="E428" s="127" t="s">
        <v>1084</v>
      </c>
      <c r="F428" s="128"/>
      <c r="G428" s="128"/>
      <c r="H428" s="128"/>
      <c r="I428" s="94"/>
      <c r="J428" s="94"/>
      <c r="K428" s="93" t="s">
        <v>1081</v>
      </c>
      <c r="L428" s="129" t="s">
        <v>1144</v>
      </c>
      <c r="M428" s="129" t="s">
        <v>1028</v>
      </c>
      <c r="N428" s="129" t="s">
        <v>1029</v>
      </c>
      <c r="O428" s="129" t="s">
        <v>1030</v>
      </c>
      <c r="P428" s="129" t="s">
        <v>1032</v>
      </c>
      <c r="Q428" s="129" t="s">
        <v>1033</v>
      </c>
      <c r="R428" s="129" t="s">
        <v>1034</v>
      </c>
      <c r="S428" s="129" t="s">
        <v>1035</v>
      </c>
      <c r="T428" s="130" t="s">
        <v>1036</v>
      </c>
      <c r="U428" s="129" t="s">
        <v>1037</v>
      </c>
    </row>
    <row r="429" spans="1:21" s="136" customFormat="1" ht="47.25" customHeight="1">
      <c r="A429" s="97">
        <v>396</v>
      </c>
      <c r="B429" s="89" t="s">
        <v>805</v>
      </c>
      <c r="C429" s="98" t="s">
        <v>23</v>
      </c>
      <c r="D429" s="89" t="s">
        <v>808</v>
      </c>
      <c r="E429" s="98" t="s">
        <v>23</v>
      </c>
      <c r="F429" s="98"/>
      <c r="G429" s="98"/>
      <c r="H429" s="190"/>
      <c r="I429" s="59" t="s">
        <v>1159</v>
      </c>
      <c r="J429" s="39" t="s">
        <v>1082</v>
      </c>
      <c r="K429" s="162"/>
      <c r="L429" s="45"/>
      <c r="M429" s="45"/>
      <c r="N429" s="45"/>
      <c r="O429" s="45"/>
      <c r="P429" s="45"/>
      <c r="Q429" s="45"/>
      <c r="R429" s="45"/>
      <c r="S429" s="45"/>
      <c r="T429" s="45"/>
      <c r="U429" s="45"/>
    </row>
    <row r="430" spans="1:21" ht="43.5" hidden="1" customHeight="1">
      <c r="A430" s="131">
        <v>397</v>
      </c>
      <c r="B430" s="88" t="s">
        <v>806</v>
      </c>
      <c r="C430" s="132" t="s">
        <v>23</v>
      </c>
      <c r="D430" s="88" t="s">
        <v>807</v>
      </c>
      <c r="E430" s="132" t="s">
        <v>23</v>
      </c>
      <c r="F430" s="132"/>
      <c r="G430" s="132"/>
      <c r="H430" s="132"/>
      <c r="I430" s="133" t="s">
        <v>1159</v>
      </c>
      <c r="J430" s="134" t="s">
        <v>1083</v>
      </c>
      <c r="K430" s="135"/>
      <c r="L430" s="36"/>
      <c r="M430" s="36"/>
      <c r="N430" s="36"/>
      <c r="O430" s="36"/>
      <c r="P430" s="36"/>
      <c r="Q430" s="36"/>
      <c r="R430" s="36"/>
      <c r="S430" s="36"/>
      <c r="T430" s="36"/>
      <c r="U430" s="36"/>
    </row>
    <row r="431" spans="1:21" s="37" customFormat="1" ht="45" hidden="1" customHeight="1">
      <c r="A431" s="92"/>
      <c r="B431" s="91" t="s">
        <v>1040</v>
      </c>
      <c r="C431" s="91" t="s">
        <v>1084</v>
      </c>
      <c r="D431" s="91" t="s">
        <v>0</v>
      </c>
      <c r="E431" s="127" t="s">
        <v>1084</v>
      </c>
      <c r="F431" s="128"/>
      <c r="G431" s="128"/>
      <c r="H431" s="128"/>
      <c r="I431" s="94"/>
      <c r="J431" s="94"/>
      <c r="K431" s="93" t="s">
        <v>1081</v>
      </c>
      <c r="L431" s="129" t="s">
        <v>1144</v>
      </c>
      <c r="M431" s="129" t="s">
        <v>1028</v>
      </c>
      <c r="N431" s="129" t="s">
        <v>1029</v>
      </c>
      <c r="O431" s="129" t="s">
        <v>1030</v>
      </c>
      <c r="P431" s="129" t="s">
        <v>1032</v>
      </c>
      <c r="Q431" s="129" t="s">
        <v>1033</v>
      </c>
      <c r="R431" s="129" t="s">
        <v>1034</v>
      </c>
      <c r="S431" s="129" t="s">
        <v>1035</v>
      </c>
      <c r="T431" s="130" t="s">
        <v>1036</v>
      </c>
      <c r="U431" s="129" t="s">
        <v>1037</v>
      </c>
    </row>
    <row r="432" spans="1:21" s="136" customFormat="1" ht="55.5" customHeight="1">
      <c r="A432" s="97">
        <v>399</v>
      </c>
      <c r="B432" s="89" t="s">
        <v>812</v>
      </c>
      <c r="C432" s="98" t="s">
        <v>23</v>
      </c>
      <c r="D432" s="89" t="s">
        <v>813</v>
      </c>
      <c r="E432" s="98" t="s">
        <v>25</v>
      </c>
      <c r="F432" s="98"/>
      <c r="G432" s="98"/>
      <c r="H432" s="190"/>
      <c r="I432" s="59" t="s">
        <v>1159</v>
      </c>
      <c r="J432" s="39" t="s">
        <v>1082</v>
      </c>
      <c r="K432" s="162"/>
      <c r="L432" s="45"/>
      <c r="M432" s="45"/>
      <c r="N432" s="45"/>
      <c r="O432" s="45"/>
      <c r="P432" s="45"/>
      <c r="Q432" s="45"/>
      <c r="R432" s="45"/>
      <c r="S432" s="45"/>
      <c r="T432" s="45"/>
      <c r="U432" s="45"/>
    </row>
    <row r="433" spans="1:21" ht="50.25" hidden="1" customHeight="1">
      <c r="A433" s="131">
        <v>400</v>
      </c>
      <c r="B433" s="88" t="s">
        <v>814</v>
      </c>
      <c r="C433" s="132" t="s">
        <v>23</v>
      </c>
      <c r="D433" s="88" t="s">
        <v>815</v>
      </c>
      <c r="E433" s="132" t="s">
        <v>25</v>
      </c>
      <c r="F433" s="132"/>
      <c r="G433" s="132"/>
      <c r="H433" s="132"/>
      <c r="I433" s="133" t="s">
        <v>1159</v>
      </c>
      <c r="J433" s="134" t="s">
        <v>1083</v>
      </c>
      <c r="K433" s="135"/>
      <c r="L433" s="36"/>
      <c r="M433" s="36"/>
      <c r="N433" s="36"/>
      <c r="O433" s="36"/>
      <c r="P433" s="36"/>
      <c r="Q433" s="36"/>
      <c r="R433" s="36"/>
      <c r="S433" s="36"/>
      <c r="T433" s="36"/>
      <c r="U433" s="36"/>
    </row>
    <row r="434" spans="1:21" s="37" customFormat="1" ht="45" hidden="1" customHeight="1">
      <c r="A434" s="92"/>
      <c r="B434" s="91" t="s">
        <v>1040</v>
      </c>
      <c r="C434" s="91" t="s">
        <v>1084</v>
      </c>
      <c r="D434" s="91" t="s">
        <v>0</v>
      </c>
      <c r="E434" s="127" t="s">
        <v>1084</v>
      </c>
      <c r="F434" s="128"/>
      <c r="G434" s="128"/>
      <c r="H434" s="128"/>
      <c r="I434" s="94"/>
      <c r="J434" s="94"/>
      <c r="K434" s="93" t="s">
        <v>1081</v>
      </c>
      <c r="L434" s="129" t="s">
        <v>1144</v>
      </c>
      <c r="M434" s="129" t="s">
        <v>1028</v>
      </c>
      <c r="N434" s="129" t="s">
        <v>1029</v>
      </c>
      <c r="O434" s="129" t="s">
        <v>1030</v>
      </c>
      <c r="P434" s="129" t="s">
        <v>1032</v>
      </c>
      <c r="Q434" s="129" t="s">
        <v>1033</v>
      </c>
      <c r="R434" s="129" t="s">
        <v>1034</v>
      </c>
      <c r="S434" s="129" t="s">
        <v>1035</v>
      </c>
      <c r="T434" s="130" t="s">
        <v>1036</v>
      </c>
      <c r="U434" s="129" t="s">
        <v>1037</v>
      </c>
    </row>
    <row r="435" spans="1:21" s="136" customFormat="1" ht="34.5" customHeight="1">
      <c r="A435" s="97">
        <v>402</v>
      </c>
      <c r="B435" s="89" t="s">
        <v>817</v>
      </c>
      <c r="C435" s="98" t="s">
        <v>23</v>
      </c>
      <c r="D435" s="89" t="s">
        <v>106</v>
      </c>
      <c r="E435" s="98" t="s">
        <v>25</v>
      </c>
      <c r="F435" s="98"/>
      <c r="G435" s="98"/>
      <c r="H435" s="190"/>
      <c r="I435" s="59" t="s">
        <v>1159</v>
      </c>
      <c r="J435" s="39" t="s">
        <v>1082</v>
      </c>
      <c r="K435" s="162"/>
      <c r="L435" s="45"/>
      <c r="M435" s="45"/>
      <c r="N435" s="45"/>
      <c r="O435" s="45"/>
      <c r="P435" s="45"/>
      <c r="Q435" s="45"/>
      <c r="R435" s="45"/>
      <c r="S435" s="45"/>
      <c r="T435" s="45"/>
      <c r="U435" s="45"/>
    </row>
    <row r="436" spans="1:21" ht="65.25" hidden="1" customHeight="1">
      <c r="A436" s="143">
        <v>403</v>
      </c>
      <c r="B436" s="90" t="s">
        <v>818</v>
      </c>
      <c r="C436" s="144" t="s">
        <v>23</v>
      </c>
      <c r="D436" s="90" t="s">
        <v>819</v>
      </c>
      <c r="E436" s="144" t="s">
        <v>25</v>
      </c>
      <c r="F436" s="144"/>
      <c r="G436" s="144"/>
      <c r="H436" s="144"/>
      <c r="I436" s="145" t="s">
        <v>1159</v>
      </c>
      <c r="J436" s="146" t="s">
        <v>1083</v>
      </c>
      <c r="K436" s="147"/>
      <c r="L436" s="36"/>
      <c r="M436" s="36"/>
      <c r="N436" s="36"/>
      <c r="O436" s="36"/>
      <c r="P436" s="36"/>
      <c r="Q436" s="36"/>
      <c r="R436" s="36"/>
      <c r="S436" s="36"/>
      <c r="T436" s="36"/>
      <c r="U436" s="36"/>
    </row>
    <row r="437" spans="1:21" s="136" customFormat="1" ht="81" customHeight="1">
      <c r="A437" s="97">
        <v>404</v>
      </c>
      <c r="B437" s="89" t="s">
        <v>1097</v>
      </c>
      <c r="C437" s="98" t="s">
        <v>23</v>
      </c>
      <c r="D437" s="89" t="s">
        <v>1098</v>
      </c>
      <c r="E437" s="98" t="s">
        <v>25</v>
      </c>
      <c r="F437" s="98"/>
      <c r="G437" s="98"/>
      <c r="H437" s="190"/>
      <c r="I437" s="59" t="s">
        <v>1159</v>
      </c>
      <c r="J437" s="39" t="s">
        <v>1082</v>
      </c>
      <c r="K437" s="162" t="s">
        <v>648</v>
      </c>
      <c r="L437" s="45"/>
      <c r="M437" s="45"/>
      <c r="N437" s="45"/>
      <c r="O437" s="45"/>
      <c r="P437" s="45"/>
      <c r="Q437" s="45"/>
      <c r="R437" s="45"/>
      <c r="S437" s="45"/>
      <c r="T437" s="45"/>
      <c r="U437" s="45"/>
    </row>
    <row r="438" spans="1:21" ht="95.25" hidden="1" customHeight="1">
      <c r="A438" s="131">
        <v>405</v>
      </c>
      <c r="B438" s="88" t="s">
        <v>823</v>
      </c>
      <c r="C438" s="132" t="s">
        <v>23</v>
      </c>
      <c r="D438" s="88" t="s">
        <v>822</v>
      </c>
      <c r="E438" s="132" t="s">
        <v>25</v>
      </c>
      <c r="F438" s="132"/>
      <c r="G438" s="132"/>
      <c r="H438" s="132"/>
      <c r="I438" s="133" t="s">
        <v>1159</v>
      </c>
      <c r="J438" s="134" t="s">
        <v>1083</v>
      </c>
      <c r="K438" s="135"/>
      <c r="L438" s="36"/>
      <c r="M438" s="36"/>
      <c r="N438" s="36"/>
      <c r="O438" s="36"/>
      <c r="P438" s="36"/>
      <c r="Q438" s="36"/>
      <c r="R438" s="36"/>
      <c r="S438" s="36"/>
      <c r="T438" s="36"/>
      <c r="U438" s="36"/>
    </row>
    <row r="439" spans="1:21" s="37" customFormat="1" ht="45" hidden="1" customHeight="1">
      <c r="A439" s="92"/>
      <c r="B439" s="91" t="s">
        <v>1040</v>
      </c>
      <c r="C439" s="91" t="s">
        <v>1084</v>
      </c>
      <c r="D439" s="91" t="s">
        <v>0</v>
      </c>
      <c r="E439" s="127" t="s">
        <v>1084</v>
      </c>
      <c r="F439" s="128"/>
      <c r="G439" s="128"/>
      <c r="H439" s="128"/>
      <c r="I439" s="94"/>
      <c r="J439" s="94"/>
      <c r="K439" s="93" t="s">
        <v>1081</v>
      </c>
      <c r="L439" s="129" t="s">
        <v>1144</v>
      </c>
      <c r="M439" s="129" t="s">
        <v>1028</v>
      </c>
      <c r="N439" s="129" t="s">
        <v>1029</v>
      </c>
      <c r="O439" s="129" t="s">
        <v>1030</v>
      </c>
      <c r="P439" s="129" t="s">
        <v>1032</v>
      </c>
      <c r="Q439" s="129" t="s">
        <v>1033</v>
      </c>
      <c r="R439" s="129" t="s">
        <v>1034</v>
      </c>
      <c r="S439" s="129" t="s">
        <v>1035</v>
      </c>
      <c r="T439" s="130" t="s">
        <v>1036</v>
      </c>
      <c r="U439" s="129" t="s">
        <v>1037</v>
      </c>
    </row>
    <row r="440" spans="1:21" s="157" customFormat="1" ht="74.25" customHeight="1">
      <c r="A440" s="97">
        <v>407</v>
      </c>
      <c r="B440" s="89" t="s">
        <v>826</v>
      </c>
      <c r="C440" s="98" t="s">
        <v>23</v>
      </c>
      <c r="D440" s="89" t="s">
        <v>827</v>
      </c>
      <c r="E440" s="98" t="s">
        <v>25</v>
      </c>
      <c r="F440" s="98"/>
      <c r="G440" s="98"/>
      <c r="H440" s="190"/>
      <c r="I440" s="59" t="s">
        <v>1159</v>
      </c>
      <c r="J440" s="39" t="s">
        <v>1082</v>
      </c>
      <c r="K440" s="162"/>
      <c r="L440" s="142"/>
      <c r="M440" s="142"/>
      <c r="N440" s="142"/>
      <c r="O440" s="142"/>
      <c r="P440" s="142"/>
      <c r="Q440" s="142"/>
      <c r="R440" s="142"/>
      <c r="S440" s="142"/>
      <c r="T440" s="142"/>
      <c r="U440" s="142"/>
    </row>
    <row r="441" spans="1:21" s="158" customFormat="1" ht="69.75" customHeight="1">
      <c r="A441" s="97">
        <v>408</v>
      </c>
      <c r="B441" s="89" t="s">
        <v>829</v>
      </c>
      <c r="C441" s="98" t="s">
        <v>105</v>
      </c>
      <c r="D441" s="89" t="s">
        <v>828</v>
      </c>
      <c r="E441" s="98" t="s">
        <v>25</v>
      </c>
      <c r="F441" s="98"/>
      <c r="G441" s="98"/>
      <c r="H441" s="190"/>
      <c r="I441" s="59" t="s">
        <v>1159</v>
      </c>
      <c r="J441" s="39" t="s">
        <v>1082</v>
      </c>
      <c r="K441" s="162"/>
      <c r="L441" s="165"/>
      <c r="M441" s="165"/>
      <c r="N441" s="165"/>
      <c r="O441" s="165"/>
      <c r="P441" s="165"/>
      <c r="Q441" s="165"/>
      <c r="R441" s="165"/>
      <c r="S441" s="165"/>
      <c r="T441" s="165"/>
      <c r="U441" s="165"/>
    </row>
    <row r="442" spans="1:21" s="37" customFormat="1" ht="45" hidden="1" customHeight="1">
      <c r="A442" s="92"/>
      <c r="B442" s="92" t="s">
        <v>1040</v>
      </c>
      <c r="C442" s="92" t="s">
        <v>1084</v>
      </c>
      <c r="D442" s="92" t="s">
        <v>0</v>
      </c>
      <c r="E442" s="128" t="s">
        <v>1084</v>
      </c>
      <c r="F442" s="128"/>
      <c r="G442" s="128"/>
      <c r="H442" s="128"/>
      <c r="I442" s="94"/>
      <c r="J442" s="94"/>
      <c r="K442" s="94" t="s">
        <v>1081</v>
      </c>
      <c r="L442" s="148" t="s">
        <v>1144</v>
      </c>
      <c r="M442" s="148" t="s">
        <v>1028</v>
      </c>
      <c r="N442" s="148" t="s">
        <v>1029</v>
      </c>
      <c r="O442" s="148" t="s">
        <v>1030</v>
      </c>
      <c r="P442" s="148" t="s">
        <v>1032</v>
      </c>
      <c r="Q442" s="148" t="s">
        <v>1033</v>
      </c>
      <c r="R442" s="148" t="s">
        <v>1034</v>
      </c>
      <c r="S442" s="148" t="s">
        <v>1035</v>
      </c>
      <c r="T442" s="149" t="s">
        <v>1036</v>
      </c>
      <c r="U442" s="148" t="s">
        <v>1037</v>
      </c>
    </row>
    <row r="443" spans="1:21" s="157" customFormat="1" ht="47.25" customHeight="1">
      <c r="A443" s="97">
        <v>410</v>
      </c>
      <c r="B443" s="89" t="s">
        <v>1099</v>
      </c>
      <c r="C443" s="98" t="s">
        <v>23</v>
      </c>
      <c r="D443" s="89" t="s">
        <v>833</v>
      </c>
      <c r="E443" s="98" t="s">
        <v>25</v>
      </c>
      <c r="F443" s="98"/>
      <c r="G443" s="98"/>
      <c r="H443" s="190"/>
      <c r="I443" s="59" t="s">
        <v>1159</v>
      </c>
      <c r="J443" s="39" t="s">
        <v>1082</v>
      </c>
      <c r="K443" s="162"/>
      <c r="L443" s="142"/>
      <c r="M443" s="142"/>
      <c r="N443" s="142"/>
      <c r="O443" s="142"/>
      <c r="P443" s="142"/>
      <c r="Q443" s="142"/>
      <c r="R443" s="142"/>
      <c r="S443" s="142"/>
      <c r="T443" s="142"/>
      <c r="U443" s="142"/>
    </row>
    <row r="444" spans="1:21" s="159" customFormat="1" ht="46.5" customHeight="1">
      <c r="A444" s="97">
        <v>411</v>
      </c>
      <c r="B444" s="89" t="s">
        <v>108</v>
      </c>
      <c r="C444" s="98" t="s">
        <v>23</v>
      </c>
      <c r="D444" s="89" t="s">
        <v>107</v>
      </c>
      <c r="E444" s="98" t="s">
        <v>25</v>
      </c>
      <c r="F444" s="98"/>
      <c r="G444" s="98"/>
      <c r="H444" s="190"/>
      <c r="I444" s="59" t="s">
        <v>1159</v>
      </c>
      <c r="J444" s="39" t="s">
        <v>1082</v>
      </c>
      <c r="K444" s="162"/>
      <c r="L444" s="156"/>
      <c r="M444" s="156"/>
      <c r="N444" s="156"/>
      <c r="O444" s="156"/>
      <c r="P444" s="156"/>
      <c r="Q444" s="156"/>
      <c r="R444" s="156"/>
      <c r="S444" s="156"/>
      <c r="T444" s="156"/>
      <c r="U444" s="156"/>
    </row>
    <row r="445" spans="1:21" s="159" customFormat="1" ht="53.25" customHeight="1">
      <c r="A445" s="97">
        <v>412</v>
      </c>
      <c r="B445" s="89" t="s">
        <v>1192</v>
      </c>
      <c r="C445" s="79" t="s">
        <v>23</v>
      </c>
      <c r="D445" s="89" t="s">
        <v>1100</v>
      </c>
      <c r="E445" s="98" t="s">
        <v>25</v>
      </c>
      <c r="F445" s="98"/>
      <c r="G445" s="98"/>
      <c r="H445" s="190"/>
      <c r="I445" s="59" t="s">
        <v>1159</v>
      </c>
      <c r="J445" s="39" t="s">
        <v>1082</v>
      </c>
      <c r="K445" s="162" t="s">
        <v>648</v>
      </c>
      <c r="L445" s="156"/>
      <c r="M445" s="156"/>
      <c r="N445" s="156"/>
      <c r="O445" s="156"/>
      <c r="P445" s="156"/>
      <c r="Q445" s="156"/>
      <c r="R445" s="156"/>
      <c r="S445" s="156"/>
      <c r="T445" s="156"/>
      <c r="U445" s="156"/>
    </row>
    <row r="446" spans="1:21" s="158" customFormat="1" ht="35.25" customHeight="1">
      <c r="A446" s="97">
        <v>413</v>
      </c>
      <c r="B446" s="89" t="s">
        <v>1192</v>
      </c>
      <c r="C446" s="98" t="s">
        <v>23</v>
      </c>
      <c r="D446" s="89" t="s">
        <v>1101</v>
      </c>
      <c r="E446" s="98" t="s">
        <v>25</v>
      </c>
      <c r="F446" s="98"/>
      <c r="G446" s="98"/>
      <c r="H446" s="190"/>
      <c r="I446" s="59" t="s">
        <v>1159</v>
      </c>
      <c r="J446" s="39" t="s">
        <v>1082</v>
      </c>
      <c r="K446" s="162"/>
      <c r="L446" s="165"/>
      <c r="M446" s="165"/>
      <c r="N446" s="165"/>
      <c r="O446" s="165"/>
      <c r="P446" s="165"/>
      <c r="Q446" s="165"/>
      <c r="R446" s="165"/>
      <c r="S446" s="165"/>
      <c r="T446" s="165"/>
      <c r="U446" s="165"/>
    </row>
    <row r="447" spans="1:21" ht="79.5" hidden="1" customHeight="1">
      <c r="A447" s="131">
        <v>414</v>
      </c>
      <c r="B447" s="88" t="s">
        <v>1193</v>
      </c>
      <c r="C447" s="144" t="s">
        <v>23</v>
      </c>
      <c r="D447" s="88" t="s">
        <v>1102</v>
      </c>
      <c r="E447" s="132" t="s">
        <v>25</v>
      </c>
      <c r="F447" s="132"/>
      <c r="G447" s="132"/>
      <c r="H447" s="132"/>
      <c r="I447" s="133" t="s">
        <v>1159</v>
      </c>
      <c r="J447" s="134" t="s">
        <v>1083</v>
      </c>
      <c r="K447" s="135"/>
      <c r="L447" s="36"/>
      <c r="M447" s="36"/>
      <c r="N447" s="36"/>
      <c r="O447" s="36"/>
      <c r="P447" s="36"/>
      <c r="Q447" s="36"/>
      <c r="R447" s="36"/>
      <c r="S447" s="36"/>
      <c r="T447" s="36"/>
      <c r="U447" s="36"/>
    </row>
    <row r="448" spans="1:21" s="37" customFormat="1" ht="45" hidden="1" customHeight="1">
      <c r="A448" s="92"/>
      <c r="B448" s="91" t="s">
        <v>1040</v>
      </c>
      <c r="C448" s="91" t="s">
        <v>1084</v>
      </c>
      <c r="D448" s="91" t="s">
        <v>0</v>
      </c>
      <c r="E448" s="127" t="s">
        <v>1084</v>
      </c>
      <c r="F448" s="128"/>
      <c r="G448" s="128"/>
      <c r="H448" s="128"/>
      <c r="I448" s="94"/>
      <c r="J448" s="94"/>
      <c r="K448" s="93" t="s">
        <v>1081</v>
      </c>
      <c r="L448" s="129" t="s">
        <v>1144</v>
      </c>
      <c r="M448" s="129" t="s">
        <v>1028</v>
      </c>
      <c r="N448" s="129" t="s">
        <v>1029</v>
      </c>
      <c r="O448" s="129" t="s">
        <v>1030</v>
      </c>
      <c r="P448" s="129" t="s">
        <v>1032</v>
      </c>
      <c r="Q448" s="129" t="s">
        <v>1033</v>
      </c>
      <c r="R448" s="129" t="s">
        <v>1034</v>
      </c>
      <c r="S448" s="129" t="s">
        <v>1035</v>
      </c>
      <c r="T448" s="130" t="s">
        <v>1036</v>
      </c>
      <c r="U448" s="129" t="s">
        <v>1037</v>
      </c>
    </row>
    <row r="449" spans="1:21" s="136" customFormat="1" ht="36" customHeight="1">
      <c r="A449" s="97">
        <v>416</v>
      </c>
      <c r="B449" s="89" t="s">
        <v>836</v>
      </c>
      <c r="C449" s="98" t="s">
        <v>23</v>
      </c>
      <c r="D449" s="89" t="s">
        <v>837</v>
      </c>
      <c r="E449" s="98" t="s">
        <v>23</v>
      </c>
      <c r="F449" s="98"/>
      <c r="G449" s="98"/>
      <c r="H449" s="190"/>
      <c r="I449" s="59" t="s">
        <v>1159</v>
      </c>
      <c r="J449" s="39" t="s">
        <v>1082</v>
      </c>
      <c r="K449" s="162"/>
      <c r="L449" s="45"/>
      <c r="M449" s="45"/>
      <c r="N449" s="45"/>
      <c r="O449" s="45"/>
      <c r="P449" s="45"/>
      <c r="Q449" s="45"/>
      <c r="R449" s="45"/>
      <c r="S449" s="45"/>
      <c r="T449" s="45"/>
      <c r="U449" s="45"/>
    </row>
    <row r="450" spans="1:21" ht="33.75" hidden="1" customHeight="1">
      <c r="A450" s="131">
        <v>417</v>
      </c>
      <c r="B450" s="88" t="s">
        <v>1103</v>
      </c>
      <c r="C450" s="132" t="s">
        <v>23</v>
      </c>
      <c r="D450" s="88" t="s">
        <v>838</v>
      </c>
      <c r="E450" s="132" t="s">
        <v>23</v>
      </c>
      <c r="F450" s="132"/>
      <c r="G450" s="132"/>
      <c r="H450" s="132"/>
      <c r="I450" s="133" t="s">
        <v>1159</v>
      </c>
      <c r="J450" s="134" t="s">
        <v>1083</v>
      </c>
      <c r="K450" s="135"/>
      <c r="L450" s="36"/>
      <c r="M450" s="36"/>
      <c r="N450" s="36"/>
      <c r="O450" s="36"/>
      <c r="P450" s="36"/>
      <c r="Q450" s="36"/>
      <c r="R450" s="36"/>
      <c r="S450" s="36"/>
      <c r="T450" s="36"/>
      <c r="U450" s="36"/>
    </row>
    <row r="451" spans="1:21" s="37" customFormat="1" ht="45" hidden="1" customHeight="1">
      <c r="A451" s="92"/>
      <c r="B451" s="91" t="s">
        <v>1040</v>
      </c>
      <c r="C451" s="91" t="s">
        <v>1084</v>
      </c>
      <c r="D451" s="91" t="s">
        <v>0</v>
      </c>
      <c r="E451" s="127" t="s">
        <v>1084</v>
      </c>
      <c r="F451" s="128"/>
      <c r="G451" s="128"/>
      <c r="H451" s="128"/>
      <c r="I451" s="94"/>
      <c r="J451" s="94"/>
      <c r="K451" s="93" t="s">
        <v>1081</v>
      </c>
      <c r="L451" s="129" t="s">
        <v>1144</v>
      </c>
      <c r="M451" s="129" t="s">
        <v>1028</v>
      </c>
      <c r="N451" s="129" t="s">
        <v>1029</v>
      </c>
      <c r="O451" s="129" t="s">
        <v>1030</v>
      </c>
      <c r="P451" s="129" t="s">
        <v>1032</v>
      </c>
      <c r="Q451" s="129" t="s">
        <v>1033</v>
      </c>
      <c r="R451" s="129" t="s">
        <v>1034</v>
      </c>
      <c r="S451" s="129" t="s">
        <v>1035</v>
      </c>
      <c r="T451" s="130" t="s">
        <v>1036</v>
      </c>
      <c r="U451" s="129" t="s">
        <v>1037</v>
      </c>
    </row>
    <row r="452" spans="1:21" s="136" customFormat="1" ht="41.25" customHeight="1">
      <c r="A452" s="97">
        <v>419</v>
      </c>
      <c r="B452" s="65" t="s">
        <v>1104</v>
      </c>
      <c r="C452" s="98" t="s">
        <v>25</v>
      </c>
      <c r="D452" s="89" t="s">
        <v>100</v>
      </c>
      <c r="E452" s="98" t="s">
        <v>25</v>
      </c>
      <c r="F452" s="98"/>
      <c r="G452" s="98"/>
      <c r="H452" s="190"/>
      <c r="I452" s="59" t="s">
        <v>1159</v>
      </c>
      <c r="J452" s="39" t="s">
        <v>1082</v>
      </c>
      <c r="K452" s="162"/>
      <c r="L452" s="45"/>
      <c r="M452" s="45"/>
      <c r="N452" s="45"/>
      <c r="O452" s="45"/>
      <c r="P452" s="45"/>
      <c r="Q452" s="45"/>
      <c r="R452" s="45"/>
      <c r="S452" s="45"/>
      <c r="T452" s="45"/>
      <c r="U452" s="45"/>
    </row>
    <row r="453" spans="1:21" ht="76.5" hidden="1" customHeight="1">
      <c r="A453" s="131">
        <v>420</v>
      </c>
      <c r="B453" s="88" t="s">
        <v>843</v>
      </c>
      <c r="C453" s="132" t="s">
        <v>25</v>
      </c>
      <c r="D453" s="88" t="s">
        <v>844</v>
      </c>
      <c r="E453" s="132" t="s">
        <v>25</v>
      </c>
      <c r="F453" s="132"/>
      <c r="G453" s="132"/>
      <c r="H453" s="132"/>
      <c r="I453" s="133" t="s">
        <v>1159</v>
      </c>
      <c r="J453" s="134" t="s">
        <v>1083</v>
      </c>
      <c r="K453" s="135"/>
      <c r="L453" s="36"/>
      <c r="M453" s="36"/>
      <c r="N453" s="36"/>
      <c r="O453" s="36"/>
      <c r="P453" s="36"/>
      <c r="Q453" s="36"/>
      <c r="R453" s="36"/>
      <c r="S453" s="36"/>
      <c r="T453" s="36"/>
      <c r="U453" s="36"/>
    </row>
    <row r="454" spans="1:21" ht="44.25" hidden="1" customHeight="1">
      <c r="A454" s="137">
        <v>421</v>
      </c>
      <c r="B454" s="87" t="s">
        <v>842</v>
      </c>
      <c r="C454" s="79" t="s">
        <v>105</v>
      </c>
      <c r="D454" s="87" t="s">
        <v>101</v>
      </c>
      <c r="E454" s="79" t="s">
        <v>105</v>
      </c>
      <c r="F454" s="79"/>
      <c r="G454" s="79"/>
      <c r="H454" s="79"/>
      <c r="I454" s="138" t="s">
        <v>1159</v>
      </c>
      <c r="J454" s="139" t="s">
        <v>1083</v>
      </c>
      <c r="K454" s="140"/>
      <c r="L454" s="36"/>
      <c r="M454" s="36"/>
      <c r="N454" s="36"/>
      <c r="O454" s="36"/>
      <c r="P454" s="36"/>
      <c r="Q454" s="36"/>
      <c r="R454" s="36"/>
      <c r="S454" s="36"/>
      <c r="T454" s="36"/>
      <c r="U454" s="36"/>
    </row>
    <row r="455" spans="1:21" s="136" customFormat="1" ht="24.75" customHeight="1">
      <c r="A455" s="86">
        <v>422</v>
      </c>
      <c r="B455" s="555" t="s">
        <v>999</v>
      </c>
      <c r="C455" s="556"/>
      <c r="D455" s="557"/>
      <c r="E455" s="73" t="s">
        <v>1176</v>
      </c>
      <c r="F455" s="73"/>
      <c r="G455" s="73"/>
      <c r="H455" s="73"/>
      <c r="I455" s="96" t="s">
        <v>1159</v>
      </c>
      <c r="J455" s="44" t="s">
        <v>1176</v>
      </c>
      <c r="K455" s="161" t="s">
        <v>1176</v>
      </c>
      <c r="L455" s="45"/>
      <c r="M455" s="45"/>
      <c r="N455" s="45"/>
      <c r="O455" s="45"/>
      <c r="P455" s="45"/>
      <c r="Q455" s="45"/>
      <c r="R455" s="45"/>
      <c r="S455" s="45"/>
      <c r="T455" s="45"/>
      <c r="U455" s="45"/>
    </row>
    <row r="456" spans="1:21" s="37" customFormat="1" ht="45" hidden="1" customHeight="1">
      <c r="A456" s="92"/>
      <c r="B456" s="92" t="s">
        <v>1040</v>
      </c>
      <c r="C456" s="92" t="s">
        <v>1084</v>
      </c>
      <c r="D456" s="92" t="s">
        <v>0</v>
      </c>
      <c r="E456" s="128" t="s">
        <v>1084</v>
      </c>
      <c r="F456" s="128"/>
      <c r="G456" s="128"/>
      <c r="H456" s="128"/>
      <c r="I456" s="94"/>
      <c r="J456" s="94"/>
      <c r="K456" s="94" t="s">
        <v>1081</v>
      </c>
      <c r="L456" s="148" t="s">
        <v>1144</v>
      </c>
      <c r="M456" s="148" t="s">
        <v>1028</v>
      </c>
      <c r="N456" s="148" t="s">
        <v>1029</v>
      </c>
      <c r="O456" s="148" t="s">
        <v>1030</v>
      </c>
      <c r="P456" s="148" t="s">
        <v>1032</v>
      </c>
      <c r="Q456" s="148" t="s">
        <v>1033</v>
      </c>
      <c r="R456" s="148" t="s">
        <v>1034</v>
      </c>
      <c r="S456" s="148" t="s">
        <v>1035</v>
      </c>
      <c r="T456" s="149" t="s">
        <v>1036</v>
      </c>
      <c r="U456" s="148" t="s">
        <v>1037</v>
      </c>
    </row>
    <row r="457" spans="1:21" s="136" customFormat="1" ht="40.5" customHeight="1">
      <c r="A457" s="97">
        <v>424</v>
      </c>
      <c r="B457" s="89" t="s">
        <v>847</v>
      </c>
      <c r="C457" s="98" t="s">
        <v>23</v>
      </c>
      <c r="D457" s="89" t="s">
        <v>848</v>
      </c>
      <c r="E457" s="98" t="s">
        <v>23</v>
      </c>
      <c r="F457" s="98"/>
      <c r="G457" s="98"/>
      <c r="H457" s="190"/>
      <c r="I457" s="59" t="s">
        <v>1159</v>
      </c>
      <c r="J457" s="39" t="s">
        <v>1082</v>
      </c>
      <c r="K457" s="162"/>
      <c r="L457" s="45"/>
      <c r="M457" s="45"/>
      <c r="N457" s="45"/>
      <c r="O457" s="45"/>
      <c r="P457" s="45"/>
      <c r="Q457" s="45"/>
      <c r="R457" s="45"/>
      <c r="S457" s="45"/>
      <c r="T457" s="45"/>
      <c r="U457" s="45"/>
    </row>
    <row r="458" spans="1:21" ht="39.75" hidden="1" customHeight="1">
      <c r="A458" s="131">
        <v>425</v>
      </c>
      <c r="B458" s="88" t="s">
        <v>849</v>
      </c>
      <c r="C458" s="132" t="s">
        <v>23</v>
      </c>
      <c r="D458" s="88" t="s">
        <v>850</v>
      </c>
      <c r="E458" s="132" t="s">
        <v>23</v>
      </c>
      <c r="F458" s="132"/>
      <c r="G458" s="132"/>
      <c r="H458" s="132"/>
      <c r="I458" s="133" t="s">
        <v>1159</v>
      </c>
      <c r="J458" s="134" t="s">
        <v>1083</v>
      </c>
      <c r="K458" s="135"/>
      <c r="L458" s="36"/>
      <c r="M458" s="36"/>
      <c r="N458" s="36"/>
      <c r="O458" s="36"/>
      <c r="P458" s="36"/>
      <c r="Q458" s="36"/>
      <c r="R458" s="36"/>
      <c r="S458" s="36"/>
      <c r="T458" s="36"/>
      <c r="U458" s="36"/>
    </row>
    <row r="459" spans="1:21" s="37" customFormat="1" ht="33.75" hidden="1" customHeight="1">
      <c r="A459" s="92"/>
      <c r="B459" s="91" t="s">
        <v>1040</v>
      </c>
      <c r="C459" s="91" t="s">
        <v>1084</v>
      </c>
      <c r="D459" s="91" t="s">
        <v>0</v>
      </c>
      <c r="E459" s="127" t="s">
        <v>1084</v>
      </c>
      <c r="F459" s="128"/>
      <c r="G459" s="128"/>
      <c r="H459" s="128"/>
      <c r="I459" s="94"/>
      <c r="J459" s="94"/>
      <c r="K459" s="93" t="s">
        <v>1081</v>
      </c>
      <c r="L459" s="129" t="s">
        <v>1144</v>
      </c>
      <c r="M459" s="129" t="s">
        <v>1028</v>
      </c>
      <c r="N459" s="129" t="s">
        <v>1029</v>
      </c>
      <c r="O459" s="129" t="s">
        <v>1030</v>
      </c>
      <c r="P459" s="129" t="s">
        <v>1032</v>
      </c>
      <c r="Q459" s="129" t="s">
        <v>1033</v>
      </c>
      <c r="R459" s="129" t="s">
        <v>1034</v>
      </c>
      <c r="S459" s="129" t="s">
        <v>1035</v>
      </c>
      <c r="T459" s="130" t="s">
        <v>1036</v>
      </c>
      <c r="U459" s="129" t="s">
        <v>1037</v>
      </c>
    </row>
    <row r="460" spans="1:21" s="136" customFormat="1" ht="57.75" customHeight="1">
      <c r="A460" s="97">
        <v>427</v>
      </c>
      <c r="B460" s="89" t="s">
        <v>852</v>
      </c>
      <c r="C460" s="98" t="s">
        <v>23</v>
      </c>
      <c r="D460" s="89" t="s">
        <v>853</v>
      </c>
      <c r="E460" s="98" t="s">
        <v>23</v>
      </c>
      <c r="F460" s="98"/>
      <c r="G460" s="98"/>
      <c r="H460" s="190"/>
      <c r="I460" s="59" t="s">
        <v>1159</v>
      </c>
      <c r="J460" s="39" t="s">
        <v>1082</v>
      </c>
      <c r="K460" s="162"/>
      <c r="L460" s="45"/>
      <c r="M460" s="45"/>
      <c r="N460" s="45"/>
      <c r="O460" s="45"/>
      <c r="P460" s="45"/>
      <c r="Q460" s="45"/>
      <c r="R460" s="45"/>
      <c r="S460" s="45"/>
      <c r="T460" s="45"/>
      <c r="U460" s="45"/>
    </row>
    <row r="461" spans="1:21" ht="39.75" hidden="1" customHeight="1">
      <c r="A461" s="131">
        <v>428</v>
      </c>
      <c r="B461" s="88" t="s">
        <v>854</v>
      </c>
      <c r="C461" s="132" t="s">
        <v>23</v>
      </c>
      <c r="D461" s="88" t="s">
        <v>855</v>
      </c>
      <c r="E461" s="132" t="s">
        <v>23</v>
      </c>
      <c r="F461" s="132"/>
      <c r="G461" s="132"/>
      <c r="H461" s="132"/>
      <c r="I461" s="133" t="s">
        <v>1159</v>
      </c>
      <c r="J461" s="134" t="s">
        <v>1083</v>
      </c>
      <c r="K461" s="135"/>
      <c r="L461" s="36"/>
      <c r="M461" s="36"/>
      <c r="N461" s="36"/>
      <c r="O461" s="36"/>
      <c r="P461" s="36"/>
      <c r="Q461" s="36"/>
      <c r="R461" s="36"/>
      <c r="S461" s="36"/>
      <c r="T461" s="36"/>
      <c r="U461" s="36"/>
    </row>
    <row r="462" spans="1:21" s="37" customFormat="1" ht="45" hidden="1" customHeight="1">
      <c r="A462" s="92"/>
      <c r="B462" s="91" t="s">
        <v>1040</v>
      </c>
      <c r="C462" s="91" t="s">
        <v>1084</v>
      </c>
      <c r="D462" s="91" t="s">
        <v>0</v>
      </c>
      <c r="E462" s="127" t="s">
        <v>1084</v>
      </c>
      <c r="F462" s="128"/>
      <c r="G462" s="128"/>
      <c r="H462" s="128"/>
      <c r="I462" s="94"/>
      <c r="J462" s="94"/>
      <c r="K462" s="93" t="s">
        <v>1081</v>
      </c>
      <c r="L462" s="129" t="s">
        <v>1144</v>
      </c>
      <c r="M462" s="129" t="s">
        <v>1028</v>
      </c>
      <c r="N462" s="129" t="s">
        <v>1029</v>
      </c>
      <c r="O462" s="129" t="s">
        <v>1030</v>
      </c>
      <c r="P462" s="129" t="s">
        <v>1032</v>
      </c>
      <c r="Q462" s="129" t="s">
        <v>1033</v>
      </c>
      <c r="R462" s="129" t="s">
        <v>1034</v>
      </c>
      <c r="S462" s="129" t="s">
        <v>1035</v>
      </c>
      <c r="T462" s="130" t="s">
        <v>1036</v>
      </c>
      <c r="U462" s="129" t="s">
        <v>1037</v>
      </c>
    </row>
    <row r="463" spans="1:21" s="136" customFormat="1" ht="60.75" customHeight="1">
      <c r="A463" s="97">
        <v>430</v>
      </c>
      <c r="B463" s="89" t="s">
        <v>857</v>
      </c>
      <c r="C463" s="98" t="s">
        <v>23</v>
      </c>
      <c r="D463" s="89" t="s">
        <v>117</v>
      </c>
      <c r="E463" s="98" t="s">
        <v>25</v>
      </c>
      <c r="F463" s="98"/>
      <c r="G463" s="98"/>
      <c r="H463" s="190"/>
      <c r="I463" s="59" t="s">
        <v>1159</v>
      </c>
      <c r="J463" s="39" t="s">
        <v>1082</v>
      </c>
      <c r="K463" s="162"/>
      <c r="L463" s="45"/>
      <c r="M463" s="45"/>
      <c r="N463" s="45"/>
      <c r="O463" s="45"/>
      <c r="P463" s="45"/>
      <c r="Q463" s="45"/>
      <c r="R463" s="45"/>
      <c r="S463" s="45"/>
      <c r="T463" s="45"/>
      <c r="U463" s="45"/>
    </row>
    <row r="464" spans="1:21" ht="39.75" hidden="1" customHeight="1">
      <c r="A464" s="131">
        <v>431</v>
      </c>
      <c r="B464" s="88" t="s">
        <v>116</v>
      </c>
      <c r="C464" s="132" t="s">
        <v>23</v>
      </c>
      <c r="D464" s="88" t="s">
        <v>878</v>
      </c>
      <c r="E464" s="132" t="s">
        <v>25</v>
      </c>
      <c r="F464" s="132"/>
      <c r="G464" s="132"/>
      <c r="H464" s="132"/>
      <c r="I464" s="133" t="s">
        <v>1159</v>
      </c>
      <c r="J464" s="134" t="s">
        <v>1083</v>
      </c>
      <c r="K464" s="135"/>
      <c r="L464" s="36"/>
      <c r="M464" s="36"/>
      <c r="N464" s="36"/>
      <c r="O464" s="36"/>
      <c r="P464" s="36"/>
      <c r="Q464" s="36"/>
      <c r="R464" s="36"/>
      <c r="S464" s="36"/>
      <c r="T464" s="36"/>
      <c r="U464" s="36"/>
    </row>
    <row r="465" spans="1:21" s="37" customFormat="1" ht="8.25" hidden="1" customHeight="1">
      <c r="A465" s="92"/>
      <c r="B465" s="91" t="s">
        <v>1040</v>
      </c>
      <c r="C465" s="91" t="s">
        <v>1084</v>
      </c>
      <c r="D465" s="91" t="s">
        <v>0</v>
      </c>
      <c r="E465" s="127" t="s">
        <v>1084</v>
      </c>
      <c r="F465" s="128"/>
      <c r="G465" s="128"/>
      <c r="H465" s="128"/>
      <c r="I465" s="94"/>
      <c r="J465" s="94"/>
      <c r="K465" s="93" t="s">
        <v>1081</v>
      </c>
      <c r="L465" s="129" t="s">
        <v>1144</v>
      </c>
      <c r="M465" s="129" t="s">
        <v>1028</v>
      </c>
      <c r="N465" s="129" t="s">
        <v>1029</v>
      </c>
      <c r="O465" s="129" t="s">
        <v>1030</v>
      </c>
      <c r="P465" s="129" t="s">
        <v>1032</v>
      </c>
      <c r="Q465" s="129" t="s">
        <v>1033</v>
      </c>
      <c r="R465" s="129" t="s">
        <v>1034</v>
      </c>
      <c r="S465" s="129" t="s">
        <v>1035</v>
      </c>
      <c r="T465" s="130" t="s">
        <v>1036</v>
      </c>
      <c r="U465" s="129" t="s">
        <v>1037</v>
      </c>
    </row>
    <row r="466" spans="1:21" s="136" customFormat="1" ht="51" customHeight="1">
      <c r="A466" s="97">
        <v>433</v>
      </c>
      <c r="B466" s="89" t="s">
        <v>119</v>
      </c>
      <c r="C466" s="98" t="s">
        <v>25</v>
      </c>
      <c r="D466" s="89" t="s">
        <v>118</v>
      </c>
      <c r="E466" s="98" t="s">
        <v>25</v>
      </c>
      <c r="F466" s="98"/>
      <c r="G466" s="98"/>
      <c r="H466" s="190"/>
      <c r="I466" s="59" t="s">
        <v>1159</v>
      </c>
      <c r="J466" s="39" t="s">
        <v>1082</v>
      </c>
      <c r="K466" s="162"/>
      <c r="L466" s="45"/>
      <c r="M466" s="45"/>
      <c r="N466" s="45"/>
      <c r="O466" s="45"/>
      <c r="P466" s="45"/>
      <c r="Q466" s="45"/>
      <c r="R466" s="45"/>
      <c r="S466" s="45"/>
      <c r="T466" s="45"/>
      <c r="U466" s="45"/>
    </row>
    <row r="467" spans="1:21" ht="54.75" hidden="1" customHeight="1">
      <c r="A467" s="131">
        <v>434</v>
      </c>
      <c r="B467" s="88" t="s">
        <v>120</v>
      </c>
      <c r="C467" s="132" t="s">
        <v>25</v>
      </c>
      <c r="D467" s="88" t="s">
        <v>118</v>
      </c>
      <c r="E467" s="132" t="s">
        <v>25</v>
      </c>
      <c r="F467" s="132"/>
      <c r="G467" s="132"/>
      <c r="H467" s="132"/>
      <c r="I467" s="133" t="s">
        <v>1159</v>
      </c>
      <c r="J467" s="134" t="s">
        <v>1083</v>
      </c>
      <c r="K467" s="135"/>
      <c r="L467" s="36"/>
      <c r="M467" s="36"/>
      <c r="N467" s="36"/>
      <c r="O467" s="36"/>
      <c r="P467" s="36"/>
      <c r="Q467" s="36"/>
      <c r="R467" s="36"/>
      <c r="S467" s="36"/>
      <c r="T467" s="36"/>
      <c r="U467" s="36"/>
    </row>
    <row r="468" spans="1:21" s="37" customFormat="1" ht="45" hidden="1" customHeight="1">
      <c r="A468" s="92"/>
      <c r="B468" s="91" t="s">
        <v>1040</v>
      </c>
      <c r="C468" s="91" t="s">
        <v>1084</v>
      </c>
      <c r="D468" s="91" t="s">
        <v>0</v>
      </c>
      <c r="E468" s="127" t="s">
        <v>1084</v>
      </c>
      <c r="F468" s="128"/>
      <c r="G468" s="128"/>
      <c r="H468" s="128"/>
      <c r="I468" s="94"/>
      <c r="J468" s="94"/>
      <c r="K468" s="93" t="s">
        <v>1081</v>
      </c>
      <c r="L468" s="129" t="s">
        <v>1144</v>
      </c>
      <c r="M468" s="129" t="s">
        <v>1028</v>
      </c>
      <c r="N468" s="129" t="s">
        <v>1029</v>
      </c>
      <c r="O468" s="129" t="s">
        <v>1030</v>
      </c>
      <c r="P468" s="129" t="s">
        <v>1032</v>
      </c>
      <c r="Q468" s="129" t="s">
        <v>1033</v>
      </c>
      <c r="R468" s="129" t="s">
        <v>1034</v>
      </c>
      <c r="S468" s="129" t="s">
        <v>1035</v>
      </c>
      <c r="T468" s="130" t="s">
        <v>1036</v>
      </c>
      <c r="U468" s="129" t="s">
        <v>1037</v>
      </c>
    </row>
    <row r="469" spans="1:21" s="136" customFormat="1" ht="45.75" customHeight="1">
      <c r="A469" s="97">
        <v>436</v>
      </c>
      <c r="B469" s="89" t="s">
        <v>859</v>
      </c>
      <c r="C469" s="98" t="s">
        <v>23</v>
      </c>
      <c r="D469" s="89" t="s">
        <v>861</v>
      </c>
      <c r="E469" s="98" t="s">
        <v>25</v>
      </c>
      <c r="F469" s="98"/>
      <c r="G469" s="98"/>
      <c r="H469" s="190"/>
      <c r="I469" s="59" t="s">
        <v>1159</v>
      </c>
      <c r="J469" s="39" t="s">
        <v>1082</v>
      </c>
      <c r="K469" s="162"/>
      <c r="L469" s="45"/>
      <c r="M469" s="45"/>
      <c r="N469" s="45"/>
      <c r="O469" s="45"/>
      <c r="P469" s="45"/>
      <c r="Q469" s="45"/>
      <c r="R469" s="45"/>
      <c r="S469" s="45"/>
      <c r="T469" s="45"/>
      <c r="U469" s="45"/>
    </row>
    <row r="470" spans="1:21" ht="35.25" hidden="1" customHeight="1">
      <c r="A470" s="131">
        <v>437</v>
      </c>
      <c r="B470" s="88" t="s">
        <v>862</v>
      </c>
      <c r="C470" s="132" t="s">
        <v>23</v>
      </c>
      <c r="D470" s="88" t="s">
        <v>863</v>
      </c>
      <c r="E470" s="132" t="s">
        <v>25</v>
      </c>
      <c r="F470" s="132"/>
      <c r="G470" s="132"/>
      <c r="H470" s="132"/>
      <c r="I470" s="133" t="s">
        <v>1159</v>
      </c>
      <c r="J470" s="134" t="s">
        <v>1083</v>
      </c>
      <c r="K470" s="135"/>
      <c r="L470" s="36"/>
      <c r="M470" s="36"/>
      <c r="N470" s="36"/>
      <c r="O470" s="36"/>
      <c r="P470" s="36"/>
      <c r="Q470" s="36"/>
      <c r="R470" s="36"/>
      <c r="S470" s="36"/>
      <c r="T470" s="36"/>
      <c r="U470" s="36"/>
    </row>
    <row r="471" spans="1:21" ht="0.75" hidden="1" customHeight="1">
      <c r="A471" s="55">
        <v>438</v>
      </c>
      <c r="B471" s="51" t="s">
        <v>872</v>
      </c>
      <c r="C471" s="61" t="s">
        <v>105</v>
      </c>
      <c r="D471" s="51" t="s">
        <v>873</v>
      </c>
      <c r="E471" s="61" t="s">
        <v>105</v>
      </c>
      <c r="F471" s="80"/>
      <c r="G471" s="80"/>
      <c r="H471" s="190"/>
      <c r="I471" s="59" t="s">
        <v>1159</v>
      </c>
      <c r="J471" s="39" t="s">
        <v>1083</v>
      </c>
      <c r="K471" s="40"/>
      <c r="L471" s="36"/>
      <c r="M471" s="36"/>
      <c r="N471" s="36"/>
      <c r="O471" s="36"/>
      <c r="P471" s="36"/>
      <c r="Q471" s="36"/>
      <c r="R471" s="36"/>
      <c r="S471" s="36"/>
      <c r="T471" s="36"/>
      <c r="U471" s="36"/>
    </row>
    <row r="472" spans="1:21" s="37" customFormat="1" ht="3.75" hidden="1" customHeight="1">
      <c r="A472" s="92"/>
      <c r="B472" s="91" t="s">
        <v>1040</v>
      </c>
      <c r="C472" s="91" t="s">
        <v>1084</v>
      </c>
      <c r="D472" s="91" t="s">
        <v>0</v>
      </c>
      <c r="E472" s="127" t="s">
        <v>1084</v>
      </c>
      <c r="F472" s="128"/>
      <c r="G472" s="128"/>
      <c r="H472" s="128"/>
      <c r="I472" s="94"/>
      <c r="J472" s="94"/>
      <c r="K472" s="93" t="s">
        <v>1081</v>
      </c>
      <c r="L472" s="129" t="s">
        <v>1144</v>
      </c>
      <c r="M472" s="129" t="s">
        <v>1028</v>
      </c>
      <c r="N472" s="129" t="s">
        <v>1029</v>
      </c>
      <c r="O472" s="129" t="s">
        <v>1030</v>
      </c>
      <c r="P472" s="129" t="s">
        <v>1032</v>
      </c>
      <c r="Q472" s="129" t="s">
        <v>1033</v>
      </c>
      <c r="R472" s="129" t="s">
        <v>1034</v>
      </c>
      <c r="S472" s="129" t="s">
        <v>1035</v>
      </c>
      <c r="T472" s="130" t="s">
        <v>1036</v>
      </c>
      <c r="U472" s="129" t="s">
        <v>1037</v>
      </c>
    </row>
    <row r="473" spans="1:21" s="136" customFormat="1" ht="34.5" customHeight="1">
      <c r="A473" s="97">
        <v>440</v>
      </c>
      <c r="B473" s="89" t="s">
        <v>869</v>
      </c>
      <c r="C473" s="98" t="s">
        <v>25</v>
      </c>
      <c r="D473" s="89" t="s">
        <v>111</v>
      </c>
      <c r="E473" s="98" t="s">
        <v>25</v>
      </c>
      <c r="F473" s="98"/>
      <c r="G473" s="98"/>
      <c r="H473" s="190"/>
      <c r="I473" s="59" t="s">
        <v>1159</v>
      </c>
      <c r="J473" s="39" t="s">
        <v>1082</v>
      </c>
      <c r="K473" s="162"/>
      <c r="L473" s="45"/>
      <c r="M473" s="45"/>
      <c r="N473" s="45"/>
      <c r="O473" s="45"/>
      <c r="P473" s="45"/>
      <c r="Q473" s="45"/>
      <c r="R473" s="45"/>
      <c r="S473" s="45"/>
      <c r="T473" s="45"/>
      <c r="U473" s="45"/>
    </row>
    <row r="474" spans="1:21" ht="48.75" hidden="1" customHeight="1">
      <c r="A474" s="131">
        <v>441</v>
      </c>
      <c r="B474" s="88" t="s">
        <v>877</v>
      </c>
      <c r="C474" s="132" t="s">
        <v>23</v>
      </c>
      <c r="D474" s="88" t="s">
        <v>876</v>
      </c>
      <c r="E474" s="132" t="s">
        <v>25</v>
      </c>
      <c r="F474" s="132"/>
      <c r="G474" s="132"/>
      <c r="H474" s="132"/>
      <c r="I474" s="133" t="s">
        <v>1159</v>
      </c>
      <c r="J474" s="134" t="s">
        <v>1083</v>
      </c>
      <c r="K474" s="135"/>
      <c r="L474" s="36"/>
      <c r="M474" s="36"/>
      <c r="N474" s="36"/>
      <c r="O474" s="36"/>
      <c r="P474" s="36"/>
      <c r="Q474" s="36"/>
      <c r="R474" s="36"/>
      <c r="S474" s="36"/>
      <c r="T474" s="36"/>
      <c r="U474" s="36"/>
    </row>
    <row r="475" spans="1:21" s="37" customFormat="1" ht="35.25" hidden="1" customHeight="1">
      <c r="A475" s="92"/>
      <c r="B475" s="91" t="s">
        <v>1040</v>
      </c>
      <c r="C475" s="91" t="s">
        <v>1084</v>
      </c>
      <c r="D475" s="91" t="s">
        <v>0</v>
      </c>
      <c r="E475" s="127" t="s">
        <v>1084</v>
      </c>
      <c r="F475" s="128"/>
      <c r="G475" s="128"/>
      <c r="H475" s="128"/>
      <c r="I475" s="94"/>
      <c r="J475" s="94"/>
      <c r="K475" s="93" t="s">
        <v>1081</v>
      </c>
      <c r="L475" s="129" t="s">
        <v>1144</v>
      </c>
      <c r="M475" s="129" t="s">
        <v>1028</v>
      </c>
      <c r="N475" s="129" t="s">
        <v>1029</v>
      </c>
      <c r="O475" s="129" t="s">
        <v>1030</v>
      </c>
      <c r="P475" s="129" t="s">
        <v>1032</v>
      </c>
      <c r="Q475" s="129" t="s">
        <v>1033</v>
      </c>
      <c r="R475" s="129" t="s">
        <v>1034</v>
      </c>
      <c r="S475" s="129" t="s">
        <v>1035</v>
      </c>
      <c r="T475" s="130" t="s">
        <v>1036</v>
      </c>
      <c r="U475" s="129" t="s">
        <v>1037</v>
      </c>
    </row>
    <row r="476" spans="1:21" s="136" customFormat="1" ht="29.25" customHeight="1">
      <c r="A476" s="97">
        <v>443</v>
      </c>
      <c r="B476" s="89" t="s">
        <v>870</v>
      </c>
      <c r="C476" s="98" t="s">
        <v>23</v>
      </c>
      <c r="D476" s="89" t="s">
        <v>112</v>
      </c>
      <c r="E476" s="98" t="s">
        <v>25</v>
      </c>
      <c r="F476" s="98"/>
      <c r="G476" s="98"/>
      <c r="H476" s="190"/>
      <c r="I476" s="59" t="s">
        <v>1159</v>
      </c>
      <c r="J476" s="39" t="s">
        <v>1082</v>
      </c>
      <c r="K476" s="162"/>
      <c r="L476" s="45"/>
      <c r="M476" s="45"/>
      <c r="N476" s="45"/>
      <c r="O476" s="45"/>
      <c r="P476" s="45"/>
      <c r="Q476" s="45"/>
      <c r="R476" s="45"/>
      <c r="S476" s="45"/>
      <c r="T476" s="45"/>
      <c r="U476" s="45"/>
    </row>
    <row r="477" spans="1:21" ht="33.75" hidden="1" customHeight="1">
      <c r="A477" s="131">
        <v>444</v>
      </c>
      <c r="B477" s="88" t="s">
        <v>871</v>
      </c>
      <c r="C477" s="132" t="s">
        <v>23</v>
      </c>
      <c r="D477" s="88" t="s">
        <v>113</v>
      </c>
      <c r="E477" s="132" t="s">
        <v>25</v>
      </c>
      <c r="F477" s="132"/>
      <c r="G477" s="132"/>
      <c r="H477" s="132"/>
      <c r="I477" s="133" t="s">
        <v>1159</v>
      </c>
      <c r="J477" s="134" t="s">
        <v>1083</v>
      </c>
      <c r="K477" s="135"/>
      <c r="L477" s="36"/>
      <c r="M477" s="36"/>
      <c r="N477" s="36"/>
      <c r="O477" s="36"/>
      <c r="P477" s="36"/>
      <c r="Q477" s="36"/>
      <c r="R477" s="36"/>
      <c r="S477" s="36"/>
      <c r="T477" s="36"/>
      <c r="U477" s="36"/>
    </row>
    <row r="478" spans="1:21" ht="1.5" hidden="1" customHeight="1">
      <c r="A478" s="137">
        <v>445</v>
      </c>
      <c r="B478" s="87" t="s">
        <v>874</v>
      </c>
      <c r="C478" s="79" t="s">
        <v>105</v>
      </c>
      <c r="D478" s="87" t="s">
        <v>875</v>
      </c>
      <c r="E478" s="79" t="s">
        <v>105</v>
      </c>
      <c r="F478" s="79"/>
      <c r="G478" s="79"/>
      <c r="H478" s="79"/>
      <c r="I478" s="138" t="s">
        <v>1159</v>
      </c>
      <c r="J478" s="139" t="s">
        <v>1083</v>
      </c>
      <c r="K478" s="140"/>
      <c r="L478" s="36"/>
      <c r="M478" s="36"/>
      <c r="N478" s="36"/>
      <c r="O478" s="36"/>
      <c r="P478" s="36"/>
      <c r="Q478" s="36"/>
      <c r="R478" s="36"/>
      <c r="S478" s="36"/>
      <c r="T478" s="36"/>
      <c r="U478" s="36"/>
    </row>
    <row r="479" spans="1:21" s="157" customFormat="1" ht="33.75" customHeight="1">
      <c r="A479" s="86">
        <v>446</v>
      </c>
      <c r="B479" s="555" t="s">
        <v>1000</v>
      </c>
      <c r="C479" s="556"/>
      <c r="D479" s="557"/>
      <c r="E479" s="73" t="s">
        <v>1176</v>
      </c>
      <c r="F479" s="73"/>
      <c r="G479" s="73"/>
      <c r="H479" s="73"/>
      <c r="I479" s="69" t="s">
        <v>1202</v>
      </c>
      <c r="J479" s="44" t="s">
        <v>1176</v>
      </c>
      <c r="K479" s="161" t="s">
        <v>1176</v>
      </c>
      <c r="L479" s="142"/>
      <c r="M479" s="142"/>
      <c r="N479" s="142"/>
      <c r="O479" s="142"/>
      <c r="P479" s="142"/>
      <c r="Q479" s="142"/>
      <c r="R479" s="142"/>
      <c r="S479" s="142"/>
      <c r="T479" s="142"/>
      <c r="U479" s="142"/>
    </row>
    <row r="480" spans="1:21" s="159" customFormat="1" ht="40.5" customHeight="1">
      <c r="A480" s="86">
        <v>447</v>
      </c>
      <c r="B480" s="555" t="s">
        <v>1001</v>
      </c>
      <c r="C480" s="556"/>
      <c r="D480" s="557"/>
      <c r="E480" s="73" t="s">
        <v>1176</v>
      </c>
      <c r="F480" s="73"/>
      <c r="G480" s="73"/>
      <c r="H480" s="73"/>
      <c r="I480" s="69" t="s">
        <v>1202</v>
      </c>
      <c r="J480" s="44" t="s">
        <v>1176</v>
      </c>
      <c r="K480" s="161" t="s">
        <v>1176</v>
      </c>
      <c r="L480" s="156"/>
      <c r="M480" s="156"/>
      <c r="N480" s="156"/>
      <c r="O480" s="156"/>
      <c r="P480" s="156"/>
      <c r="Q480" s="156"/>
      <c r="R480" s="156"/>
      <c r="S480" s="156"/>
      <c r="T480" s="156"/>
      <c r="U480" s="156"/>
    </row>
    <row r="481" spans="1:21" s="158" customFormat="1" ht="28.5" customHeight="1">
      <c r="A481" s="86">
        <v>448</v>
      </c>
      <c r="B481" s="555" t="s">
        <v>1002</v>
      </c>
      <c r="C481" s="556"/>
      <c r="D481" s="557"/>
      <c r="E481" s="73" t="s">
        <v>1176</v>
      </c>
      <c r="F481" s="73"/>
      <c r="G481" s="73"/>
      <c r="H481" s="73"/>
      <c r="I481" s="69" t="s">
        <v>1202</v>
      </c>
      <c r="J481" s="44" t="s">
        <v>1176</v>
      </c>
      <c r="K481" s="161" t="s">
        <v>1176</v>
      </c>
      <c r="L481" s="165"/>
      <c r="M481" s="165"/>
      <c r="N481" s="165"/>
      <c r="O481" s="165"/>
      <c r="P481" s="165"/>
      <c r="Q481" s="165"/>
      <c r="R481" s="165"/>
      <c r="S481" s="165"/>
      <c r="T481" s="165"/>
      <c r="U481" s="165"/>
    </row>
    <row r="482" spans="1:21" s="37" customFormat="1" ht="45" hidden="1" customHeight="1">
      <c r="A482" s="92"/>
      <c r="B482" s="92" t="s">
        <v>1040</v>
      </c>
      <c r="C482" s="92" t="s">
        <v>1084</v>
      </c>
      <c r="D482" s="92" t="s">
        <v>0</v>
      </c>
      <c r="E482" s="128" t="s">
        <v>1084</v>
      </c>
      <c r="F482" s="128"/>
      <c r="G482" s="128"/>
      <c r="H482" s="128"/>
      <c r="I482" s="94"/>
      <c r="J482" s="94"/>
      <c r="K482" s="94" t="s">
        <v>1081</v>
      </c>
      <c r="L482" s="148" t="s">
        <v>1144</v>
      </c>
      <c r="M482" s="148" t="s">
        <v>1028</v>
      </c>
      <c r="N482" s="148" t="s">
        <v>1029</v>
      </c>
      <c r="O482" s="148" t="s">
        <v>1030</v>
      </c>
      <c r="P482" s="148" t="s">
        <v>1032</v>
      </c>
      <c r="Q482" s="148" t="s">
        <v>1033</v>
      </c>
      <c r="R482" s="148" t="s">
        <v>1034</v>
      </c>
      <c r="S482" s="148" t="s">
        <v>1035</v>
      </c>
      <c r="T482" s="149" t="s">
        <v>1036</v>
      </c>
      <c r="U482" s="148" t="s">
        <v>1037</v>
      </c>
    </row>
    <row r="483" spans="1:21" s="136" customFormat="1" ht="32.25" customHeight="1">
      <c r="A483" s="97">
        <v>450</v>
      </c>
      <c r="B483" s="89" t="s">
        <v>177</v>
      </c>
      <c r="C483" s="98" t="s">
        <v>23</v>
      </c>
      <c r="D483" s="89" t="s">
        <v>879</v>
      </c>
      <c r="E483" s="98" t="s">
        <v>25</v>
      </c>
      <c r="F483" s="98"/>
      <c r="G483" s="98"/>
      <c r="H483" s="190"/>
      <c r="I483" s="70" t="s">
        <v>1202</v>
      </c>
      <c r="J483" s="39" t="s">
        <v>1082</v>
      </c>
      <c r="K483" s="162"/>
      <c r="L483" s="45"/>
      <c r="M483" s="45"/>
      <c r="N483" s="45"/>
      <c r="O483" s="45"/>
      <c r="P483" s="45"/>
      <c r="Q483" s="45"/>
      <c r="R483" s="45"/>
      <c r="S483" s="45"/>
      <c r="T483" s="45"/>
      <c r="U483" s="45"/>
    </row>
    <row r="484" spans="1:21" ht="42.75" hidden="1" customHeight="1">
      <c r="A484" s="131">
        <v>451</v>
      </c>
      <c r="B484" s="88" t="s">
        <v>178</v>
      </c>
      <c r="C484" s="132" t="s">
        <v>23</v>
      </c>
      <c r="D484" s="88" t="s">
        <v>880</v>
      </c>
      <c r="E484" s="132" t="s">
        <v>105</v>
      </c>
      <c r="F484" s="132"/>
      <c r="G484" s="132"/>
      <c r="H484" s="132"/>
      <c r="I484" s="151" t="s">
        <v>1202</v>
      </c>
      <c r="J484" s="134" t="s">
        <v>1083</v>
      </c>
      <c r="K484" s="135"/>
      <c r="L484" s="36"/>
      <c r="M484" s="36"/>
      <c r="N484" s="36"/>
      <c r="O484" s="36"/>
      <c r="P484" s="36"/>
      <c r="Q484" s="36"/>
      <c r="R484" s="36"/>
      <c r="S484" s="36"/>
      <c r="T484" s="36"/>
      <c r="U484" s="36"/>
    </row>
    <row r="485" spans="1:21" s="37" customFormat="1" ht="45" hidden="1" customHeight="1">
      <c r="A485" s="92"/>
      <c r="B485" s="91" t="s">
        <v>1040</v>
      </c>
      <c r="C485" s="91" t="s">
        <v>1084</v>
      </c>
      <c r="D485" s="91" t="s">
        <v>0</v>
      </c>
      <c r="E485" s="127" t="s">
        <v>1084</v>
      </c>
      <c r="F485" s="128"/>
      <c r="G485" s="128"/>
      <c r="H485" s="128"/>
      <c r="I485" s="94"/>
      <c r="J485" s="94"/>
      <c r="K485" s="93" t="s">
        <v>1081</v>
      </c>
      <c r="L485" s="129" t="s">
        <v>1144</v>
      </c>
      <c r="M485" s="129" t="s">
        <v>1028</v>
      </c>
      <c r="N485" s="129" t="s">
        <v>1029</v>
      </c>
      <c r="O485" s="129" t="s">
        <v>1030</v>
      </c>
      <c r="P485" s="129" t="s">
        <v>1032</v>
      </c>
      <c r="Q485" s="129" t="s">
        <v>1033</v>
      </c>
      <c r="R485" s="129" t="s">
        <v>1034</v>
      </c>
      <c r="S485" s="129" t="s">
        <v>1035</v>
      </c>
      <c r="T485" s="130" t="s">
        <v>1036</v>
      </c>
      <c r="U485" s="129" t="s">
        <v>1037</v>
      </c>
    </row>
    <row r="486" spans="1:21" s="136" customFormat="1" ht="35.25" customHeight="1">
      <c r="A486" s="97">
        <v>453</v>
      </c>
      <c r="B486" s="89" t="s">
        <v>181</v>
      </c>
      <c r="C486" s="98" t="s">
        <v>23</v>
      </c>
      <c r="D486" s="89" t="s">
        <v>182</v>
      </c>
      <c r="E486" s="98" t="s">
        <v>25</v>
      </c>
      <c r="F486" s="98"/>
      <c r="G486" s="98"/>
      <c r="H486" s="190"/>
      <c r="I486" s="70" t="s">
        <v>1202</v>
      </c>
      <c r="J486" s="39" t="s">
        <v>1082</v>
      </c>
      <c r="K486" s="162"/>
      <c r="L486" s="45"/>
      <c r="M486" s="45"/>
      <c r="N486" s="45"/>
      <c r="O486" s="45"/>
      <c r="P486" s="45"/>
      <c r="Q486" s="45"/>
      <c r="R486" s="45"/>
      <c r="S486" s="45"/>
      <c r="T486" s="45"/>
      <c r="U486" s="45"/>
    </row>
    <row r="487" spans="1:21" ht="48" hidden="1" customHeight="1">
      <c r="A487" s="131">
        <v>454</v>
      </c>
      <c r="B487" s="88" t="s">
        <v>183</v>
      </c>
      <c r="C487" s="132" t="s">
        <v>23</v>
      </c>
      <c r="D487" s="88" t="s">
        <v>182</v>
      </c>
      <c r="E487" s="132" t="s">
        <v>25</v>
      </c>
      <c r="F487" s="132"/>
      <c r="G487" s="132"/>
      <c r="H487" s="132"/>
      <c r="I487" s="151" t="s">
        <v>1202</v>
      </c>
      <c r="J487" s="134" t="s">
        <v>1083</v>
      </c>
      <c r="K487" s="135"/>
      <c r="L487" s="36"/>
      <c r="M487" s="36"/>
      <c r="N487" s="36"/>
      <c r="O487" s="36"/>
      <c r="P487" s="36"/>
      <c r="Q487" s="36"/>
      <c r="R487" s="36"/>
      <c r="S487" s="36"/>
      <c r="T487" s="36"/>
      <c r="U487" s="36"/>
    </row>
    <row r="488" spans="1:21" ht="100.5" hidden="1" customHeight="1">
      <c r="A488" s="55">
        <v>455</v>
      </c>
      <c r="B488" s="51" t="s">
        <v>1185</v>
      </c>
      <c r="C488" s="61" t="s">
        <v>23</v>
      </c>
      <c r="D488" s="51" t="s">
        <v>185</v>
      </c>
      <c r="E488" s="61" t="s">
        <v>25</v>
      </c>
      <c r="F488" s="80"/>
      <c r="G488" s="80"/>
      <c r="H488" s="190"/>
      <c r="I488" s="70" t="s">
        <v>1202</v>
      </c>
      <c r="J488" s="39" t="s">
        <v>1083</v>
      </c>
      <c r="K488" s="40"/>
      <c r="L488" s="36"/>
      <c r="M488" s="36"/>
      <c r="N488" s="36"/>
      <c r="O488" s="36"/>
      <c r="P488" s="36"/>
      <c r="Q488" s="36"/>
      <c r="R488" s="36"/>
      <c r="S488" s="36"/>
      <c r="T488" s="36"/>
      <c r="U488" s="36"/>
    </row>
    <row r="489" spans="1:21" ht="96" hidden="1" customHeight="1">
      <c r="A489" s="55">
        <v>456</v>
      </c>
      <c r="B489" s="51" t="s">
        <v>186</v>
      </c>
      <c r="C489" s="61" t="s">
        <v>23</v>
      </c>
      <c r="D489" s="51" t="s">
        <v>187</v>
      </c>
      <c r="E489" s="61" t="s">
        <v>25</v>
      </c>
      <c r="F489" s="80"/>
      <c r="G489" s="80"/>
      <c r="H489" s="190"/>
      <c r="I489" s="70" t="s">
        <v>1202</v>
      </c>
      <c r="J489" s="39" t="s">
        <v>1083</v>
      </c>
      <c r="K489" s="40"/>
      <c r="L489" s="36"/>
      <c r="M489" s="36"/>
      <c r="N489" s="36"/>
      <c r="O489" s="36"/>
      <c r="P489" s="36"/>
      <c r="Q489" s="36"/>
      <c r="R489" s="36"/>
      <c r="S489" s="36"/>
      <c r="T489" s="36"/>
      <c r="U489" s="36"/>
    </row>
    <row r="490" spans="1:21" ht="31.5" hidden="1" customHeight="1">
      <c r="A490" s="55">
        <v>457</v>
      </c>
      <c r="B490" s="51" t="s">
        <v>188</v>
      </c>
      <c r="C490" s="61" t="s">
        <v>23</v>
      </c>
      <c r="D490" s="51" t="s">
        <v>189</v>
      </c>
      <c r="E490" s="61" t="s">
        <v>25</v>
      </c>
      <c r="F490" s="80"/>
      <c r="G490" s="80"/>
      <c r="H490" s="190"/>
      <c r="I490" s="70" t="s">
        <v>1202</v>
      </c>
      <c r="J490" s="39" t="s">
        <v>1083</v>
      </c>
      <c r="K490" s="40"/>
      <c r="L490" s="36"/>
      <c r="M490" s="36"/>
      <c r="N490" s="36"/>
      <c r="O490" s="36"/>
      <c r="P490" s="36"/>
      <c r="Q490" s="36"/>
      <c r="R490" s="36"/>
      <c r="S490" s="36"/>
      <c r="T490" s="36"/>
      <c r="U490" s="36"/>
    </row>
    <row r="491" spans="1:21" ht="38.25" hidden="1" customHeight="1">
      <c r="A491" s="55">
        <v>458</v>
      </c>
      <c r="B491" s="51" t="s">
        <v>881</v>
      </c>
      <c r="C491" s="61" t="s">
        <v>105</v>
      </c>
      <c r="D491" s="51" t="s">
        <v>194</v>
      </c>
      <c r="E491" s="61" t="s">
        <v>25</v>
      </c>
      <c r="F491" s="80"/>
      <c r="G491" s="80"/>
      <c r="H491" s="190"/>
      <c r="I491" s="70" t="s">
        <v>1202</v>
      </c>
      <c r="J491" s="39" t="s">
        <v>1083</v>
      </c>
      <c r="K491" s="40"/>
      <c r="L491" s="36"/>
      <c r="M491" s="36"/>
      <c r="N491" s="36"/>
      <c r="O491" s="36"/>
      <c r="P491" s="36"/>
      <c r="Q491" s="36"/>
      <c r="R491" s="36"/>
      <c r="S491" s="36"/>
      <c r="T491" s="36"/>
      <c r="U491" s="36"/>
    </row>
    <row r="492" spans="1:21" ht="28.5" hidden="1" customHeight="1">
      <c r="A492" s="55">
        <v>459</v>
      </c>
      <c r="B492" s="51" t="s">
        <v>882</v>
      </c>
      <c r="C492" s="61" t="s">
        <v>105</v>
      </c>
      <c r="D492" s="51" t="s">
        <v>883</v>
      </c>
      <c r="E492" s="61" t="s">
        <v>105</v>
      </c>
      <c r="F492" s="80"/>
      <c r="G492" s="80"/>
      <c r="H492" s="190"/>
      <c r="I492" s="70" t="s">
        <v>1202</v>
      </c>
      <c r="J492" s="39" t="s">
        <v>1083</v>
      </c>
      <c r="K492" s="40"/>
      <c r="L492" s="36"/>
      <c r="M492" s="36"/>
      <c r="N492" s="36"/>
      <c r="O492" s="36"/>
      <c r="P492" s="36"/>
      <c r="Q492" s="36"/>
      <c r="R492" s="36"/>
      <c r="S492" s="36"/>
      <c r="T492" s="36"/>
      <c r="U492" s="36"/>
    </row>
    <row r="493" spans="1:21" ht="34.5" hidden="1" customHeight="1">
      <c r="A493" s="55">
        <v>460</v>
      </c>
      <c r="B493" s="51" t="s">
        <v>190</v>
      </c>
      <c r="C493" s="61" t="s">
        <v>105</v>
      </c>
      <c r="D493" s="51" t="s">
        <v>191</v>
      </c>
      <c r="E493" s="61" t="s">
        <v>105</v>
      </c>
      <c r="F493" s="80"/>
      <c r="G493" s="80"/>
      <c r="H493" s="190"/>
      <c r="I493" s="70" t="s">
        <v>1202</v>
      </c>
      <c r="J493" s="39" t="s">
        <v>1083</v>
      </c>
      <c r="K493" s="40"/>
      <c r="L493" s="36"/>
      <c r="M493" s="36"/>
      <c r="N493" s="36"/>
      <c r="O493" s="36"/>
      <c r="P493" s="36"/>
      <c r="Q493" s="36"/>
      <c r="R493" s="36"/>
      <c r="S493" s="36"/>
      <c r="T493" s="36"/>
      <c r="U493" s="36"/>
    </row>
    <row r="494" spans="1:21" ht="54.75" hidden="1" customHeight="1">
      <c r="A494" s="137">
        <v>461</v>
      </c>
      <c r="B494" s="87" t="s">
        <v>192</v>
      </c>
      <c r="C494" s="79" t="s">
        <v>105</v>
      </c>
      <c r="D494" s="87" t="s">
        <v>193</v>
      </c>
      <c r="E494" s="79" t="s">
        <v>24</v>
      </c>
      <c r="F494" s="79"/>
      <c r="G494" s="79"/>
      <c r="H494" s="79"/>
      <c r="I494" s="141" t="s">
        <v>1202</v>
      </c>
      <c r="J494" s="139" t="s">
        <v>1083</v>
      </c>
      <c r="K494" s="140"/>
      <c r="L494" s="36"/>
      <c r="M494" s="36"/>
      <c r="N494" s="36"/>
      <c r="O494" s="36"/>
      <c r="P494" s="36"/>
      <c r="Q494" s="36"/>
      <c r="R494" s="36"/>
      <c r="S494" s="36"/>
      <c r="T494" s="36"/>
      <c r="U494" s="36"/>
    </row>
    <row r="495" spans="1:21" s="157" customFormat="1" ht="21.75" customHeight="1">
      <c r="A495" s="86">
        <v>462</v>
      </c>
      <c r="B495" s="555" t="s">
        <v>1003</v>
      </c>
      <c r="C495" s="556"/>
      <c r="D495" s="557"/>
      <c r="E495" s="73" t="s">
        <v>1176</v>
      </c>
      <c r="F495" s="73"/>
      <c r="G495" s="73"/>
      <c r="H495" s="73"/>
      <c r="I495" s="69" t="s">
        <v>1202</v>
      </c>
      <c r="J495" s="44" t="s">
        <v>1176</v>
      </c>
      <c r="K495" s="161" t="s">
        <v>1176</v>
      </c>
      <c r="L495" s="142"/>
      <c r="M495" s="142"/>
      <c r="N495" s="142"/>
      <c r="O495" s="142"/>
      <c r="P495" s="142"/>
      <c r="Q495" s="142"/>
      <c r="R495" s="142"/>
      <c r="S495" s="142"/>
      <c r="T495" s="142"/>
      <c r="U495" s="142"/>
    </row>
    <row r="496" spans="1:21" s="74" customFormat="1" ht="0.75" customHeight="1">
      <c r="A496" s="56"/>
      <c r="B496" s="95" t="s">
        <v>1040</v>
      </c>
      <c r="C496" s="95" t="s">
        <v>1084</v>
      </c>
      <c r="D496" s="95" t="s">
        <v>0</v>
      </c>
      <c r="E496" s="64" t="s">
        <v>1084</v>
      </c>
      <c r="F496" s="83"/>
      <c r="G496" s="83"/>
      <c r="H496" s="83"/>
      <c r="I496" s="57"/>
      <c r="J496" s="57"/>
      <c r="K496" s="160" t="s">
        <v>1081</v>
      </c>
      <c r="L496" s="46" t="s">
        <v>1144</v>
      </c>
      <c r="M496" s="46" t="s">
        <v>1028</v>
      </c>
      <c r="N496" s="46" t="s">
        <v>1029</v>
      </c>
      <c r="O496" s="46" t="s">
        <v>1030</v>
      </c>
      <c r="P496" s="46" t="s">
        <v>1032</v>
      </c>
      <c r="Q496" s="46" t="s">
        <v>1033</v>
      </c>
      <c r="R496" s="46" t="s">
        <v>1034</v>
      </c>
      <c r="S496" s="46" t="s">
        <v>1035</v>
      </c>
      <c r="T496" s="47" t="s">
        <v>1036</v>
      </c>
      <c r="U496" s="46" t="s">
        <v>1037</v>
      </c>
    </row>
    <row r="497" spans="1:21" s="158" customFormat="1" ht="39" customHeight="1">
      <c r="A497" s="97">
        <v>464</v>
      </c>
      <c r="B497" s="89" t="s">
        <v>886</v>
      </c>
      <c r="C497" s="98" t="s">
        <v>23</v>
      </c>
      <c r="D497" s="89" t="s">
        <v>887</v>
      </c>
      <c r="E497" s="98" t="s">
        <v>24</v>
      </c>
      <c r="F497" s="98"/>
      <c r="G497" s="98"/>
      <c r="H497" s="190"/>
      <c r="I497" s="70" t="s">
        <v>1202</v>
      </c>
      <c r="J497" s="39" t="s">
        <v>1082</v>
      </c>
      <c r="K497" s="162"/>
      <c r="L497" s="165"/>
      <c r="M497" s="165"/>
      <c r="N497" s="165"/>
      <c r="O497" s="165"/>
      <c r="P497" s="165"/>
      <c r="Q497" s="165"/>
      <c r="R497" s="165"/>
      <c r="S497" s="165"/>
      <c r="T497" s="165"/>
      <c r="U497" s="165"/>
    </row>
    <row r="498" spans="1:21" ht="42" hidden="1" customHeight="1">
      <c r="A498" s="131">
        <v>465</v>
      </c>
      <c r="B498" s="88" t="s">
        <v>888</v>
      </c>
      <c r="C498" s="132" t="s">
        <v>23</v>
      </c>
      <c r="D498" s="88" t="s">
        <v>893</v>
      </c>
      <c r="E498" s="132" t="s">
        <v>24</v>
      </c>
      <c r="F498" s="132"/>
      <c r="G498" s="132"/>
      <c r="H498" s="132"/>
      <c r="I498" s="151" t="s">
        <v>1202</v>
      </c>
      <c r="J498" s="134" t="s">
        <v>1083</v>
      </c>
      <c r="K498" s="135"/>
      <c r="L498" s="36"/>
      <c r="M498" s="36"/>
      <c r="N498" s="36"/>
      <c r="O498" s="36"/>
      <c r="P498" s="36"/>
      <c r="Q498" s="36"/>
      <c r="R498" s="36"/>
      <c r="S498" s="36"/>
      <c r="T498" s="36"/>
      <c r="U498" s="36"/>
    </row>
    <row r="499" spans="1:21" s="37" customFormat="1" ht="45" hidden="1" customHeight="1">
      <c r="A499" s="92"/>
      <c r="B499" s="91" t="s">
        <v>1040</v>
      </c>
      <c r="C499" s="91" t="s">
        <v>1084</v>
      </c>
      <c r="D499" s="91" t="s">
        <v>0</v>
      </c>
      <c r="E499" s="127" t="s">
        <v>1084</v>
      </c>
      <c r="F499" s="128"/>
      <c r="G499" s="128"/>
      <c r="H499" s="128"/>
      <c r="I499" s="94"/>
      <c r="J499" s="94"/>
      <c r="K499" s="93" t="s">
        <v>1081</v>
      </c>
      <c r="L499" s="129" t="s">
        <v>1144</v>
      </c>
      <c r="M499" s="129" t="s">
        <v>1028</v>
      </c>
      <c r="N499" s="129" t="s">
        <v>1029</v>
      </c>
      <c r="O499" s="129" t="s">
        <v>1030</v>
      </c>
      <c r="P499" s="129" t="s">
        <v>1032</v>
      </c>
      <c r="Q499" s="129" t="s">
        <v>1033</v>
      </c>
      <c r="R499" s="129" t="s">
        <v>1034</v>
      </c>
      <c r="S499" s="129" t="s">
        <v>1035</v>
      </c>
      <c r="T499" s="130" t="s">
        <v>1036</v>
      </c>
      <c r="U499" s="129" t="s">
        <v>1037</v>
      </c>
    </row>
    <row r="500" spans="1:21" s="136" customFormat="1" ht="45" customHeight="1">
      <c r="A500" s="97">
        <v>467</v>
      </c>
      <c r="B500" s="89" t="s">
        <v>889</v>
      </c>
      <c r="C500" s="98" t="s">
        <v>23</v>
      </c>
      <c r="D500" s="89" t="s">
        <v>892</v>
      </c>
      <c r="E500" s="98" t="s">
        <v>24</v>
      </c>
      <c r="F500" s="98"/>
      <c r="G500" s="98"/>
      <c r="H500" s="190"/>
      <c r="I500" s="70" t="s">
        <v>1202</v>
      </c>
      <c r="J500" s="39" t="s">
        <v>1082</v>
      </c>
      <c r="K500" s="162"/>
      <c r="L500" s="45"/>
      <c r="M500" s="45"/>
      <c r="N500" s="45"/>
      <c r="O500" s="45"/>
      <c r="P500" s="45"/>
      <c r="Q500" s="45"/>
      <c r="R500" s="45"/>
      <c r="S500" s="45"/>
      <c r="T500" s="45"/>
      <c r="U500" s="45"/>
    </row>
    <row r="501" spans="1:21" ht="123.75" hidden="1" customHeight="1">
      <c r="A501" s="143">
        <v>468</v>
      </c>
      <c r="B501" s="90" t="s">
        <v>1177</v>
      </c>
      <c r="C501" s="144" t="s">
        <v>23</v>
      </c>
      <c r="D501" s="90" t="s">
        <v>891</v>
      </c>
      <c r="E501" s="144" t="s">
        <v>24</v>
      </c>
      <c r="F501" s="144"/>
      <c r="G501" s="144"/>
      <c r="H501" s="144"/>
      <c r="I501" s="152" t="s">
        <v>1202</v>
      </c>
      <c r="J501" s="146" t="s">
        <v>1083</v>
      </c>
      <c r="K501" s="147"/>
      <c r="L501" s="36"/>
      <c r="M501" s="36"/>
      <c r="N501" s="36"/>
      <c r="O501" s="36"/>
      <c r="P501" s="36"/>
      <c r="Q501" s="36"/>
      <c r="R501" s="36"/>
      <c r="S501" s="36"/>
      <c r="T501" s="36"/>
      <c r="U501" s="36"/>
    </row>
    <row r="502" spans="1:21" s="157" customFormat="1" ht="44.25" customHeight="1">
      <c r="A502" s="86">
        <v>469</v>
      </c>
      <c r="B502" s="555" t="s">
        <v>1004</v>
      </c>
      <c r="C502" s="556"/>
      <c r="D502" s="557"/>
      <c r="E502" s="73" t="s">
        <v>1176</v>
      </c>
      <c r="F502" s="73"/>
      <c r="G502" s="73"/>
      <c r="H502" s="73"/>
      <c r="I502" s="69" t="s">
        <v>1202</v>
      </c>
      <c r="J502" s="44" t="s">
        <v>1176</v>
      </c>
      <c r="K502" s="161" t="s">
        <v>1176</v>
      </c>
      <c r="L502" s="142"/>
      <c r="M502" s="142"/>
      <c r="N502" s="142"/>
      <c r="O502" s="142"/>
      <c r="P502" s="142"/>
      <c r="Q502" s="142"/>
      <c r="R502" s="142"/>
      <c r="S502" s="142"/>
      <c r="T502" s="142"/>
      <c r="U502" s="142"/>
    </row>
    <row r="503" spans="1:21" s="158" customFormat="1" ht="48.75" customHeight="1">
      <c r="A503" s="97">
        <v>470</v>
      </c>
      <c r="B503" s="89" t="s">
        <v>896</v>
      </c>
      <c r="C503" s="98" t="s">
        <v>23</v>
      </c>
      <c r="D503" s="89" t="s">
        <v>1105</v>
      </c>
      <c r="E503" s="98" t="s">
        <v>25</v>
      </c>
      <c r="F503" s="98"/>
      <c r="G503" s="98"/>
      <c r="H503" s="190"/>
      <c r="I503" s="70" t="s">
        <v>1202</v>
      </c>
      <c r="J503" s="39" t="s">
        <v>1120</v>
      </c>
      <c r="K503" s="162" t="s">
        <v>648</v>
      </c>
      <c r="L503" s="165"/>
      <c r="M503" s="165"/>
      <c r="N503" s="165"/>
      <c r="O503" s="165"/>
      <c r="P503" s="165"/>
      <c r="Q503" s="165"/>
      <c r="R503" s="165"/>
      <c r="S503" s="165"/>
      <c r="T503" s="165"/>
      <c r="U503" s="165"/>
    </row>
    <row r="504" spans="1:21" ht="50.25" hidden="1" customHeight="1">
      <c r="A504" s="131">
        <v>471</v>
      </c>
      <c r="B504" s="88" t="s">
        <v>195</v>
      </c>
      <c r="C504" s="132" t="s">
        <v>23</v>
      </c>
      <c r="D504" s="88" t="s">
        <v>898</v>
      </c>
      <c r="E504" s="132" t="s">
        <v>25</v>
      </c>
      <c r="F504" s="132"/>
      <c r="G504" s="132"/>
      <c r="H504" s="132"/>
      <c r="I504" s="151" t="s">
        <v>1202</v>
      </c>
      <c r="J504" s="134" t="s">
        <v>1083</v>
      </c>
      <c r="K504" s="135"/>
      <c r="L504" s="36"/>
      <c r="M504" s="36"/>
      <c r="N504" s="36"/>
      <c r="O504" s="36"/>
      <c r="P504" s="36"/>
      <c r="Q504" s="36"/>
      <c r="R504" s="36"/>
      <c r="S504" s="36"/>
      <c r="T504" s="36"/>
      <c r="U504" s="36"/>
    </row>
    <row r="505" spans="1:21" s="37" customFormat="1" ht="45" hidden="1" customHeight="1">
      <c r="A505" s="92"/>
      <c r="B505" s="91" t="s">
        <v>1040</v>
      </c>
      <c r="C505" s="91" t="s">
        <v>1084</v>
      </c>
      <c r="D505" s="91" t="s">
        <v>0</v>
      </c>
      <c r="E505" s="127" t="s">
        <v>1084</v>
      </c>
      <c r="F505" s="128"/>
      <c r="G505" s="128"/>
      <c r="H505" s="128"/>
      <c r="I505" s="94"/>
      <c r="J505" s="94"/>
      <c r="K505" s="93" t="s">
        <v>1081</v>
      </c>
      <c r="L505" s="129" t="s">
        <v>1144</v>
      </c>
      <c r="M505" s="129" t="s">
        <v>1028</v>
      </c>
      <c r="N505" s="129" t="s">
        <v>1029</v>
      </c>
      <c r="O505" s="129" t="s">
        <v>1030</v>
      </c>
      <c r="P505" s="129" t="s">
        <v>1032</v>
      </c>
      <c r="Q505" s="129" t="s">
        <v>1033</v>
      </c>
      <c r="R505" s="129" t="s">
        <v>1034</v>
      </c>
      <c r="S505" s="129" t="s">
        <v>1035</v>
      </c>
      <c r="T505" s="130" t="s">
        <v>1036</v>
      </c>
      <c r="U505" s="129" t="s">
        <v>1037</v>
      </c>
    </row>
    <row r="506" spans="1:21" s="136" customFormat="1" ht="54.75" customHeight="1">
      <c r="A506" s="97">
        <v>473</v>
      </c>
      <c r="B506" s="89" t="s">
        <v>198</v>
      </c>
      <c r="C506" s="98" t="s">
        <v>23</v>
      </c>
      <c r="D506" s="89" t="s">
        <v>899</v>
      </c>
      <c r="E506" s="98" t="s">
        <v>25</v>
      </c>
      <c r="F506" s="98"/>
      <c r="G506" s="98"/>
      <c r="H506" s="190"/>
      <c r="I506" s="70" t="s">
        <v>1202</v>
      </c>
      <c r="J506" s="39" t="s">
        <v>1082</v>
      </c>
      <c r="K506" s="162"/>
      <c r="L506" s="45"/>
      <c r="M506" s="45"/>
      <c r="N506" s="45"/>
      <c r="O506" s="45"/>
      <c r="P506" s="45"/>
      <c r="Q506" s="45"/>
      <c r="R506" s="45"/>
      <c r="S506" s="45"/>
      <c r="T506" s="45"/>
      <c r="U506" s="45"/>
    </row>
    <row r="507" spans="1:21" ht="147" hidden="1" customHeight="1">
      <c r="A507" s="131">
        <v>474</v>
      </c>
      <c r="B507" s="88" t="s">
        <v>900</v>
      </c>
      <c r="C507" s="132" t="s">
        <v>23</v>
      </c>
      <c r="D507" s="88" t="s">
        <v>199</v>
      </c>
      <c r="E507" s="132" t="s">
        <v>25</v>
      </c>
      <c r="F507" s="132"/>
      <c r="G507" s="132"/>
      <c r="H507" s="132"/>
      <c r="I507" s="151" t="s">
        <v>1202</v>
      </c>
      <c r="J507" s="134" t="s">
        <v>1083</v>
      </c>
      <c r="K507" s="135"/>
      <c r="L507" s="36"/>
      <c r="M507" s="36"/>
      <c r="N507" s="36"/>
      <c r="O507" s="36"/>
      <c r="P507" s="36"/>
      <c r="Q507" s="36"/>
      <c r="R507" s="36"/>
      <c r="S507" s="36"/>
      <c r="T507" s="36"/>
      <c r="U507" s="36"/>
    </row>
    <row r="508" spans="1:21" ht="124.5" hidden="1" customHeight="1">
      <c r="A508" s="55">
        <v>475</v>
      </c>
      <c r="B508" s="51" t="s">
        <v>901</v>
      </c>
      <c r="C508" s="61" t="s">
        <v>23</v>
      </c>
      <c r="D508" s="51" t="s">
        <v>200</v>
      </c>
      <c r="E508" s="61" t="s">
        <v>25</v>
      </c>
      <c r="F508" s="80"/>
      <c r="G508" s="80"/>
      <c r="H508" s="190"/>
      <c r="I508" s="70" t="s">
        <v>1202</v>
      </c>
      <c r="J508" s="39" t="s">
        <v>1083</v>
      </c>
      <c r="K508" s="40"/>
      <c r="L508" s="36"/>
      <c r="M508" s="36"/>
      <c r="N508" s="36"/>
      <c r="O508" s="36"/>
      <c r="P508" s="36"/>
      <c r="Q508" s="36"/>
      <c r="R508" s="36"/>
      <c r="S508" s="36"/>
      <c r="T508" s="36"/>
      <c r="U508" s="36"/>
    </row>
    <row r="509" spans="1:21" ht="144" hidden="1" customHeight="1">
      <c r="A509" s="55">
        <v>476</v>
      </c>
      <c r="B509" s="51" t="s">
        <v>1178</v>
      </c>
      <c r="C509" s="61" t="s">
        <v>105</v>
      </c>
      <c r="D509" s="51" t="s">
        <v>902</v>
      </c>
      <c r="E509" s="61" t="s">
        <v>23</v>
      </c>
      <c r="F509" s="80"/>
      <c r="G509" s="80"/>
      <c r="H509" s="190"/>
      <c r="I509" s="70" t="s">
        <v>1202</v>
      </c>
      <c r="J509" s="39" t="s">
        <v>1083</v>
      </c>
      <c r="K509" s="40"/>
      <c r="L509" s="36"/>
      <c r="M509" s="36"/>
      <c r="N509" s="36"/>
      <c r="O509" s="36"/>
      <c r="P509" s="36"/>
      <c r="Q509" s="36"/>
      <c r="R509" s="36"/>
      <c r="S509" s="36"/>
      <c r="T509" s="36"/>
      <c r="U509" s="36"/>
    </row>
    <row r="510" spans="1:21" ht="129" hidden="1" customHeight="1">
      <c r="A510" s="55">
        <v>477</v>
      </c>
      <c r="B510" s="51" t="s">
        <v>201</v>
      </c>
      <c r="C510" s="61" t="s">
        <v>105</v>
      </c>
      <c r="D510" s="51" t="s">
        <v>903</v>
      </c>
      <c r="E510" s="61" t="s">
        <v>105</v>
      </c>
      <c r="F510" s="80"/>
      <c r="G510" s="80"/>
      <c r="H510" s="190"/>
      <c r="I510" s="70" t="s">
        <v>1202</v>
      </c>
      <c r="J510" s="39" t="s">
        <v>1083</v>
      </c>
      <c r="K510" s="40"/>
      <c r="L510" s="36"/>
      <c r="M510" s="36"/>
      <c r="N510" s="36"/>
      <c r="O510" s="36"/>
      <c r="P510" s="36"/>
      <c r="Q510" s="36"/>
      <c r="R510" s="36"/>
      <c r="S510" s="36"/>
      <c r="T510" s="36"/>
      <c r="U510" s="36"/>
    </row>
    <row r="511" spans="1:21" ht="123" hidden="1" customHeight="1">
      <c r="A511" s="55">
        <v>478</v>
      </c>
      <c r="B511" s="51" t="s">
        <v>202</v>
      </c>
      <c r="C511" s="61" t="s">
        <v>105</v>
      </c>
      <c r="D511" s="51" t="s">
        <v>1106</v>
      </c>
      <c r="E511" s="61" t="s">
        <v>105</v>
      </c>
      <c r="F511" s="80"/>
      <c r="G511" s="80"/>
      <c r="H511" s="190"/>
      <c r="I511" s="70" t="s">
        <v>1202</v>
      </c>
      <c r="J511" s="39" t="s">
        <v>1083</v>
      </c>
      <c r="K511" s="40"/>
      <c r="L511" s="36"/>
      <c r="M511" s="36"/>
      <c r="N511" s="36"/>
      <c r="O511" s="36"/>
      <c r="P511" s="36"/>
      <c r="Q511" s="36"/>
      <c r="R511" s="36"/>
      <c r="S511" s="36"/>
      <c r="T511" s="36"/>
      <c r="U511" s="36"/>
    </row>
    <row r="512" spans="1:21" ht="102" hidden="1" customHeight="1">
      <c r="A512" s="55">
        <v>479</v>
      </c>
      <c r="B512" s="51" t="s">
        <v>906</v>
      </c>
      <c r="C512" s="61" t="s">
        <v>105</v>
      </c>
      <c r="D512" s="51" t="s">
        <v>905</v>
      </c>
      <c r="E512" s="61" t="s">
        <v>105</v>
      </c>
      <c r="F512" s="80"/>
      <c r="G512" s="80"/>
      <c r="H512" s="190"/>
      <c r="I512" s="70" t="s">
        <v>1202</v>
      </c>
      <c r="J512" s="39" t="s">
        <v>1083</v>
      </c>
      <c r="K512" s="40"/>
      <c r="L512" s="36"/>
      <c r="M512" s="36"/>
      <c r="N512" s="36"/>
      <c r="O512" s="36"/>
      <c r="P512" s="36"/>
      <c r="Q512" s="36"/>
      <c r="R512" s="36"/>
      <c r="S512" s="36"/>
      <c r="T512" s="36"/>
      <c r="U512" s="36"/>
    </row>
    <row r="513" spans="1:21" s="37" customFormat="1" ht="45" hidden="1" customHeight="1">
      <c r="A513" s="92"/>
      <c r="B513" s="91" t="s">
        <v>1040</v>
      </c>
      <c r="C513" s="91" t="s">
        <v>1084</v>
      </c>
      <c r="D513" s="91" t="s">
        <v>0</v>
      </c>
      <c r="E513" s="127" t="s">
        <v>1084</v>
      </c>
      <c r="F513" s="128"/>
      <c r="G513" s="128"/>
      <c r="H513" s="128"/>
      <c r="I513" s="94"/>
      <c r="J513" s="94"/>
      <c r="K513" s="93" t="s">
        <v>1081</v>
      </c>
      <c r="L513" s="129" t="s">
        <v>1144</v>
      </c>
      <c r="M513" s="129" t="s">
        <v>1028</v>
      </c>
      <c r="N513" s="129" t="s">
        <v>1029</v>
      </c>
      <c r="O513" s="129" t="s">
        <v>1030</v>
      </c>
      <c r="P513" s="129" t="s">
        <v>1032</v>
      </c>
      <c r="Q513" s="129" t="s">
        <v>1033</v>
      </c>
      <c r="R513" s="129" t="s">
        <v>1034</v>
      </c>
      <c r="S513" s="129" t="s">
        <v>1035</v>
      </c>
      <c r="T513" s="130" t="s">
        <v>1036</v>
      </c>
      <c r="U513" s="129" t="s">
        <v>1037</v>
      </c>
    </row>
    <row r="514" spans="1:21" s="136" customFormat="1" ht="61.5" customHeight="1">
      <c r="A514" s="97">
        <v>481</v>
      </c>
      <c r="B514" s="89" t="s">
        <v>205</v>
      </c>
      <c r="C514" s="98" t="s">
        <v>23</v>
      </c>
      <c r="D514" s="89" t="s">
        <v>1107</v>
      </c>
      <c r="E514" s="98" t="s">
        <v>25</v>
      </c>
      <c r="F514" s="98"/>
      <c r="G514" s="98"/>
      <c r="H514" s="190"/>
      <c r="I514" s="70" t="s">
        <v>1202</v>
      </c>
      <c r="J514" s="39" t="s">
        <v>1082</v>
      </c>
      <c r="K514" s="162"/>
      <c r="L514" s="45"/>
      <c r="M514" s="45"/>
      <c r="N514" s="45"/>
      <c r="O514" s="45"/>
      <c r="P514" s="45"/>
      <c r="Q514" s="45"/>
      <c r="R514" s="45"/>
      <c r="S514" s="45"/>
      <c r="T514" s="45"/>
      <c r="U514" s="45"/>
    </row>
    <row r="515" spans="1:21" ht="88.5" hidden="1" customHeight="1">
      <c r="A515" s="131">
        <v>482</v>
      </c>
      <c r="B515" s="88" t="s">
        <v>206</v>
      </c>
      <c r="C515" s="132" t="s">
        <v>23</v>
      </c>
      <c r="D515" s="88" t="s">
        <v>1108</v>
      </c>
      <c r="E515" s="132" t="s">
        <v>25</v>
      </c>
      <c r="F515" s="132"/>
      <c r="G515" s="132"/>
      <c r="H515" s="132"/>
      <c r="I515" s="151" t="s">
        <v>1202</v>
      </c>
      <c r="J515" s="134" t="s">
        <v>1083</v>
      </c>
      <c r="K515" s="135"/>
      <c r="L515" s="36"/>
      <c r="M515" s="36"/>
      <c r="N515" s="36"/>
      <c r="O515" s="36"/>
      <c r="P515" s="36"/>
      <c r="Q515" s="36"/>
      <c r="R515" s="36"/>
      <c r="S515" s="36"/>
      <c r="T515" s="36"/>
      <c r="U515" s="36"/>
    </row>
    <row r="516" spans="1:21" s="37" customFormat="1" ht="45" hidden="1" customHeight="1">
      <c r="A516" s="92"/>
      <c r="B516" s="91" t="s">
        <v>1040</v>
      </c>
      <c r="C516" s="91" t="s">
        <v>1084</v>
      </c>
      <c r="D516" s="91" t="s">
        <v>0</v>
      </c>
      <c r="E516" s="127" t="s">
        <v>1084</v>
      </c>
      <c r="F516" s="128"/>
      <c r="G516" s="128"/>
      <c r="H516" s="128"/>
      <c r="I516" s="94"/>
      <c r="J516" s="94"/>
      <c r="K516" s="93" t="s">
        <v>1081</v>
      </c>
      <c r="L516" s="129" t="s">
        <v>1144</v>
      </c>
      <c r="M516" s="129" t="s">
        <v>1028</v>
      </c>
      <c r="N516" s="129" t="s">
        <v>1029</v>
      </c>
      <c r="O516" s="129" t="s">
        <v>1030</v>
      </c>
      <c r="P516" s="129" t="s">
        <v>1032</v>
      </c>
      <c r="Q516" s="129" t="s">
        <v>1033</v>
      </c>
      <c r="R516" s="129" t="s">
        <v>1034</v>
      </c>
      <c r="S516" s="129" t="s">
        <v>1035</v>
      </c>
      <c r="T516" s="130" t="s">
        <v>1036</v>
      </c>
      <c r="U516" s="129" t="s">
        <v>1037</v>
      </c>
    </row>
    <row r="517" spans="1:21" s="136" customFormat="1" ht="40.5" customHeight="1">
      <c r="A517" s="97">
        <v>484</v>
      </c>
      <c r="B517" s="89" t="s">
        <v>908</v>
      </c>
      <c r="C517" s="98" t="s">
        <v>23</v>
      </c>
      <c r="D517" s="89" t="s">
        <v>1109</v>
      </c>
      <c r="E517" s="98" t="s">
        <v>25</v>
      </c>
      <c r="F517" s="98"/>
      <c r="G517" s="98"/>
      <c r="H517" s="190"/>
      <c r="I517" s="70" t="s">
        <v>1202</v>
      </c>
      <c r="J517" s="39" t="s">
        <v>1082</v>
      </c>
      <c r="K517" s="162"/>
      <c r="L517" s="45"/>
      <c r="M517" s="45"/>
      <c r="N517" s="45"/>
      <c r="O517" s="45"/>
      <c r="P517" s="45"/>
      <c r="Q517" s="45"/>
      <c r="R517" s="45"/>
      <c r="S517" s="45"/>
      <c r="T517" s="45"/>
      <c r="U517" s="45"/>
    </row>
    <row r="518" spans="1:21" ht="54" hidden="1" customHeight="1">
      <c r="A518" s="131">
        <v>485</v>
      </c>
      <c r="B518" s="88" t="s">
        <v>1111</v>
      </c>
      <c r="C518" s="132" t="s">
        <v>23</v>
      </c>
      <c r="D518" s="88" t="s">
        <v>1110</v>
      </c>
      <c r="E518" s="132" t="s">
        <v>25</v>
      </c>
      <c r="F518" s="132"/>
      <c r="G518" s="132"/>
      <c r="H518" s="132"/>
      <c r="I518" s="151" t="s">
        <v>1202</v>
      </c>
      <c r="J518" s="134" t="s">
        <v>1083</v>
      </c>
      <c r="K518" s="135"/>
      <c r="L518" s="36"/>
      <c r="M518" s="36"/>
      <c r="N518" s="36"/>
      <c r="O518" s="36"/>
      <c r="P518" s="36"/>
      <c r="Q518" s="36"/>
      <c r="R518" s="36"/>
      <c r="S518" s="36"/>
      <c r="T518" s="36"/>
      <c r="U518" s="36"/>
    </row>
    <row r="519" spans="1:21" ht="49.5" hidden="1" customHeight="1">
      <c r="A519" s="137">
        <v>486</v>
      </c>
      <c r="B519" s="87" t="s">
        <v>910</v>
      </c>
      <c r="C519" s="79" t="s">
        <v>26</v>
      </c>
      <c r="D519" s="87" t="s">
        <v>911</v>
      </c>
      <c r="E519" s="79" t="s">
        <v>105</v>
      </c>
      <c r="F519" s="79"/>
      <c r="G519" s="79"/>
      <c r="H519" s="79"/>
      <c r="I519" s="141" t="s">
        <v>1202</v>
      </c>
      <c r="J519" s="139" t="s">
        <v>1083</v>
      </c>
      <c r="K519" s="140"/>
      <c r="L519" s="36"/>
      <c r="M519" s="36"/>
      <c r="N519" s="36"/>
      <c r="O519" s="36"/>
      <c r="P519" s="36"/>
      <c r="Q519" s="36"/>
      <c r="R519" s="36"/>
      <c r="S519" s="36"/>
      <c r="T519" s="36"/>
      <c r="U519" s="36"/>
    </row>
    <row r="520" spans="1:21" s="157" customFormat="1" ht="27.75" customHeight="1">
      <c r="A520" s="86">
        <v>487</v>
      </c>
      <c r="B520" s="555" t="s">
        <v>1005</v>
      </c>
      <c r="C520" s="556"/>
      <c r="D520" s="557"/>
      <c r="E520" s="73" t="s">
        <v>1176</v>
      </c>
      <c r="F520" s="73"/>
      <c r="G520" s="73"/>
      <c r="H520" s="73"/>
      <c r="I520" s="69" t="s">
        <v>1202</v>
      </c>
      <c r="J520" s="44" t="s">
        <v>1176</v>
      </c>
      <c r="K520" s="161" t="s">
        <v>1176</v>
      </c>
      <c r="L520" s="142"/>
      <c r="M520" s="142"/>
      <c r="N520" s="142"/>
      <c r="O520" s="142"/>
      <c r="P520" s="142"/>
      <c r="Q520" s="142"/>
      <c r="R520" s="142"/>
      <c r="S520" s="142"/>
      <c r="T520" s="142"/>
      <c r="U520" s="142"/>
    </row>
    <row r="521" spans="1:21" s="158" customFormat="1" ht="21" customHeight="1">
      <c r="A521" s="86">
        <v>488</v>
      </c>
      <c r="B521" s="555" t="s">
        <v>1006</v>
      </c>
      <c r="C521" s="556"/>
      <c r="D521" s="557"/>
      <c r="E521" s="73" t="s">
        <v>1176</v>
      </c>
      <c r="F521" s="73"/>
      <c r="G521" s="73"/>
      <c r="H521" s="73"/>
      <c r="I521" s="69" t="s">
        <v>1202</v>
      </c>
      <c r="J521" s="44" t="s">
        <v>1176</v>
      </c>
      <c r="K521" s="161" t="s">
        <v>1176</v>
      </c>
      <c r="L521" s="165"/>
      <c r="M521" s="165"/>
      <c r="N521" s="165"/>
      <c r="O521" s="165"/>
      <c r="P521" s="165"/>
      <c r="Q521" s="165"/>
      <c r="R521" s="165"/>
      <c r="S521" s="165"/>
      <c r="T521" s="165"/>
      <c r="U521" s="165"/>
    </row>
    <row r="522" spans="1:21" s="37" customFormat="1" ht="18.75" hidden="1" customHeight="1">
      <c r="A522" s="92"/>
      <c r="B522" s="92" t="s">
        <v>1040</v>
      </c>
      <c r="C522" s="92" t="s">
        <v>1084</v>
      </c>
      <c r="D522" s="92" t="s">
        <v>0</v>
      </c>
      <c r="E522" s="128" t="s">
        <v>1084</v>
      </c>
      <c r="F522" s="128"/>
      <c r="G522" s="128"/>
      <c r="H522" s="128"/>
      <c r="I522" s="94"/>
      <c r="J522" s="94"/>
      <c r="K522" s="94" t="s">
        <v>1081</v>
      </c>
      <c r="L522" s="148" t="s">
        <v>1144</v>
      </c>
      <c r="M522" s="148" t="s">
        <v>1028</v>
      </c>
      <c r="N522" s="148" t="s">
        <v>1029</v>
      </c>
      <c r="O522" s="148" t="s">
        <v>1030</v>
      </c>
      <c r="P522" s="148" t="s">
        <v>1032</v>
      </c>
      <c r="Q522" s="148" t="s">
        <v>1033</v>
      </c>
      <c r="R522" s="148" t="s">
        <v>1034</v>
      </c>
      <c r="S522" s="148" t="s">
        <v>1035</v>
      </c>
      <c r="T522" s="149" t="s">
        <v>1036</v>
      </c>
      <c r="U522" s="148" t="s">
        <v>1037</v>
      </c>
    </row>
    <row r="523" spans="1:21" s="157" customFormat="1" ht="86.25" customHeight="1">
      <c r="A523" s="97">
        <v>490</v>
      </c>
      <c r="B523" s="58" t="s">
        <v>1194</v>
      </c>
      <c r="C523" s="79" t="s">
        <v>23</v>
      </c>
      <c r="D523" s="89" t="s">
        <v>1112</v>
      </c>
      <c r="E523" s="98" t="s">
        <v>25</v>
      </c>
      <c r="F523" s="98"/>
      <c r="G523" s="98"/>
      <c r="H523" s="190"/>
      <c r="I523" s="70" t="s">
        <v>1202</v>
      </c>
      <c r="J523" s="39" t="s">
        <v>1082</v>
      </c>
      <c r="K523" s="162"/>
      <c r="L523" s="142"/>
      <c r="M523" s="142"/>
      <c r="N523" s="142"/>
      <c r="O523" s="142"/>
      <c r="P523" s="142"/>
      <c r="Q523" s="142"/>
      <c r="R523" s="142"/>
      <c r="S523" s="142"/>
      <c r="T523" s="142"/>
      <c r="U523" s="142"/>
    </row>
    <row r="524" spans="1:21" s="159" customFormat="1" ht="0.75" hidden="1" customHeight="1">
      <c r="A524" s="97">
        <v>491</v>
      </c>
      <c r="B524" s="58" t="s">
        <v>1194</v>
      </c>
      <c r="C524" s="79" t="s">
        <v>23</v>
      </c>
      <c r="D524" s="89" t="s">
        <v>1113</v>
      </c>
      <c r="E524" s="98" t="s">
        <v>25</v>
      </c>
      <c r="F524" s="98"/>
      <c r="G524" s="98"/>
      <c r="H524" s="190"/>
      <c r="I524" s="70" t="s">
        <v>1202</v>
      </c>
      <c r="J524" s="39" t="s">
        <v>1083</v>
      </c>
      <c r="K524" s="162"/>
      <c r="L524" s="156"/>
      <c r="M524" s="156"/>
      <c r="N524" s="156"/>
      <c r="O524" s="156"/>
      <c r="P524" s="156"/>
      <c r="Q524" s="156"/>
      <c r="R524" s="156"/>
      <c r="S524" s="156"/>
      <c r="T524" s="156"/>
      <c r="U524" s="156"/>
    </row>
    <row r="525" spans="1:21" s="74" customFormat="1" ht="0.75" customHeight="1">
      <c r="A525" s="56"/>
      <c r="B525" s="95" t="s">
        <v>1040</v>
      </c>
      <c r="C525" s="95" t="s">
        <v>1084</v>
      </c>
      <c r="D525" s="95" t="s">
        <v>0</v>
      </c>
      <c r="E525" s="64" t="s">
        <v>1084</v>
      </c>
      <c r="F525" s="83"/>
      <c r="G525" s="83"/>
      <c r="H525" s="83"/>
      <c r="I525" s="57"/>
      <c r="J525" s="57"/>
      <c r="K525" s="160" t="s">
        <v>1081</v>
      </c>
      <c r="L525" s="46" t="s">
        <v>1144</v>
      </c>
      <c r="M525" s="46" t="s">
        <v>1028</v>
      </c>
      <c r="N525" s="46" t="s">
        <v>1029</v>
      </c>
      <c r="O525" s="46" t="s">
        <v>1030</v>
      </c>
      <c r="P525" s="46" t="s">
        <v>1032</v>
      </c>
      <c r="Q525" s="46" t="s">
        <v>1033</v>
      </c>
      <c r="R525" s="46" t="s">
        <v>1034</v>
      </c>
      <c r="S525" s="46" t="s">
        <v>1035</v>
      </c>
      <c r="T525" s="47" t="s">
        <v>1036</v>
      </c>
      <c r="U525" s="46" t="s">
        <v>1037</v>
      </c>
    </row>
    <row r="526" spans="1:21" s="158" customFormat="1" ht="45" customHeight="1">
      <c r="A526" s="97">
        <v>493</v>
      </c>
      <c r="B526" s="89" t="s">
        <v>212</v>
      </c>
      <c r="C526" s="98" t="s">
        <v>23</v>
      </c>
      <c r="D526" s="65" t="s">
        <v>1196</v>
      </c>
      <c r="E526" s="98" t="s">
        <v>25</v>
      </c>
      <c r="F526" s="98"/>
      <c r="G526" s="98"/>
      <c r="H526" s="190"/>
      <c r="I526" s="70" t="s">
        <v>1202</v>
      </c>
      <c r="J526" s="39" t="s">
        <v>1082</v>
      </c>
      <c r="K526" s="162"/>
      <c r="L526" s="165"/>
      <c r="M526" s="165"/>
      <c r="N526" s="165"/>
      <c r="O526" s="165"/>
      <c r="P526" s="165"/>
      <c r="Q526" s="165"/>
      <c r="R526" s="165"/>
      <c r="S526" s="165"/>
      <c r="T526" s="165"/>
      <c r="U526" s="165"/>
    </row>
    <row r="527" spans="1:21" ht="171.75" hidden="1" customHeight="1">
      <c r="A527" s="131">
        <v>494</v>
      </c>
      <c r="B527" s="88" t="s">
        <v>918</v>
      </c>
      <c r="C527" s="132" t="s">
        <v>23</v>
      </c>
      <c r="D527" s="153" t="s">
        <v>1197</v>
      </c>
      <c r="E527" s="132" t="s">
        <v>25</v>
      </c>
      <c r="F527" s="132"/>
      <c r="G527" s="132"/>
      <c r="H527" s="132"/>
      <c r="I527" s="151" t="s">
        <v>1202</v>
      </c>
      <c r="J527" s="134" t="s">
        <v>1083</v>
      </c>
      <c r="K527" s="135"/>
      <c r="L527" s="36"/>
      <c r="M527" s="36"/>
      <c r="N527" s="36"/>
      <c r="O527" s="36"/>
      <c r="P527" s="36"/>
      <c r="Q527" s="36"/>
      <c r="R527" s="36"/>
      <c r="S527" s="36"/>
      <c r="T527" s="36"/>
      <c r="U527" s="36"/>
    </row>
    <row r="528" spans="1:21" s="37" customFormat="1" ht="129" hidden="1" customHeight="1">
      <c r="A528" s="56"/>
      <c r="B528" s="81" t="s">
        <v>1040</v>
      </c>
      <c r="C528" s="81" t="s">
        <v>1084</v>
      </c>
      <c r="D528" s="81" t="s">
        <v>0</v>
      </c>
      <c r="E528" s="64" t="s">
        <v>1084</v>
      </c>
      <c r="F528" s="83"/>
      <c r="G528" s="83"/>
      <c r="H528" s="83"/>
      <c r="I528" s="57"/>
      <c r="J528" s="57"/>
      <c r="K528" s="82" t="s">
        <v>1081</v>
      </c>
      <c r="L528" s="46" t="s">
        <v>1144</v>
      </c>
      <c r="M528" s="46" t="s">
        <v>1028</v>
      </c>
      <c r="N528" s="46" t="s">
        <v>1029</v>
      </c>
      <c r="O528" s="46" t="s">
        <v>1030</v>
      </c>
      <c r="P528" s="46" t="s">
        <v>1032</v>
      </c>
      <c r="Q528" s="46" t="s">
        <v>1033</v>
      </c>
      <c r="R528" s="46" t="s">
        <v>1034</v>
      </c>
      <c r="S528" s="46" t="s">
        <v>1035</v>
      </c>
      <c r="T528" s="47" t="s">
        <v>1036</v>
      </c>
      <c r="U528" s="46" t="s">
        <v>1037</v>
      </c>
    </row>
    <row r="529" spans="1:21" ht="50.25" hidden="1" customHeight="1">
      <c r="A529" s="55">
        <v>496</v>
      </c>
      <c r="B529" s="51" t="s">
        <v>930</v>
      </c>
      <c r="C529" s="61" t="s">
        <v>23</v>
      </c>
      <c r="D529" s="51" t="s">
        <v>919</v>
      </c>
      <c r="E529" s="61" t="s">
        <v>105</v>
      </c>
      <c r="F529" s="80"/>
      <c r="G529" s="80"/>
      <c r="H529" s="190"/>
      <c r="I529" s="70" t="s">
        <v>1202</v>
      </c>
      <c r="J529" s="39" t="s">
        <v>1083</v>
      </c>
      <c r="K529" s="40"/>
      <c r="L529" s="36"/>
      <c r="M529" s="36"/>
      <c r="N529" s="36"/>
      <c r="O529" s="36"/>
      <c r="P529" s="36"/>
      <c r="Q529" s="36"/>
      <c r="R529" s="36"/>
      <c r="S529" s="36"/>
      <c r="T529" s="36"/>
      <c r="U529" s="36"/>
    </row>
    <row r="530" spans="1:21" s="37" customFormat="1" ht="141.75" hidden="1" customHeight="1">
      <c r="A530" s="92"/>
      <c r="B530" s="91" t="s">
        <v>1040</v>
      </c>
      <c r="C530" s="91" t="s">
        <v>1084</v>
      </c>
      <c r="D530" s="91" t="s">
        <v>0</v>
      </c>
      <c r="E530" s="127" t="s">
        <v>1084</v>
      </c>
      <c r="F530" s="128"/>
      <c r="G530" s="128"/>
      <c r="H530" s="128"/>
      <c r="I530" s="94"/>
      <c r="J530" s="94"/>
      <c r="K530" s="93" t="s">
        <v>1081</v>
      </c>
      <c r="L530" s="129" t="s">
        <v>1144</v>
      </c>
      <c r="M530" s="129" t="s">
        <v>1028</v>
      </c>
      <c r="N530" s="129" t="s">
        <v>1029</v>
      </c>
      <c r="O530" s="129" t="s">
        <v>1030</v>
      </c>
      <c r="P530" s="129" t="s">
        <v>1032</v>
      </c>
      <c r="Q530" s="129" t="s">
        <v>1033</v>
      </c>
      <c r="R530" s="129" t="s">
        <v>1034</v>
      </c>
      <c r="S530" s="129" t="s">
        <v>1035</v>
      </c>
      <c r="T530" s="130" t="s">
        <v>1036</v>
      </c>
      <c r="U530" s="129" t="s">
        <v>1037</v>
      </c>
    </row>
    <row r="531" spans="1:21" s="157" customFormat="1" ht="65.25" customHeight="1">
      <c r="A531" s="97">
        <v>498</v>
      </c>
      <c r="B531" s="89" t="s">
        <v>922</v>
      </c>
      <c r="C531" s="98" t="s">
        <v>23</v>
      </c>
      <c r="D531" s="89" t="s">
        <v>1114</v>
      </c>
      <c r="E531" s="98" t="s">
        <v>24</v>
      </c>
      <c r="F531" s="98"/>
      <c r="G531" s="98"/>
      <c r="H531" s="190"/>
      <c r="I531" s="70" t="s">
        <v>1202</v>
      </c>
      <c r="J531" s="39" t="s">
        <v>1082</v>
      </c>
      <c r="K531" s="162"/>
      <c r="L531" s="142"/>
      <c r="M531" s="142"/>
      <c r="N531" s="142"/>
      <c r="O531" s="142"/>
      <c r="P531" s="142"/>
      <c r="Q531" s="142"/>
      <c r="R531" s="142"/>
      <c r="S531" s="142"/>
      <c r="T531" s="142"/>
      <c r="U531" s="142"/>
    </row>
    <row r="532" spans="1:21" s="158" customFormat="1" ht="41.25" customHeight="1">
      <c r="A532" s="97">
        <v>499</v>
      </c>
      <c r="B532" s="89" t="s">
        <v>217</v>
      </c>
      <c r="C532" s="98" t="s">
        <v>23</v>
      </c>
      <c r="D532" s="89" t="s">
        <v>218</v>
      </c>
      <c r="E532" s="98" t="s">
        <v>25</v>
      </c>
      <c r="F532" s="98"/>
      <c r="G532" s="98"/>
      <c r="H532" s="190"/>
      <c r="I532" s="70" t="s">
        <v>1202</v>
      </c>
      <c r="J532" s="39" t="s">
        <v>1082</v>
      </c>
      <c r="K532" s="162"/>
      <c r="L532" s="165"/>
      <c r="M532" s="165"/>
      <c r="N532" s="165"/>
      <c r="O532" s="165"/>
      <c r="P532" s="165"/>
      <c r="Q532" s="165"/>
      <c r="R532" s="165"/>
      <c r="S532" s="165"/>
      <c r="T532" s="165"/>
      <c r="U532" s="165"/>
    </row>
    <row r="533" spans="1:21" ht="94.5" hidden="1" customHeight="1">
      <c r="A533" s="131">
        <v>500</v>
      </c>
      <c r="B533" s="88" t="s">
        <v>1115</v>
      </c>
      <c r="C533" s="132" t="s">
        <v>23</v>
      </c>
      <c r="D533" s="88" t="s">
        <v>219</v>
      </c>
      <c r="E533" s="132" t="s">
        <v>25</v>
      </c>
      <c r="F533" s="132"/>
      <c r="G533" s="132"/>
      <c r="H533" s="132"/>
      <c r="I533" s="151" t="s">
        <v>1202</v>
      </c>
      <c r="J533" s="134" t="s">
        <v>1083</v>
      </c>
      <c r="K533" s="135"/>
      <c r="L533" s="36"/>
      <c r="M533" s="36"/>
      <c r="N533" s="36"/>
      <c r="O533" s="36"/>
      <c r="P533" s="36"/>
      <c r="Q533" s="36"/>
      <c r="R533" s="36"/>
      <c r="S533" s="36"/>
      <c r="T533" s="36"/>
      <c r="U533" s="36"/>
    </row>
    <row r="534" spans="1:21" s="37" customFormat="1" ht="45" hidden="1" customHeight="1">
      <c r="A534" s="92"/>
      <c r="B534" s="91" t="s">
        <v>1040</v>
      </c>
      <c r="C534" s="91" t="s">
        <v>1084</v>
      </c>
      <c r="D534" s="91" t="s">
        <v>0</v>
      </c>
      <c r="E534" s="127" t="s">
        <v>1084</v>
      </c>
      <c r="F534" s="128"/>
      <c r="G534" s="128"/>
      <c r="H534" s="128"/>
      <c r="I534" s="94"/>
      <c r="J534" s="94"/>
      <c r="K534" s="93" t="s">
        <v>1081</v>
      </c>
      <c r="L534" s="129" t="s">
        <v>1144</v>
      </c>
      <c r="M534" s="129" t="s">
        <v>1028</v>
      </c>
      <c r="N534" s="129" t="s">
        <v>1029</v>
      </c>
      <c r="O534" s="129" t="s">
        <v>1030</v>
      </c>
      <c r="P534" s="129" t="s">
        <v>1032</v>
      </c>
      <c r="Q534" s="129" t="s">
        <v>1033</v>
      </c>
      <c r="R534" s="129" t="s">
        <v>1034</v>
      </c>
      <c r="S534" s="129" t="s">
        <v>1035</v>
      </c>
      <c r="T534" s="130" t="s">
        <v>1036</v>
      </c>
      <c r="U534" s="129" t="s">
        <v>1037</v>
      </c>
    </row>
    <row r="535" spans="1:21" s="136" customFormat="1" ht="46.5" customHeight="1">
      <c r="A535" s="97">
        <v>502</v>
      </c>
      <c r="B535" s="89" t="s">
        <v>227</v>
      </c>
      <c r="C535" s="98" t="s">
        <v>25</v>
      </c>
      <c r="D535" s="89" t="s">
        <v>228</v>
      </c>
      <c r="E535" s="98" t="s">
        <v>25</v>
      </c>
      <c r="F535" s="98"/>
      <c r="G535" s="98"/>
      <c r="H535" s="190"/>
      <c r="I535" s="70" t="s">
        <v>1202</v>
      </c>
      <c r="J535" s="39" t="s">
        <v>1082</v>
      </c>
      <c r="K535" s="162"/>
      <c r="L535" s="45"/>
      <c r="M535" s="45"/>
      <c r="N535" s="45"/>
      <c r="O535" s="45"/>
      <c r="P535" s="45"/>
      <c r="Q535" s="45"/>
      <c r="R535" s="45"/>
      <c r="S535" s="45"/>
      <c r="T535" s="45"/>
      <c r="U535" s="45"/>
    </row>
    <row r="536" spans="1:21" ht="15" hidden="1" customHeight="1">
      <c r="A536" s="143">
        <v>503</v>
      </c>
      <c r="B536" s="90" t="s">
        <v>921</v>
      </c>
      <c r="C536" s="144" t="s">
        <v>105</v>
      </c>
      <c r="D536" s="90" t="s">
        <v>920</v>
      </c>
      <c r="E536" s="144" t="s">
        <v>25</v>
      </c>
      <c r="F536" s="144"/>
      <c r="G536" s="144"/>
      <c r="H536" s="144"/>
      <c r="I536" s="152" t="s">
        <v>1202</v>
      </c>
      <c r="J536" s="146" t="s">
        <v>1083</v>
      </c>
      <c r="K536" s="147"/>
      <c r="L536" s="36"/>
      <c r="M536" s="36"/>
      <c r="N536" s="36"/>
      <c r="O536" s="36"/>
      <c r="P536" s="36"/>
      <c r="Q536" s="36"/>
      <c r="R536" s="36"/>
      <c r="S536" s="36"/>
      <c r="T536" s="36"/>
      <c r="U536" s="36"/>
    </row>
    <row r="537" spans="1:21" s="136" customFormat="1" ht="49.5" customHeight="1">
      <c r="A537" s="97">
        <v>504</v>
      </c>
      <c r="B537" s="89" t="s">
        <v>1117</v>
      </c>
      <c r="C537" s="98" t="s">
        <v>25</v>
      </c>
      <c r="D537" s="89" t="s">
        <v>925</v>
      </c>
      <c r="E537" s="98" t="s">
        <v>25</v>
      </c>
      <c r="F537" s="98"/>
      <c r="G537" s="98"/>
      <c r="H537" s="190"/>
      <c r="I537" s="70" t="s">
        <v>1202</v>
      </c>
      <c r="J537" s="39" t="s">
        <v>1187</v>
      </c>
      <c r="K537" s="162" t="s">
        <v>648</v>
      </c>
      <c r="L537" s="45"/>
      <c r="M537" s="45"/>
      <c r="N537" s="45"/>
      <c r="O537" s="45"/>
      <c r="P537" s="45"/>
      <c r="Q537" s="45"/>
      <c r="R537" s="45"/>
      <c r="S537" s="45"/>
      <c r="T537" s="45"/>
      <c r="U537" s="45"/>
    </row>
    <row r="538" spans="1:21" s="37" customFormat="1" ht="159.75" hidden="1" customHeight="1">
      <c r="A538" s="56"/>
      <c r="B538" s="56" t="s">
        <v>1040</v>
      </c>
      <c r="C538" s="56" t="s">
        <v>1084</v>
      </c>
      <c r="D538" s="56" t="s">
        <v>0</v>
      </c>
      <c r="E538" s="83" t="s">
        <v>1084</v>
      </c>
      <c r="F538" s="83"/>
      <c r="G538" s="83"/>
      <c r="H538" s="83"/>
      <c r="I538" s="57"/>
      <c r="J538" s="57"/>
      <c r="K538" s="57" t="s">
        <v>1081</v>
      </c>
      <c r="L538" s="154" t="s">
        <v>1144</v>
      </c>
      <c r="M538" s="154" t="s">
        <v>1028</v>
      </c>
      <c r="N538" s="154" t="s">
        <v>1029</v>
      </c>
      <c r="O538" s="154" t="s">
        <v>1030</v>
      </c>
      <c r="P538" s="154" t="s">
        <v>1032</v>
      </c>
      <c r="Q538" s="154" t="s">
        <v>1033</v>
      </c>
      <c r="R538" s="154" t="s">
        <v>1034</v>
      </c>
      <c r="S538" s="154" t="s">
        <v>1035</v>
      </c>
      <c r="T538" s="155" t="s">
        <v>1036</v>
      </c>
      <c r="U538" s="154" t="s">
        <v>1037</v>
      </c>
    </row>
    <row r="539" spans="1:21" ht="130.5" hidden="1" customHeight="1">
      <c r="A539" s="55">
        <v>506</v>
      </c>
      <c r="B539" s="51" t="s">
        <v>927</v>
      </c>
      <c r="C539" s="61" t="s">
        <v>25</v>
      </c>
      <c r="D539" s="51" t="s">
        <v>1116</v>
      </c>
      <c r="E539" s="61" t="s">
        <v>25</v>
      </c>
      <c r="F539" s="80"/>
      <c r="G539" s="80"/>
      <c r="H539" s="190"/>
      <c r="I539" s="70" t="s">
        <v>1202</v>
      </c>
      <c r="J539" s="39" t="s">
        <v>1083</v>
      </c>
      <c r="K539" s="40"/>
      <c r="L539" s="36"/>
      <c r="M539" s="36"/>
      <c r="N539" s="36"/>
      <c r="O539" s="36"/>
      <c r="P539" s="36"/>
      <c r="Q539" s="36"/>
      <c r="R539" s="36"/>
      <c r="S539" s="36"/>
      <c r="T539" s="36"/>
      <c r="U539" s="36"/>
    </row>
    <row r="540" spans="1:21" ht="128.25" hidden="1" customHeight="1">
      <c r="A540" s="137">
        <v>507</v>
      </c>
      <c r="B540" s="87" t="s">
        <v>932</v>
      </c>
      <c r="C540" s="79" t="s">
        <v>23</v>
      </c>
      <c r="D540" s="87" t="s">
        <v>931</v>
      </c>
      <c r="E540" s="79" t="s">
        <v>105</v>
      </c>
      <c r="F540" s="79"/>
      <c r="G540" s="79"/>
      <c r="H540" s="79"/>
      <c r="I540" s="141" t="s">
        <v>1202</v>
      </c>
      <c r="J540" s="139" t="s">
        <v>1083</v>
      </c>
      <c r="K540" s="140"/>
      <c r="L540" s="36"/>
      <c r="M540" s="36"/>
      <c r="N540" s="36"/>
      <c r="O540" s="36"/>
      <c r="P540" s="36"/>
      <c r="Q540" s="36"/>
      <c r="R540" s="36"/>
      <c r="S540" s="36"/>
      <c r="T540" s="36"/>
      <c r="U540" s="36"/>
    </row>
    <row r="541" spans="1:21" s="136" customFormat="1" ht="27" customHeight="1">
      <c r="A541" s="86">
        <v>508</v>
      </c>
      <c r="B541" s="555" t="s">
        <v>1007</v>
      </c>
      <c r="C541" s="556"/>
      <c r="D541" s="557"/>
      <c r="E541" s="73" t="s">
        <v>1176</v>
      </c>
      <c r="F541" s="73"/>
      <c r="G541" s="73"/>
      <c r="H541" s="73"/>
      <c r="I541" s="69" t="s">
        <v>1202</v>
      </c>
      <c r="J541" s="44" t="s">
        <v>1176</v>
      </c>
      <c r="K541" s="161" t="s">
        <v>1176</v>
      </c>
      <c r="L541" s="45"/>
      <c r="M541" s="45"/>
      <c r="N541" s="45"/>
      <c r="O541" s="45"/>
      <c r="P541" s="45"/>
      <c r="Q541" s="45"/>
      <c r="R541" s="45"/>
      <c r="S541" s="45"/>
      <c r="T541" s="45"/>
      <c r="U541" s="45"/>
    </row>
    <row r="542" spans="1:21" s="37" customFormat="1" ht="125.25" hidden="1" customHeight="1">
      <c r="A542" s="92"/>
      <c r="B542" s="92" t="s">
        <v>1040</v>
      </c>
      <c r="C542" s="92" t="s">
        <v>1084</v>
      </c>
      <c r="D542" s="92" t="s">
        <v>0</v>
      </c>
      <c r="E542" s="128" t="s">
        <v>1084</v>
      </c>
      <c r="F542" s="128"/>
      <c r="G542" s="128"/>
      <c r="H542" s="128"/>
      <c r="I542" s="94"/>
      <c r="J542" s="94"/>
      <c r="K542" s="94" t="s">
        <v>1081</v>
      </c>
      <c r="L542" s="148" t="s">
        <v>1144</v>
      </c>
      <c r="M542" s="148" t="s">
        <v>1028</v>
      </c>
      <c r="N542" s="148" t="s">
        <v>1029</v>
      </c>
      <c r="O542" s="148" t="s">
        <v>1030</v>
      </c>
      <c r="P542" s="148" t="s">
        <v>1032</v>
      </c>
      <c r="Q542" s="148" t="s">
        <v>1033</v>
      </c>
      <c r="R542" s="148" t="s">
        <v>1034</v>
      </c>
      <c r="S542" s="148" t="s">
        <v>1035</v>
      </c>
      <c r="T542" s="149" t="s">
        <v>1036</v>
      </c>
      <c r="U542" s="148" t="s">
        <v>1037</v>
      </c>
    </row>
    <row r="543" spans="1:21" s="136" customFormat="1" ht="36.75" customHeight="1">
      <c r="A543" s="97">
        <v>510</v>
      </c>
      <c r="B543" s="89" t="s">
        <v>231</v>
      </c>
      <c r="C543" s="98" t="s">
        <v>23</v>
      </c>
      <c r="D543" s="89" t="s">
        <v>232</v>
      </c>
      <c r="E543" s="98" t="s">
        <v>25</v>
      </c>
      <c r="F543" s="98"/>
      <c r="G543" s="98"/>
      <c r="H543" s="190"/>
      <c r="I543" s="70" t="s">
        <v>1202</v>
      </c>
      <c r="J543" s="39" t="s">
        <v>1082</v>
      </c>
      <c r="K543" s="162"/>
      <c r="L543" s="45"/>
      <c r="M543" s="45"/>
      <c r="N543" s="45"/>
      <c r="O543" s="45"/>
      <c r="P543" s="45"/>
      <c r="Q543" s="45"/>
      <c r="R543" s="45"/>
      <c r="S543" s="45"/>
      <c r="T543" s="45"/>
      <c r="U543" s="45"/>
    </row>
    <row r="544" spans="1:21" ht="139.5" hidden="1" customHeight="1">
      <c r="A544" s="131">
        <v>511</v>
      </c>
      <c r="B544" s="88" t="s">
        <v>933</v>
      </c>
      <c r="C544" s="132" t="s">
        <v>23</v>
      </c>
      <c r="D544" s="88" t="s">
        <v>233</v>
      </c>
      <c r="E544" s="132" t="s">
        <v>25</v>
      </c>
      <c r="F544" s="132"/>
      <c r="G544" s="132"/>
      <c r="H544" s="132"/>
      <c r="I544" s="151" t="s">
        <v>1202</v>
      </c>
      <c r="J544" s="134" t="s">
        <v>1083</v>
      </c>
      <c r="K544" s="135"/>
      <c r="L544" s="36"/>
      <c r="M544" s="36"/>
      <c r="N544" s="36"/>
      <c r="O544" s="36"/>
      <c r="P544" s="36"/>
      <c r="Q544" s="36"/>
      <c r="R544" s="36"/>
      <c r="S544" s="36"/>
      <c r="T544" s="36"/>
      <c r="U544" s="36"/>
    </row>
    <row r="545" spans="1:21" s="37" customFormat="1" ht="135" hidden="1" customHeight="1">
      <c r="A545" s="92"/>
      <c r="B545" s="91" t="s">
        <v>1040</v>
      </c>
      <c r="C545" s="91" t="s">
        <v>1084</v>
      </c>
      <c r="D545" s="91" t="s">
        <v>0</v>
      </c>
      <c r="E545" s="127" t="s">
        <v>1084</v>
      </c>
      <c r="F545" s="128"/>
      <c r="G545" s="128"/>
      <c r="H545" s="128"/>
      <c r="I545" s="94"/>
      <c r="J545" s="94"/>
      <c r="K545" s="93" t="s">
        <v>1081</v>
      </c>
      <c r="L545" s="129" t="s">
        <v>1144</v>
      </c>
      <c r="M545" s="129" t="s">
        <v>1028</v>
      </c>
      <c r="N545" s="129" t="s">
        <v>1029</v>
      </c>
      <c r="O545" s="129" t="s">
        <v>1030</v>
      </c>
      <c r="P545" s="129" t="s">
        <v>1032</v>
      </c>
      <c r="Q545" s="129" t="s">
        <v>1033</v>
      </c>
      <c r="R545" s="129" t="s">
        <v>1034</v>
      </c>
      <c r="S545" s="129" t="s">
        <v>1035</v>
      </c>
      <c r="T545" s="130" t="s">
        <v>1036</v>
      </c>
      <c r="U545" s="129" t="s">
        <v>1037</v>
      </c>
    </row>
    <row r="546" spans="1:21" s="136" customFormat="1" ht="35.25" customHeight="1">
      <c r="A546" s="97">
        <v>513</v>
      </c>
      <c r="B546" s="89" t="s">
        <v>934</v>
      </c>
      <c r="C546" s="98" t="s">
        <v>23</v>
      </c>
      <c r="D546" s="89" t="s">
        <v>935</v>
      </c>
      <c r="E546" s="98" t="s">
        <v>25</v>
      </c>
      <c r="F546" s="98"/>
      <c r="G546" s="98"/>
      <c r="H546" s="190"/>
      <c r="I546" s="70" t="s">
        <v>1202</v>
      </c>
      <c r="J546" s="39" t="s">
        <v>1082</v>
      </c>
      <c r="K546" s="162"/>
      <c r="L546" s="45"/>
      <c r="M546" s="45"/>
      <c r="N546" s="45"/>
      <c r="O546" s="45"/>
      <c r="P546" s="45"/>
      <c r="Q546" s="45"/>
      <c r="R546" s="45"/>
      <c r="S546" s="45"/>
      <c r="T546" s="45"/>
      <c r="U546" s="45"/>
    </row>
    <row r="547" spans="1:21" ht="90" hidden="1" customHeight="1">
      <c r="A547" s="131">
        <v>514</v>
      </c>
      <c r="B547" s="88" t="s">
        <v>936</v>
      </c>
      <c r="C547" s="132" t="s">
        <v>23</v>
      </c>
      <c r="D547" s="88" t="s">
        <v>937</v>
      </c>
      <c r="E547" s="132" t="s">
        <v>25</v>
      </c>
      <c r="F547" s="132"/>
      <c r="G547" s="132"/>
      <c r="H547" s="132"/>
      <c r="I547" s="151" t="s">
        <v>1202</v>
      </c>
      <c r="J547" s="134" t="s">
        <v>1083</v>
      </c>
      <c r="K547" s="135"/>
      <c r="L547" s="36"/>
      <c r="M547" s="36"/>
      <c r="N547" s="36"/>
      <c r="O547" s="36"/>
      <c r="P547" s="36"/>
      <c r="Q547" s="36"/>
      <c r="R547" s="36"/>
      <c r="S547" s="36"/>
      <c r="T547" s="36"/>
      <c r="U547" s="36"/>
    </row>
    <row r="548" spans="1:21" s="37" customFormat="1" ht="45" hidden="1" customHeight="1">
      <c r="A548" s="92"/>
      <c r="B548" s="91" t="s">
        <v>1040</v>
      </c>
      <c r="C548" s="91" t="s">
        <v>1084</v>
      </c>
      <c r="D548" s="91" t="s">
        <v>0</v>
      </c>
      <c r="E548" s="127" t="s">
        <v>1084</v>
      </c>
      <c r="F548" s="128"/>
      <c r="G548" s="128"/>
      <c r="H548" s="128"/>
      <c r="I548" s="94"/>
      <c r="J548" s="94"/>
      <c r="K548" s="93" t="s">
        <v>1081</v>
      </c>
      <c r="L548" s="129" t="s">
        <v>1144</v>
      </c>
      <c r="M548" s="129" t="s">
        <v>1028</v>
      </c>
      <c r="N548" s="129" t="s">
        <v>1029</v>
      </c>
      <c r="O548" s="129" t="s">
        <v>1030</v>
      </c>
      <c r="P548" s="129" t="s">
        <v>1032</v>
      </c>
      <c r="Q548" s="129" t="s">
        <v>1033</v>
      </c>
      <c r="R548" s="129" t="s">
        <v>1034</v>
      </c>
      <c r="S548" s="129" t="s">
        <v>1035</v>
      </c>
      <c r="T548" s="130" t="s">
        <v>1036</v>
      </c>
      <c r="U548" s="129" t="s">
        <v>1037</v>
      </c>
    </row>
    <row r="549" spans="1:21" s="136" customFormat="1" ht="63.75" customHeight="1">
      <c r="A549" s="97">
        <v>516</v>
      </c>
      <c r="B549" s="89" t="s">
        <v>239</v>
      </c>
      <c r="C549" s="98" t="s">
        <v>23</v>
      </c>
      <c r="D549" s="89" t="s">
        <v>238</v>
      </c>
      <c r="E549" s="98" t="s">
        <v>25</v>
      </c>
      <c r="F549" s="98"/>
      <c r="G549" s="98"/>
      <c r="H549" s="190"/>
      <c r="I549" s="70" t="s">
        <v>1202</v>
      </c>
      <c r="J549" s="39" t="s">
        <v>1082</v>
      </c>
      <c r="K549" s="162"/>
      <c r="L549" s="45"/>
      <c r="M549" s="45"/>
      <c r="N549" s="45"/>
      <c r="O549" s="45"/>
      <c r="P549" s="45"/>
      <c r="Q549" s="45"/>
      <c r="R549" s="45"/>
      <c r="S549" s="45"/>
      <c r="T549" s="45"/>
      <c r="U549" s="45"/>
    </row>
    <row r="550" spans="1:21" ht="109.5" hidden="1" customHeight="1">
      <c r="A550" s="143">
        <v>517</v>
      </c>
      <c r="B550" s="90" t="s">
        <v>240</v>
      </c>
      <c r="C550" s="144" t="s">
        <v>23</v>
      </c>
      <c r="D550" s="90" t="s">
        <v>938</v>
      </c>
      <c r="E550" s="144" t="s">
        <v>25</v>
      </c>
      <c r="F550" s="144"/>
      <c r="G550" s="144"/>
      <c r="H550" s="144"/>
      <c r="I550" s="152" t="s">
        <v>1202</v>
      </c>
      <c r="J550" s="146" t="s">
        <v>1083</v>
      </c>
      <c r="K550" s="147"/>
      <c r="L550" s="36"/>
      <c r="M550" s="36"/>
      <c r="N550" s="36"/>
      <c r="O550" s="36"/>
      <c r="P550" s="36"/>
      <c r="Q550" s="36"/>
      <c r="R550" s="36"/>
      <c r="S550" s="36"/>
      <c r="T550" s="36"/>
      <c r="U550" s="36"/>
    </row>
    <row r="551" spans="1:21" s="157" customFormat="1" ht="38.25" customHeight="1">
      <c r="A551" s="86">
        <v>518</v>
      </c>
      <c r="B551" s="555" t="s">
        <v>612</v>
      </c>
      <c r="C551" s="556"/>
      <c r="D551" s="557"/>
      <c r="E551" s="73" t="s">
        <v>1176</v>
      </c>
      <c r="F551" s="73"/>
      <c r="G551" s="73"/>
      <c r="H551" s="73"/>
      <c r="I551" s="96" t="s">
        <v>1163</v>
      </c>
      <c r="J551" s="44" t="s">
        <v>1176</v>
      </c>
      <c r="K551" s="161" t="s">
        <v>1176</v>
      </c>
      <c r="L551" s="142"/>
      <c r="M551" s="142"/>
      <c r="N551" s="142"/>
      <c r="O551" s="142"/>
      <c r="P551" s="142"/>
      <c r="Q551" s="142"/>
      <c r="R551" s="142"/>
      <c r="S551" s="142"/>
      <c r="T551" s="142"/>
      <c r="U551" s="142"/>
    </row>
    <row r="552" spans="1:21" s="158" customFormat="1" ht="33.75" customHeight="1">
      <c r="A552" s="86">
        <v>519</v>
      </c>
      <c r="B552" s="555" t="s">
        <v>1008</v>
      </c>
      <c r="C552" s="556"/>
      <c r="D552" s="557"/>
      <c r="E552" s="73" t="s">
        <v>1176</v>
      </c>
      <c r="F552" s="73"/>
      <c r="G552" s="73"/>
      <c r="H552" s="73"/>
      <c r="I552" s="96" t="s">
        <v>1163</v>
      </c>
      <c r="J552" s="44" t="s">
        <v>1176</v>
      </c>
      <c r="K552" s="161" t="s">
        <v>1176</v>
      </c>
      <c r="L552" s="165"/>
      <c r="M552" s="165"/>
      <c r="N552" s="165"/>
      <c r="O552" s="165"/>
      <c r="P552" s="165"/>
      <c r="Q552" s="165"/>
      <c r="R552" s="165"/>
      <c r="S552" s="165"/>
      <c r="T552" s="165"/>
      <c r="U552" s="165"/>
    </row>
    <row r="553" spans="1:21" s="37" customFormat="1" ht="129" hidden="1" customHeight="1">
      <c r="A553" s="92"/>
      <c r="B553" s="92" t="s">
        <v>1040</v>
      </c>
      <c r="C553" s="92" t="s">
        <v>1084</v>
      </c>
      <c r="D553" s="92" t="s">
        <v>0</v>
      </c>
      <c r="E553" s="128" t="s">
        <v>1084</v>
      </c>
      <c r="F553" s="128"/>
      <c r="G553" s="128"/>
      <c r="H553" s="128"/>
      <c r="I553" s="94"/>
      <c r="J553" s="94"/>
      <c r="K553" s="94" t="s">
        <v>1081</v>
      </c>
      <c r="L553" s="148" t="s">
        <v>1144</v>
      </c>
      <c r="M553" s="148" t="s">
        <v>1028</v>
      </c>
      <c r="N553" s="148" t="s">
        <v>1029</v>
      </c>
      <c r="O553" s="148" t="s">
        <v>1030</v>
      </c>
      <c r="P553" s="148" t="s">
        <v>1032</v>
      </c>
      <c r="Q553" s="148" t="s">
        <v>1033</v>
      </c>
      <c r="R553" s="148" t="s">
        <v>1034</v>
      </c>
      <c r="S553" s="148" t="s">
        <v>1035</v>
      </c>
      <c r="T553" s="149" t="s">
        <v>1036</v>
      </c>
      <c r="U553" s="148" t="s">
        <v>1037</v>
      </c>
    </row>
    <row r="554" spans="1:21" s="136" customFormat="1" ht="61.5" customHeight="1">
      <c r="A554" s="97">
        <v>521</v>
      </c>
      <c r="B554" s="89" t="s">
        <v>941</v>
      </c>
      <c r="C554" s="98" t="s">
        <v>23</v>
      </c>
      <c r="D554" s="65" t="s">
        <v>1118</v>
      </c>
      <c r="E554" s="68" t="s">
        <v>25</v>
      </c>
      <c r="F554" s="68"/>
      <c r="G554" s="68"/>
      <c r="H554" s="68"/>
      <c r="I554" s="59" t="s">
        <v>1163</v>
      </c>
      <c r="J554" s="39" t="s">
        <v>1082</v>
      </c>
      <c r="K554" s="162"/>
      <c r="L554" s="45"/>
      <c r="M554" s="45"/>
      <c r="N554" s="45"/>
      <c r="O554" s="45"/>
      <c r="P554" s="45"/>
      <c r="Q554" s="45"/>
      <c r="R554" s="45"/>
      <c r="S554" s="45"/>
      <c r="T554" s="45"/>
      <c r="U554" s="45"/>
    </row>
    <row r="555" spans="1:21" ht="63.75" hidden="1" customHeight="1">
      <c r="A555" s="143">
        <v>522</v>
      </c>
      <c r="B555" s="90" t="s">
        <v>943</v>
      </c>
      <c r="C555" s="144" t="s">
        <v>23</v>
      </c>
      <c r="D555" s="153" t="s">
        <v>1118</v>
      </c>
      <c r="E555" s="150" t="s">
        <v>25</v>
      </c>
      <c r="F555" s="150"/>
      <c r="G555" s="150"/>
      <c r="H555" s="150"/>
      <c r="I555" s="145" t="s">
        <v>1163</v>
      </c>
      <c r="J555" s="146" t="s">
        <v>1083</v>
      </c>
      <c r="K555" s="147"/>
      <c r="L555" s="36"/>
      <c r="M555" s="36"/>
      <c r="N555" s="36"/>
      <c r="O555" s="36"/>
      <c r="P555" s="36"/>
      <c r="Q555" s="36"/>
      <c r="R555" s="36"/>
      <c r="S555" s="36"/>
      <c r="T555" s="36"/>
      <c r="U555" s="36"/>
    </row>
    <row r="556" spans="1:21" s="157" customFormat="1" ht="107.25" customHeight="1">
      <c r="A556" s="97">
        <v>523</v>
      </c>
      <c r="B556" s="89" t="s">
        <v>1186</v>
      </c>
      <c r="C556" s="98" t="s">
        <v>23</v>
      </c>
      <c r="D556" s="87" t="s">
        <v>1119</v>
      </c>
      <c r="E556" s="79" t="s">
        <v>23</v>
      </c>
      <c r="F556" s="79"/>
      <c r="G556" s="79"/>
      <c r="H556" s="79"/>
      <c r="I556" s="59" t="s">
        <v>1163</v>
      </c>
      <c r="J556" s="39" t="s">
        <v>1187</v>
      </c>
      <c r="K556" s="162" t="s">
        <v>648</v>
      </c>
      <c r="L556" s="142"/>
      <c r="M556" s="142"/>
      <c r="N556" s="142"/>
      <c r="O556" s="142"/>
      <c r="P556" s="142"/>
      <c r="Q556" s="142"/>
      <c r="R556" s="142"/>
      <c r="S556" s="142"/>
      <c r="T556" s="142"/>
      <c r="U556" s="142"/>
    </row>
    <row r="557" spans="1:21" s="159" customFormat="1" ht="78" customHeight="1">
      <c r="A557" s="97">
        <v>524</v>
      </c>
      <c r="B557" s="89" t="s">
        <v>950</v>
      </c>
      <c r="C557" s="98" t="s">
        <v>23</v>
      </c>
      <c r="D557" s="89" t="s">
        <v>948</v>
      </c>
      <c r="E557" s="98" t="s">
        <v>23</v>
      </c>
      <c r="F557" s="98"/>
      <c r="G557" s="98"/>
      <c r="H557" s="190"/>
      <c r="I557" s="59" t="s">
        <v>1163</v>
      </c>
      <c r="J557" s="39" t="s">
        <v>1187</v>
      </c>
      <c r="K557" s="162" t="s">
        <v>648</v>
      </c>
      <c r="L557" s="156"/>
      <c r="M557" s="156"/>
      <c r="N557" s="156"/>
      <c r="O557" s="156"/>
      <c r="P557" s="156"/>
      <c r="Q557" s="156"/>
      <c r="R557" s="156"/>
      <c r="S557" s="156"/>
      <c r="T557" s="156"/>
      <c r="U557" s="156"/>
    </row>
    <row r="558" spans="1:21" s="158" customFormat="1" ht="24" customHeight="1">
      <c r="A558" s="86">
        <v>525</v>
      </c>
      <c r="B558" s="555" t="s">
        <v>1009</v>
      </c>
      <c r="C558" s="556"/>
      <c r="D558" s="557"/>
      <c r="E558" s="73" t="s">
        <v>1176</v>
      </c>
      <c r="F558" s="73"/>
      <c r="G558" s="73"/>
      <c r="H558" s="73"/>
      <c r="I558" s="96" t="s">
        <v>1163</v>
      </c>
      <c r="J558" s="44" t="s">
        <v>1176</v>
      </c>
      <c r="K558" s="161" t="s">
        <v>1176</v>
      </c>
      <c r="L558" s="165"/>
      <c r="M558" s="165"/>
      <c r="N558" s="165"/>
      <c r="O558" s="165"/>
      <c r="P558" s="165"/>
      <c r="Q558" s="165"/>
      <c r="R558" s="165"/>
      <c r="S558" s="165"/>
      <c r="T558" s="165"/>
      <c r="U558" s="165"/>
    </row>
    <row r="559" spans="1:21" s="37" customFormat="1" ht="45" hidden="1" customHeight="1">
      <c r="A559" s="92"/>
      <c r="B559" s="92" t="s">
        <v>1040</v>
      </c>
      <c r="C559" s="92" t="s">
        <v>1084</v>
      </c>
      <c r="D559" s="92" t="s">
        <v>0</v>
      </c>
      <c r="E559" s="128" t="s">
        <v>1084</v>
      </c>
      <c r="F559" s="128"/>
      <c r="G559" s="128"/>
      <c r="H559" s="128"/>
      <c r="I559" s="94"/>
      <c r="J559" s="94"/>
      <c r="K559" s="94" t="s">
        <v>1081</v>
      </c>
      <c r="L559" s="148" t="s">
        <v>1144</v>
      </c>
      <c r="M559" s="148" t="s">
        <v>1028</v>
      </c>
      <c r="N559" s="148" t="s">
        <v>1029</v>
      </c>
      <c r="O559" s="148" t="s">
        <v>1030</v>
      </c>
      <c r="P559" s="148" t="s">
        <v>1032</v>
      </c>
      <c r="Q559" s="148" t="s">
        <v>1033</v>
      </c>
      <c r="R559" s="148" t="s">
        <v>1034</v>
      </c>
      <c r="S559" s="148" t="s">
        <v>1035</v>
      </c>
      <c r="T559" s="149" t="s">
        <v>1036</v>
      </c>
      <c r="U559" s="148" t="s">
        <v>1037</v>
      </c>
    </row>
    <row r="560" spans="1:21" s="136" customFormat="1" ht="48" customHeight="1">
      <c r="A560" s="97">
        <v>527</v>
      </c>
      <c r="B560" s="89" t="s">
        <v>951</v>
      </c>
      <c r="C560" s="98" t="s">
        <v>25</v>
      </c>
      <c r="D560" s="89" t="s">
        <v>124</v>
      </c>
      <c r="E560" s="98" t="s">
        <v>25</v>
      </c>
      <c r="F560" s="98"/>
      <c r="G560" s="98"/>
      <c r="H560" s="190"/>
      <c r="I560" s="59" t="s">
        <v>1163</v>
      </c>
      <c r="J560" s="39" t="s">
        <v>1082</v>
      </c>
      <c r="K560" s="162"/>
      <c r="L560" s="45"/>
      <c r="M560" s="45"/>
      <c r="N560" s="45"/>
      <c r="O560" s="45"/>
      <c r="P560" s="45"/>
      <c r="Q560" s="45"/>
      <c r="R560" s="45"/>
      <c r="S560" s="45"/>
      <c r="T560" s="45"/>
      <c r="U560" s="45"/>
    </row>
    <row r="561" spans="1:21" ht="50.25" hidden="1" customHeight="1">
      <c r="A561" s="131">
        <v>528</v>
      </c>
      <c r="B561" s="88" t="s">
        <v>952</v>
      </c>
      <c r="C561" s="132" t="s">
        <v>25</v>
      </c>
      <c r="D561" s="88" t="s">
        <v>126</v>
      </c>
      <c r="E561" s="132" t="s">
        <v>25</v>
      </c>
      <c r="F561" s="132"/>
      <c r="G561" s="132"/>
      <c r="H561" s="132"/>
      <c r="I561" s="133" t="s">
        <v>1163</v>
      </c>
      <c r="J561" s="134" t="s">
        <v>1083</v>
      </c>
      <c r="K561" s="135"/>
      <c r="L561" s="36"/>
      <c r="M561" s="36"/>
      <c r="N561" s="36"/>
      <c r="O561" s="36"/>
      <c r="P561" s="36"/>
      <c r="Q561" s="36"/>
      <c r="R561" s="36"/>
      <c r="S561" s="36"/>
      <c r="T561" s="36"/>
      <c r="U561" s="36"/>
    </row>
    <row r="562" spans="1:21" ht="42" hidden="1" customHeight="1">
      <c r="A562" s="55">
        <v>529</v>
      </c>
      <c r="B562" s="51" t="s">
        <v>953</v>
      </c>
      <c r="C562" s="61" t="s">
        <v>25</v>
      </c>
      <c r="D562" s="51" t="s">
        <v>127</v>
      </c>
      <c r="E562" s="61" t="s">
        <v>25</v>
      </c>
      <c r="F562" s="80"/>
      <c r="G562" s="80"/>
      <c r="H562" s="190"/>
      <c r="I562" s="59" t="s">
        <v>1163</v>
      </c>
      <c r="J562" s="39" t="s">
        <v>1083</v>
      </c>
      <c r="K562" s="40"/>
      <c r="L562" s="36"/>
      <c r="M562" s="36"/>
      <c r="N562" s="36"/>
      <c r="O562" s="36"/>
      <c r="P562" s="36"/>
      <c r="Q562" s="36"/>
      <c r="R562" s="36"/>
      <c r="S562" s="36"/>
      <c r="T562" s="36"/>
      <c r="U562" s="36"/>
    </row>
    <row r="563" spans="1:21" s="37" customFormat="1" ht="45" hidden="1" customHeight="1">
      <c r="A563" s="92"/>
      <c r="B563" s="91" t="s">
        <v>1040</v>
      </c>
      <c r="C563" s="91" t="s">
        <v>1084</v>
      </c>
      <c r="D563" s="91" t="s">
        <v>0</v>
      </c>
      <c r="E563" s="127" t="s">
        <v>1084</v>
      </c>
      <c r="F563" s="128"/>
      <c r="G563" s="128"/>
      <c r="H563" s="128"/>
      <c r="I563" s="94"/>
      <c r="J563" s="94"/>
      <c r="K563" s="93" t="s">
        <v>1081</v>
      </c>
      <c r="L563" s="129" t="s">
        <v>1144</v>
      </c>
      <c r="M563" s="129" t="s">
        <v>1028</v>
      </c>
      <c r="N563" s="129" t="s">
        <v>1029</v>
      </c>
      <c r="O563" s="129" t="s">
        <v>1030</v>
      </c>
      <c r="P563" s="129" t="s">
        <v>1032</v>
      </c>
      <c r="Q563" s="129" t="s">
        <v>1033</v>
      </c>
      <c r="R563" s="129" t="s">
        <v>1034</v>
      </c>
      <c r="S563" s="129" t="s">
        <v>1035</v>
      </c>
      <c r="T563" s="130" t="s">
        <v>1036</v>
      </c>
      <c r="U563" s="129" t="s">
        <v>1037</v>
      </c>
    </row>
    <row r="564" spans="1:21" s="136" customFormat="1" ht="42" customHeight="1">
      <c r="A564" s="97">
        <v>531</v>
      </c>
      <c r="B564" s="89" t="s">
        <v>131</v>
      </c>
      <c r="C564" s="98" t="s">
        <v>23</v>
      </c>
      <c r="D564" s="89" t="s">
        <v>128</v>
      </c>
      <c r="E564" s="98" t="s">
        <v>25</v>
      </c>
      <c r="F564" s="98"/>
      <c r="G564" s="98"/>
      <c r="H564" s="190"/>
      <c r="I564" s="59" t="s">
        <v>1163</v>
      </c>
      <c r="J564" s="39" t="s">
        <v>1082</v>
      </c>
      <c r="K564" s="162"/>
      <c r="L564" s="45"/>
      <c r="M564" s="45"/>
      <c r="N564" s="45"/>
      <c r="O564" s="45"/>
      <c r="P564" s="45"/>
      <c r="Q564" s="45"/>
      <c r="R564" s="45"/>
      <c r="S564" s="45"/>
      <c r="T564" s="45"/>
      <c r="U564" s="45"/>
    </row>
    <row r="565" spans="1:21" ht="76.5" hidden="1" customHeight="1">
      <c r="A565" s="131">
        <v>532</v>
      </c>
      <c r="B565" s="88" t="s">
        <v>129</v>
      </c>
      <c r="C565" s="132" t="s">
        <v>23</v>
      </c>
      <c r="D565" s="88" t="s">
        <v>128</v>
      </c>
      <c r="E565" s="132" t="s">
        <v>25</v>
      </c>
      <c r="F565" s="132"/>
      <c r="G565" s="132"/>
      <c r="H565" s="132"/>
      <c r="I565" s="133" t="s">
        <v>1163</v>
      </c>
      <c r="J565" s="134" t="s">
        <v>1083</v>
      </c>
      <c r="K565" s="135"/>
      <c r="L565" s="36"/>
      <c r="M565" s="36"/>
      <c r="N565" s="36"/>
      <c r="O565" s="36"/>
      <c r="P565" s="36"/>
      <c r="Q565" s="36"/>
      <c r="R565" s="36"/>
      <c r="S565" s="36"/>
      <c r="T565" s="36"/>
      <c r="U565" s="36"/>
    </row>
    <row r="566" spans="1:21" s="37" customFormat="1" ht="45" hidden="1" customHeight="1">
      <c r="A566" s="56"/>
      <c r="B566" s="81" t="s">
        <v>1040</v>
      </c>
      <c r="C566" s="81" t="s">
        <v>1084</v>
      </c>
      <c r="D566" s="81" t="s">
        <v>0</v>
      </c>
      <c r="E566" s="64" t="s">
        <v>1084</v>
      </c>
      <c r="F566" s="83"/>
      <c r="G566" s="83"/>
      <c r="H566" s="83"/>
      <c r="I566" s="57"/>
      <c r="J566" s="57"/>
      <c r="K566" s="82" t="s">
        <v>1081</v>
      </c>
      <c r="L566" s="46" t="s">
        <v>1144</v>
      </c>
      <c r="M566" s="46" t="s">
        <v>1028</v>
      </c>
      <c r="N566" s="46" t="s">
        <v>1029</v>
      </c>
      <c r="O566" s="46" t="s">
        <v>1030</v>
      </c>
      <c r="P566" s="46" t="s">
        <v>1032</v>
      </c>
      <c r="Q566" s="46" t="s">
        <v>1033</v>
      </c>
      <c r="R566" s="46" t="s">
        <v>1034</v>
      </c>
      <c r="S566" s="46" t="s">
        <v>1035</v>
      </c>
      <c r="T566" s="47" t="s">
        <v>1036</v>
      </c>
      <c r="U566" s="46" t="s">
        <v>1037</v>
      </c>
    </row>
    <row r="567" spans="1:21" s="37" customFormat="1" ht="3.75" hidden="1" customHeight="1">
      <c r="A567" s="92"/>
      <c r="B567" s="91" t="s">
        <v>1040</v>
      </c>
      <c r="C567" s="91" t="s">
        <v>1084</v>
      </c>
      <c r="D567" s="91" t="s">
        <v>0</v>
      </c>
      <c r="E567" s="127" t="s">
        <v>1084</v>
      </c>
      <c r="F567" s="128"/>
      <c r="G567" s="128"/>
      <c r="H567" s="128"/>
      <c r="I567" s="94"/>
      <c r="J567" s="94"/>
      <c r="K567" s="93" t="s">
        <v>1081</v>
      </c>
      <c r="L567" s="129" t="s">
        <v>1144</v>
      </c>
      <c r="M567" s="129" t="s">
        <v>1028</v>
      </c>
      <c r="N567" s="129" t="s">
        <v>1029</v>
      </c>
      <c r="O567" s="129" t="s">
        <v>1030</v>
      </c>
      <c r="P567" s="129" t="s">
        <v>1032</v>
      </c>
      <c r="Q567" s="129" t="s">
        <v>1033</v>
      </c>
      <c r="R567" s="129" t="s">
        <v>1034</v>
      </c>
      <c r="S567" s="129" t="s">
        <v>1035</v>
      </c>
      <c r="T567" s="130" t="s">
        <v>1036</v>
      </c>
      <c r="U567" s="129" t="s">
        <v>1037</v>
      </c>
    </row>
    <row r="568" spans="1:21" s="157" customFormat="1" ht="52.5" customHeight="1">
      <c r="A568" s="97">
        <v>535</v>
      </c>
      <c r="B568" s="561" t="s">
        <v>133</v>
      </c>
      <c r="C568" s="79" t="s">
        <v>23</v>
      </c>
      <c r="D568" s="89" t="s">
        <v>136</v>
      </c>
      <c r="E568" s="98" t="s">
        <v>25</v>
      </c>
      <c r="F568" s="98"/>
      <c r="G568" s="98"/>
      <c r="H568" s="190"/>
      <c r="I568" s="59" t="s">
        <v>1163</v>
      </c>
      <c r="J568" s="39" t="s">
        <v>1082</v>
      </c>
      <c r="K568" s="162"/>
      <c r="L568" s="142"/>
      <c r="M568" s="142"/>
      <c r="N568" s="142"/>
      <c r="O568" s="142"/>
      <c r="P568" s="142"/>
      <c r="Q568" s="142"/>
      <c r="R568" s="142"/>
      <c r="S568" s="142"/>
      <c r="T568" s="142"/>
      <c r="U568" s="142"/>
    </row>
    <row r="569" spans="1:21" s="158" customFormat="1" ht="53.25" customHeight="1">
      <c r="A569" s="97">
        <v>536</v>
      </c>
      <c r="B569" s="561"/>
      <c r="C569" s="98" t="s">
        <v>23</v>
      </c>
      <c r="D569" s="89" t="s">
        <v>140</v>
      </c>
      <c r="E569" s="98" t="s">
        <v>25</v>
      </c>
      <c r="F569" s="98"/>
      <c r="G569" s="98"/>
      <c r="H569" s="190"/>
      <c r="I569" s="59" t="s">
        <v>1163</v>
      </c>
      <c r="J569" s="39" t="s">
        <v>1082</v>
      </c>
      <c r="K569" s="162"/>
      <c r="L569" s="165"/>
      <c r="M569" s="165"/>
      <c r="N569" s="165"/>
      <c r="O569" s="165"/>
      <c r="P569" s="165"/>
      <c r="Q569" s="165"/>
      <c r="R569" s="165"/>
      <c r="S569" s="165"/>
      <c r="T569" s="165"/>
      <c r="U569" s="165"/>
    </row>
    <row r="570" spans="1:21" ht="74.25" hidden="1" customHeight="1">
      <c r="A570" s="131">
        <v>537</v>
      </c>
      <c r="B570" s="558" t="s">
        <v>134</v>
      </c>
      <c r="C570" s="144" t="s">
        <v>23</v>
      </c>
      <c r="D570" s="88" t="s">
        <v>137</v>
      </c>
      <c r="E570" s="132" t="s">
        <v>25</v>
      </c>
      <c r="F570" s="132"/>
      <c r="G570" s="132"/>
      <c r="H570" s="132"/>
      <c r="I570" s="133" t="s">
        <v>1163</v>
      </c>
      <c r="J570" s="134" t="s">
        <v>1083</v>
      </c>
      <c r="K570" s="135"/>
      <c r="L570" s="36"/>
      <c r="M570" s="36"/>
      <c r="N570" s="36"/>
      <c r="O570" s="36"/>
      <c r="P570" s="36"/>
      <c r="Q570" s="36"/>
      <c r="R570" s="36"/>
      <c r="S570" s="36"/>
      <c r="T570" s="36"/>
      <c r="U570" s="36"/>
    </row>
    <row r="571" spans="1:21" ht="53.25" hidden="1" customHeight="1">
      <c r="A571" s="55">
        <v>538</v>
      </c>
      <c r="B571" s="559"/>
      <c r="C571" s="63" t="s">
        <v>23</v>
      </c>
      <c r="D571" s="51" t="s">
        <v>140</v>
      </c>
      <c r="E571" s="61" t="s">
        <v>25</v>
      </c>
      <c r="F571" s="80"/>
      <c r="G571" s="80"/>
      <c r="H571" s="190"/>
      <c r="I571" s="59" t="s">
        <v>1163</v>
      </c>
      <c r="J571" s="39" t="s">
        <v>1083</v>
      </c>
      <c r="K571" s="40"/>
      <c r="L571" s="36"/>
      <c r="M571" s="36"/>
      <c r="N571" s="36"/>
      <c r="O571" s="36"/>
      <c r="P571" s="36"/>
      <c r="Q571" s="36"/>
      <c r="R571" s="36"/>
      <c r="S571" s="36"/>
      <c r="T571" s="36"/>
      <c r="U571" s="36"/>
    </row>
    <row r="572" spans="1:21" s="37" customFormat="1" ht="38.25" hidden="1" customHeight="1">
      <c r="A572" s="92"/>
      <c r="B572" s="91" t="s">
        <v>1040</v>
      </c>
      <c r="C572" s="91" t="s">
        <v>1084</v>
      </c>
      <c r="D572" s="91" t="s">
        <v>0</v>
      </c>
      <c r="E572" s="127" t="s">
        <v>1084</v>
      </c>
      <c r="F572" s="128"/>
      <c r="G572" s="128"/>
      <c r="H572" s="128"/>
      <c r="I572" s="94"/>
      <c r="J572" s="94"/>
      <c r="K572" s="93" t="s">
        <v>1081</v>
      </c>
      <c r="L572" s="129" t="s">
        <v>1144</v>
      </c>
      <c r="M572" s="129" t="s">
        <v>1028</v>
      </c>
      <c r="N572" s="129" t="s">
        <v>1029</v>
      </c>
      <c r="O572" s="129" t="s">
        <v>1030</v>
      </c>
      <c r="P572" s="129" t="s">
        <v>1032</v>
      </c>
      <c r="Q572" s="129" t="s">
        <v>1033</v>
      </c>
      <c r="R572" s="129" t="s">
        <v>1034</v>
      </c>
      <c r="S572" s="129" t="s">
        <v>1035</v>
      </c>
      <c r="T572" s="130" t="s">
        <v>1036</v>
      </c>
      <c r="U572" s="129" t="s">
        <v>1037</v>
      </c>
    </row>
    <row r="573" spans="1:21" s="136" customFormat="1" ht="48.75" customHeight="1">
      <c r="A573" s="97">
        <v>540</v>
      </c>
      <c r="B573" s="89" t="s">
        <v>145</v>
      </c>
      <c r="C573" s="98" t="s">
        <v>23</v>
      </c>
      <c r="D573" s="89" t="s">
        <v>142</v>
      </c>
      <c r="E573" s="98" t="s">
        <v>25</v>
      </c>
      <c r="F573" s="98"/>
      <c r="G573" s="98"/>
      <c r="H573" s="190"/>
      <c r="I573" s="59" t="s">
        <v>1163</v>
      </c>
      <c r="J573" s="39" t="s">
        <v>1082</v>
      </c>
      <c r="K573" s="162"/>
      <c r="L573" s="45"/>
      <c r="M573" s="45"/>
      <c r="N573" s="45"/>
      <c r="O573" s="45"/>
      <c r="P573" s="45"/>
      <c r="Q573" s="45"/>
      <c r="R573" s="45"/>
      <c r="S573" s="45"/>
      <c r="T573" s="45"/>
      <c r="U573" s="45"/>
    </row>
    <row r="574" spans="1:21" ht="45.75" hidden="1" customHeight="1">
      <c r="A574" s="131">
        <v>541</v>
      </c>
      <c r="B574" s="88" t="s">
        <v>146</v>
      </c>
      <c r="C574" s="132" t="s">
        <v>23</v>
      </c>
      <c r="D574" s="88" t="s">
        <v>141</v>
      </c>
      <c r="E574" s="132" t="s">
        <v>25</v>
      </c>
      <c r="F574" s="132"/>
      <c r="G574" s="132"/>
      <c r="H574" s="132"/>
      <c r="I574" s="133" t="s">
        <v>1163</v>
      </c>
      <c r="J574" s="134" t="s">
        <v>1083</v>
      </c>
      <c r="K574" s="135"/>
      <c r="L574" s="36"/>
      <c r="M574" s="36"/>
      <c r="N574" s="36"/>
      <c r="O574" s="36"/>
      <c r="P574" s="36"/>
      <c r="Q574" s="36"/>
      <c r="R574" s="36"/>
      <c r="S574" s="36"/>
      <c r="T574" s="36"/>
      <c r="U574" s="36"/>
    </row>
    <row r="575" spans="1:21" s="37" customFormat="1" ht="69.75" hidden="1" customHeight="1">
      <c r="A575" s="92"/>
      <c r="B575" s="91" t="s">
        <v>1040</v>
      </c>
      <c r="C575" s="91" t="s">
        <v>1084</v>
      </c>
      <c r="D575" s="91" t="s">
        <v>0</v>
      </c>
      <c r="E575" s="127" t="s">
        <v>1084</v>
      </c>
      <c r="F575" s="128"/>
      <c r="G575" s="128"/>
      <c r="H575" s="128"/>
      <c r="I575" s="94"/>
      <c r="J575" s="94"/>
      <c r="K575" s="93" t="s">
        <v>1081</v>
      </c>
      <c r="L575" s="129" t="s">
        <v>1144</v>
      </c>
      <c r="M575" s="129" t="s">
        <v>1028</v>
      </c>
      <c r="N575" s="129" t="s">
        <v>1029</v>
      </c>
      <c r="O575" s="129" t="s">
        <v>1030</v>
      </c>
      <c r="P575" s="129" t="s">
        <v>1032</v>
      </c>
      <c r="Q575" s="129" t="s">
        <v>1033</v>
      </c>
      <c r="R575" s="129" t="s">
        <v>1034</v>
      </c>
      <c r="S575" s="129" t="s">
        <v>1035</v>
      </c>
      <c r="T575" s="130" t="s">
        <v>1036</v>
      </c>
      <c r="U575" s="129" t="s">
        <v>1037</v>
      </c>
    </row>
    <row r="576" spans="1:21" s="136" customFormat="1" ht="50.25" customHeight="1">
      <c r="A576" s="97">
        <v>543</v>
      </c>
      <c r="B576" s="89" t="s">
        <v>153</v>
      </c>
      <c r="C576" s="98" t="s">
        <v>23</v>
      </c>
      <c r="D576" s="89" t="s">
        <v>955</v>
      </c>
      <c r="E576" s="98" t="s">
        <v>25</v>
      </c>
      <c r="F576" s="98"/>
      <c r="G576" s="98"/>
      <c r="H576" s="190"/>
      <c r="I576" s="59" t="s">
        <v>1163</v>
      </c>
      <c r="J576" s="39" t="s">
        <v>1082</v>
      </c>
      <c r="K576" s="162"/>
      <c r="L576" s="45"/>
      <c r="M576" s="45"/>
      <c r="N576" s="45"/>
      <c r="O576" s="45"/>
      <c r="P576" s="45"/>
      <c r="Q576" s="45"/>
      <c r="R576" s="45"/>
      <c r="S576" s="45"/>
      <c r="T576" s="45"/>
      <c r="U576" s="45"/>
    </row>
    <row r="577" spans="1:21" ht="84" hidden="1" customHeight="1">
      <c r="A577" s="131">
        <v>544</v>
      </c>
      <c r="B577" s="88" t="s">
        <v>155</v>
      </c>
      <c r="C577" s="132" t="s">
        <v>23</v>
      </c>
      <c r="D577" s="88" t="s">
        <v>956</v>
      </c>
      <c r="E577" s="132" t="s">
        <v>25</v>
      </c>
      <c r="F577" s="132"/>
      <c r="G577" s="132"/>
      <c r="H577" s="132"/>
      <c r="I577" s="133" t="s">
        <v>1163</v>
      </c>
      <c r="J577" s="134" t="s">
        <v>1083</v>
      </c>
      <c r="K577" s="135"/>
      <c r="L577" s="36"/>
      <c r="M577" s="36"/>
      <c r="N577" s="36"/>
      <c r="O577" s="36"/>
      <c r="P577" s="36"/>
      <c r="Q577" s="36"/>
      <c r="R577" s="36"/>
      <c r="S577" s="36"/>
      <c r="T577" s="36"/>
      <c r="U577" s="36"/>
    </row>
    <row r="578" spans="1:21" ht="94.5" hidden="1" customHeight="1">
      <c r="A578" s="55">
        <v>545</v>
      </c>
      <c r="B578" s="51" t="s">
        <v>151</v>
      </c>
      <c r="C578" s="61" t="s">
        <v>23</v>
      </c>
      <c r="D578" s="51" t="s">
        <v>957</v>
      </c>
      <c r="E578" s="61" t="s">
        <v>25</v>
      </c>
      <c r="F578" s="80"/>
      <c r="G578" s="80"/>
      <c r="H578" s="190"/>
      <c r="I578" s="59" t="s">
        <v>1163</v>
      </c>
      <c r="J578" s="39" t="s">
        <v>1081</v>
      </c>
      <c r="K578" s="40" t="s">
        <v>648</v>
      </c>
      <c r="L578" s="45"/>
      <c r="M578" s="45"/>
      <c r="N578" s="45"/>
      <c r="O578" s="45"/>
      <c r="P578" s="45"/>
      <c r="Q578" s="45"/>
      <c r="R578" s="45"/>
      <c r="S578" s="45"/>
      <c r="T578" s="45"/>
      <c r="U578" s="45"/>
    </row>
    <row r="579" spans="1:21" ht="47.25" hidden="1" customHeight="1">
      <c r="A579" s="55">
        <v>546</v>
      </c>
      <c r="B579" s="51" t="s">
        <v>154</v>
      </c>
      <c r="C579" s="61" t="s">
        <v>23</v>
      </c>
      <c r="D579" s="51" t="s">
        <v>958</v>
      </c>
      <c r="E579" s="61" t="s">
        <v>25</v>
      </c>
      <c r="F579" s="80"/>
      <c r="G579" s="80"/>
      <c r="H579" s="190"/>
      <c r="I579" s="59" t="s">
        <v>1163</v>
      </c>
      <c r="J579" s="39" t="s">
        <v>1082</v>
      </c>
      <c r="K579" s="40"/>
      <c r="L579" s="36"/>
      <c r="M579" s="36"/>
      <c r="N579" s="36"/>
      <c r="O579" s="36"/>
      <c r="P579" s="36"/>
      <c r="Q579" s="36"/>
      <c r="R579" s="36"/>
      <c r="S579" s="36"/>
      <c r="T579" s="36"/>
      <c r="U579" s="36"/>
    </row>
    <row r="580" spans="1:21" ht="50.25" hidden="1" customHeight="1">
      <c r="A580" s="55">
        <v>547</v>
      </c>
      <c r="B580" s="51" t="s">
        <v>156</v>
      </c>
      <c r="C580" s="61" t="s">
        <v>23</v>
      </c>
      <c r="D580" s="51" t="s">
        <v>959</v>
      </c>
      <c r="E580" s="61" t="s">
        <v>25</v>
      </c>
      <c r="F580" s="80"/>
      <c r="G580" s="80"/>
      <c r="H580" s="190"/>
      <c r="I580" s="59" t="s">
        <v>1163</v>
      </c>
      <c r="J580" s="39" t="s">
        <v>1083</v>
      </c>
      <c r="K580" s="40"/>
      <c r="L580" s="36"/>
      <c r="M580" s="36"/>
      <c r="N580" s="36"/>
      <c r="O580" s="36"/>
      <c r="P580" s="36"/>
      <c r="Q580" s="36"/>
      <c r="R580" s="36"/>
      <c r="S580" s="36"/>
      <c r="T580" s="36"/>
      <c r="U580" s="36"/>
    </row>
    <row r="581" spans="1:21" ht="31.5" hidden="1">
      <c r="A581" s="137">
        <v>548</v>
      </c>
      <c r="B581" s="87" t="s">
        <v>150</v>
      </c>
      <c r="C581" s="79" t="s">
        <v>23</v>
      </c>
      <c r="D581" s="87" t="s">
        <v>960</v>
      </c>
      <c r="E581" s="79" t="s">
        <v>25</v>
      </c>
      <c r="F581" s="79"/>
      <c r="G581" s="79"/>
      <c r="H581" s="79"/>
      <c r="I581" s="138" t="s">
        <v>1163</v>
      </c>
      <c r="J581" s="139" t="s">
        <v>1081</v>
      </c>
      <c r="K581" s="140" t="s">
        <v>648</v>
      </c>
      <c r="L581" s="142"/>
      <c r="M581" s="142"/>
      <c r="N581" s="142"/>
      <c r="O581" s="142"/>
      <c r="P581" s="142"/>
      <c r="Q581" s="142"/>
      <c r="R581" s="142"/>
      <c r="S581" s="142"/>
      <c r="T581" s="142"/>
      <c r="U581" s="142"/>
    </row>
    <row r="582" spans="1:21" s="136" customFormat="1" ht="42.75" customHeight="1">
      <c r="A582" s="97">
        <v>549</v>
      </c>
      <c r="B582" s="89" t="s">
        <v>961</v>
      </c>
      <c r="C582" s="98" t="s">
        <v>23</v>
      </c>
      <c r="D582" s="89" t="s">
        <v>147</v>
      </c>
      <c r="E582" s="98" t="s">
        <v>25</v>
      </c>
      <c r="F582" s="98"/>
      <c r="G582" s="98"/>
      <c r="H582" s="190"/>
      <c r="I582" s="59" t="s">
        <v>1163</v>
      </c>
      <c r="J582" s="39" t="s">
        <v>1082</v>
      </c>
      <c r="K582" s="162"/>
      <c r="L582" s="45"/>
      <c r="M582" s="45"/>
      <c r="N582" s="45"/>
      <c r="O582" s="45"/>
      <c r="P582" s="45"/>
      <c r="Q582" s="45"/>
      <c r="R582" s="45"/>
      <c r="S582" s="45"/>
      <c r="T582" s="45"/>
      <c r="U582" s="45"/>
    </row>
    <row r="583" spans="1:21" ht="40.5" hidden="1" customHeight="1">
      <c r="A583" s="131">
        <v>550</v>
      </c>
      <c r="B583" s="88" t="s">
        <v>962</v>
      </c>
      <c r="C583" s="132" t="s">
        <v>23</v>
      </c>
      <c r="D583" s="88" t="s">
        <v>148</v>
      </c>
      <c r="E583" s="132" t="s">
        <v>25</v>
      </c>
      <c r="F583" s="132"/>
      <c r="G583" s="132"/>
      <c r="H583" s="132"/>
      <c r="I583" s="133" t="s">
        <v>1163</v>
      </c>
      <c r="J583" s="134" t="s">
        <v>1083</v>
      </c>
      <c r="K583" s="135"/>
      <c r="L583" s="36"/>
      <c r="M583" s="36"/>
      <c r="N583" s="36"/>
      <c r="O583" s="36"/>
      <c r="P583" s="36"/>
      <c r="Q583" s="36"/>
      <c r="R583" s="36"/>
      <c r="S583" s="36"/>
      <c r="T583" s="36"/>
      <c r="U583" s="36"/>
    </row>
    <row r="584" spans="1:21" ht="31.5" hidden="1">
      <c r="A584" s="137">
        <v>551</v>
      </c>
      <c r="B584" s="87" t="s">
        <v>152</v>
      </c>
      <c r="C584" s="79" t="s">
        <v>23</v>
      </c>
      <c r="D584" s="87" t="s">
        <v>963</v>
      </c>
      <c r="E584" s="79" t="s">
        <v>25</v>
      </c>
      <c r="F584" s="79"/>
      <c r="G584" s="79"/>
      <c r="H584" s="79"/>
      <c r="I584" s="138" t="s">
        <v>1163</v>
      </c>
      <c r="J584" s="139" t="s">
        <v>1081</v>
      </c>
      <c r="K584" s="140" t="s">
        <v>648</v>
      </c>
      <c r="L584" s="142"/>
      <c r="M584" s="142"/>
      <c r="N584" s="142"/>
      <c r="O584" s="142"/>
      <c r="P584" s="142"/>
      <c r="Q584" s="142"/>
      <c r="R584" s="142"/>
      <c r="S584" s="142"/>
      <c r="T584" s="142"/>
      <c r="U584" s="142"/>
    </row>
    <row r="585" spans="1:21" s="136" customFormat="1" ht="54" customHeight="1">
      <c r="A585" s="97">
        <v>552</v>
      </c>
      <c r="B585" s="89" t="s">
        <v>161</v>
      </c>
      <c r="C585" s="98" t="s">
        <v>23</v>
      </c>
      <c r="D585" s="89" t="s">
        <v>964</v>
      </c>
      <c r="E585" s="98" t="s">
        <v>25</v>
      </c>
      <c r="F585" s="98"/>
      <c r="G585" s="98"/>
      <c r="H585" s="190"/>
      <c r="I585" s="59" t="s">
        <v>1163</v>
      </c>
      <c r="J585" s="39" t="s">
        <v>1082</v>
      </c>
      <c r="K585" s="162"/>
      <c r="L585" s="45"/>
      <c r="M585" s="45"/>
      <c r="N585" s="45"/>
      <c r="O585" s="45"/>
      <c r="P585" s="45"/>
      <c r="Q585" s="45"/>
      <c r="R585" s="45"/>
      <c r="S585" s="45"/>
      <c r="T585" s="45"/>
      <c r="U585" s="45"/>
    </row>
    <row r="586" spans="1:21" ht="1.5" hidden="1" customHeight="1">
      <c r="A586" s="131">
        <v>553</v>
      </c>
      <c r="B586" s="88" t="s">
        <v>160</v>
      </c>
      <c r="C586" s="132" t="s">
        <v>23</v>
      </c>
      <c r="D586" s="88" t="s">
        <v>965</v>
      </c>
      <c r="E586" s="132" t="s">
        <v>25</v>
      </c>
      <c r="F586" s="132"/>
      <c r="G586" s="132"/>
      <c r="H586" s="132"/>
      <c r="I586" s="133" t="s">
        <v>1163</v>
      </c>
      <c r="J586" s="134" t="s">
        <v>1083</v>
      </c>
      <c r="K586" s="135"/>
      <c r="L586" s="36"/>
      <c r="M586" s="36"/>
      <c r="N586" s="36"/>
      <c r="O586" s="36"/>
      <c r="P586" s="36"/>
      <c r="Q586" s="36"/>
      <c r="R586" s="36"/>
      <c r="S586" s="36"/>
      <c r="T586" s="36"/>
      <c r="U586" s="36"/>
    </row>
    <row r="587" spans="1:21" ht="66" hidden="1" customHeight="1">
      <c r="A587" s="137">
        <v>554</v>
      </c>
      <c r="B587" s="87" t="s">
        <v>978</v>
      </c>
      <c r="C587" s="79" t="s">
        <v>26</v>
      </c>
      <c r="D587" s="87" t="s">
        <v>979</v>
      </c>
      <c r="E587" s="79" t="s">
        <v>26</v>
      </c>
      <c r="F587" s="79"/>
      <c r="G587" s="79"/>
      <c r="H587" s="79"/>
      <c r="I587" s="138" t="s">
        <v>1163</v>
      </c>
      <c r="J587" s="139" t="s">
        <v>1081</v>
      </c>
      <c r="K587" s="140" t="s">
        <v>648</v>
      </c>
      <c r="L587" s="142"/>
      <c r="M587" s="142"/>
      <c r="N587" s="142"/>
      <c r="O587" s="142"/>
      <c r="P587" s="142"/>
      <c r="Q587" s="142"/>
      <c r="R587" s="142"/>
      <c r="S587" s="142"/>
      <c r="T587" s="142"/>
      <c r="U587" s="142"/>
    </row>
    <row r="588" spans="1:21" s="136" customFormat="1" ht="36" customHeight="1">
      <c r="A588" s="97">
        <v>555</v>
      </c>
      <c r="B588" s="89" t="s">
        <v>980</v>
      </c>
      <c r="C588" s="98" t="s">
        <v>26</v>
      </c>
      <c r="D588" s="89" t="s">
        <v>981</v>
      </c>
      <c r="E588" s="98" t="s">
        <v>26</v>
      </c>
      <c r="F588" s="98"/>
      <c r="G588" s="98"/>
      <c r="H588" s="190"/>
      <c r="I588" s="59" t="s">
        <v>1163</v>
      </c>
      <c r="J588" s="39" t="s">
        <v>1121</v>
      </c>
      <c r="K588" s="162"/>
      <c r="L588" s="45"/>
      <c r="M588" s="45"/>
      <c r="N588" s="45"/>
      <c r="O588" s="45"/>
      <c r="P588" s="45"/>
      <c r="Q588" s="45"/>
      <c r="R588" s="45"/>
      <c r="S588" s="45"/>
      <c r="T588" s="45"/>
      <c r="U588" s="45"/>
    </row>
    <row r="589" spans="1:21" ht="112.5" hidden="1" customHeight="1">
      <c r="A589" s="143">
        <v>556</v>
      </c>
      <c r="B589" s="90" t="s">
        <v>966</v>
      </c>
      <c r="C589" s="144" t="s">
        <v>23</v>
      </c>
      <c r="D589" s="90" t="s">
        <v>157</v>
      </c>
      <c r="E589" s="144" t="s">
        <v>25</v>
      </c>
      <c r="F589" s="144"/>
      <c r="G589" s="144"/>
      <c r="H589" s="144"/>
      <c r="I589" s="145" t="s">
        <v>1163</v>
      </c>
      <c r="J589" s="146" t="s">
        <v>1081</v>
      </c>
      <c r="K589" s="147" t="s">
        <v>648</v>
      </c>
    </row>
    <row r="590" spans="1:21" s="136" customFormat="1" ht="38.25" customHeight="1">
      <c r="A590" s="97">
        <v>557</v>
      </c>
      <c r="B590" s="89" t="s">
        <v>967</v>
      </c>
      <c r="C590" s="98" t="s">
        <v>23</v>
      </c>
      <c r="D590" s="89" t="s">
        <v>158</v>
      </c>
      <c r="E590" s="98" t="s">
        <v>25</v>
      </c>
      <c r="F590" s="98"/>
      <c r="G590" s="98"/>
      <c r="H590" s="190"/>
      <c r="I590" s="59" t="s">
        <v>1163</v>
      </c>
      <c r="J590" s="39" t="s">
        <v>1082</v>
      </c>
      <c r="K590" s="162"/>
      <c r="L590" s="45"/>
      <c r="M590" s="45"/>
      <c r="N590" s="45"/>
      <c r="O590" s="45"/>
      <c r="P590" s="45"/>
      <c r="Q590" s="45"/>
      <c r="R590" s="45"/>
      <c r="S590" s="45"/>
      <c r="T590" s="45"/>
      <c r="U590" s="45"/>
    </row>
    <row r="591" spans="1:21" ht="98.25" hidden="1" customHeight="1">
      <c r="A591" s="143">
        <v>558</v>
      </c>
      <c r="B591" s="90" t="s">
        <v>968</v>
      </c>
      <c r="C591" s="144" t="s">
        <v>23</v>
      </c>
      <c r="D591" s="90" t="s">
        <v>159</v>
      </c>
      <c r="E591" s="144" t="s">
        <v>25</v>
      </c>
      <c r="F591" s="144"/>
      <c r="G591" s="144"/>
      <c r="H591" s="144"/>
      <c r="I591" s="145" t="s">
        <v>1163</v>
      </c>
      <c r="J591" s="146" t="s">
        <v>1083</v>
      </c>
      <c r="K591" s="147"/>
      <c r="L591" s="36"/>
      <c r="M591" s="36"/>
      <c r="N591" s="36"/>
      <c r="O591" s="36"/>
      <c r="P591" s="36"/>
      <c r="Q591" s="36"/>
      <c r="R591" s="36"/>
      <c r="S591" s="36"/>
      <c r="T591" s="36"/>
      <c r="U591" s="36"/>
    </row>
    <row r="592" spans="1:21" s="136" customFormat="1" ht="37.5" customHeight="1">
      <c r="A592" s="97">
        <v>559</v>
      </c>
      <c r="B592" s="555" t="s">
        <v>1201</v>
      </c>
      <c r="C592" s="556"/>
      <c r="D592" s="557"/>
      <c r="E592" s="73" t="s">
        <v>1176</v>
      </c>
      <c r="F592" s="73"/>
      <c r="G592" s="73"/>
      <c r="H592" s="73"/>
      <c r="I592" s="96" t="s">
        <v>1163</v>
      </c>
      <c r="J592" s="44" t="s">
        <v>1176</v>
      </c>
      <c r="K592" s="161" t="s">
        <v>1176</v>
      </c>
      <c r="L592" s="45"/>
      <c r="M592" s="45"/>
      <c r="N592" s="45"/>
      <c r="O592" s="45"/>
      <c r="P592" s="45"/>
      <c r="Q592" s="45"/>
      <c r="R592" s="45"/>
      <c r="S592" s="45"/>
      <c r="T592" s="45"/>
      <c r="U592" s="45"/>
    </row>
    <row r="593" spans="1:23" ht="97.5" hidden="1" customHeight="1">
      <c r="A593" s="143">
        <v>560</v>
      </c>
      <c r="B593" s="90" t="s">
        <v>162</v>
      </c>
      <c r="C593" s="144" t="s">
        <v>23</v>
      </c>
      <c r="D593" s="90" t="s">
        <v>164</v>
      </c>
      <c r="E593" s="144" t="s">
        <v>25</v>
      </c>
      <c r="F593" s="144"/>
      <c r="G593" s="144"/>
      <c r="H593" s="144"/>
      <c r="I593" s="145" t="s">
        <v>1163</v>
      </c>
      <c r="J593" s="146" t="s">
        <v>1081</v>
      </c>
      <c r="K593" s="147" t="s">
        <v>648</v>
      </c>
    </row>
    <row r="594" spans="1:23" s="136" customFormat="1" ht="51" customHeight="1">
      <c r="A594" s="97">
        <v>561</v>
      </c>
      <c r="B594" s="89" t="s">
        <v>969</v>
      </c>
      <c r="C594" s="98" t="s">
        <v>23</v>
      </c>
      <c r="D594" s="89" t="s">
        <v>165</v>
      </c>
      <c r="E594" s="98" t="s">
        <v>25</v>
      </c>
      <c r="F594" s="98"/>
      <c r="G594" s="98"/>
      <c r="H594" s="190"/>
      <c r="I594" s="59" t="s">
        <v>1163</v>
      </c>
      <c r="J594" s="39" t="s">
        <v>1082</v>
      </c>
      <c r="K594" s="162"/>
      <c r="L594" s="45"/>
      <c r="M594" s="45"/>
      <c r="N594" s="45"/>
      <c r="O594" s="45"/>
      <c r="P594" s="45"/>
      <c r="Q594" s="45"/>
      <c r="R594" s="45"/>
      <c r="S594" s="45"/>
      <c r="T594" s="45"/>
      <c r="U594" s="45"/>
    </row>
    <row r="595" spans="1:23" ht="150" hidden="1" customHeight="1">
      <c r="A595" s="143">
        <v>562</v>
      </c>
      <c r="B595" s="90" t="s">
        <v>163</v>
      </c>
      <c r="C595" s="144" t="s">
        <v>23</v>
      </c>
      <c r="D595" s="90" t="s">
        <v>167</v>
      </c>
      <c r="E595" s="144" t="s">
        <v>25</v>
      </c>
      <c r="F595" s="144"/>
      <c r="G595" s="144"/>
      <c r="H595" s="144"/>
      <c r="I595" s="145" t="s">
        <v>1163</v>
      </c>
      <c r="J595" s="146" t="s">
        <v>1083</v>
      </c>
      <c r="K595" s="147"/>
      <c r="L595" s="36"/>
      <c r="M595" s="36"/>
      <c r="N595" s="36"/>
      <c r="O595" s="36"/>
      <c r="P595" s="36"/>
      <c r="Q595" s="36"/>
      <c r="R595" s="36"/>
      <c r="S595" s="36"/>
      <c r="T595" s="36"/>
      <c r="U595" s="36"/>
    </row>
    <row r="596" spans="1:23" s="136" customFormat="1" ht="42" customHeight="1">
      <c r="A596" s="97">
        <v>563</v>
      </c>
      <c r="B596" s="89" t="s">
        <v>170</v>
      </c>
      <c r="C596" s="98" t="s">
        <v>23</v>
      </c>
      <c r="D596" s="89" t="s">
        <v>166</v>
      </c>
      <c r="E596" s="98" t="s">
        <v>25</v>
      </c>
      <c r="F596" s="98"/>
      <c r="G596" s="98"/>
      <c r="H596" s="190"/>
      <c r="I596" s="59" t="s">
        <v>1163</v>
      </c>
      <c r="J596" s="39" t="s">
        <v>1082</v>
      </c>
      <c r="K596" s="162"/>
      <c r="L596" s="45"/>
      <c r="M596" s="45"/>
      <c r="N596" s="45"/>
      <c r="O596" s="45"/>
      <c r="P596" s="45"/>
      <c r="Q596" s="45"/>
      <c r="R596" s="45"/>
      <c r="S596" s="45"/>
      <c r="T596" s="45"/>
      <c r="U596" s="45"/>
    </row>
    <row r="597" spans="1:23" ht="89.25" hidden="1" customHeight="1">
      <c r="A597" s="131">
        <v>564</v>
      </c>
      <c r="B597" s="88" t="s">
        <v>171</v>
      </c>
      <c r="C597" s="132" t="s">
        <v>23</v>
      </c>
      <c r="D597" s="88" t="s">
        <v>168</v>
      </c>
      <c r="E597" s="132" t="s">
        <v>24</v>
      </c>
      <c r="F597" s="132"/>
      <c r="G597" s="132"/>
      <c r="H597" s="132"/>
      <c r="I597" s="133" t="s">
        <v>1163</v>
      </c>
      <c r="J597" s="134" t="s">
        <v>1083</v>
      </c>
      <c r="K597" s="135"/>
      <c r="L597" s="36"/>
      <c r="M597" s="36"/>
      <c r="N597" s="36"/>
      <c r="O597" s="36"/>
      <c r="P597" s="36"/>
      <c r="Q597" s="36"/>
      <c r="R597" s="36"/>
      <c r="S597" s="36"/>
      <c r="T597" s="36"/>
      <c r="U597" s="36"/>
    </row>
    <row r="598" spans="1:23" ht="105" hidden="1" customHeight="1">
      <c r="A598" s="55">
        <v>565</v>
      </c>
      <c r="B598" s="51" t="s">
        <v>970</v>
      </c>
      <c r="C598" s="61" t="s">
        <v>25</v>
      </c>
      <c r="D598" s="51" t="s">
        <v>169</v>
      </c>
      <c r="E598" s="61" t="s">
        <v>25</v>
      </c>
      <c r="F598" s="80"/>
      <c r="G598" s="80"/>
      <c r="H598" s="190"/>
      <c r="I598" s="59" t="s">
        <v>1163</v>
      </c>
      <c r="J598" s="39" t="s">
        <v>1083</v>
      </c>
      <c r="K598" s="40"/>
      <c r="L598" s="36"/>
      <c r="M598" s="36"/>
      <c r="N598" s="36"/>
      <c r="O598" s="36"/>
      <c r="P598" s="36"/>
      <c r="Q598" s="36"/>
      <c r="R598" s="36"/>
      <c r="S598" s="36"/>
      <c r="T598" s="36"/>
      <c r="U598" s="36"/>
    </row>
    <row r="599" spans="1:23" ht="87" hidden="1" customHeight="1">
      <c r="A599" s="137">
        <v>566</v>
      </c>
      <c r="B599" s="87" t="s">
        <v>971</v>
      </c>
      <c r="C599" s="79" t="s">
        <v>23</v>
      </c>
      <c r="D599" s="87" t="s">
        <v>172</v>
      </c>
      <c r="E599" s="79" t="s">
        <v>25</v>
      </c>
      <c r="F599" s="79"/>
      <c r="G599" s="79"/>
      <c r="H599" s="79"/>
      <c r="I599" s="138" t="s">
        <v>1163</v>
      </c>
      <c r="J599" s="139" t="s">
        <v>1081</v>
      </c>
      <c r="K599" s="140" t="s">
        <v>648</v>
      </c>
      <c r="L599" s="142"/>
      <c r="M599" s="142"/>
      <c r="N599" s="142"/>
      <c r="O599" s="142"/>
      <c r="P599" s="142"/>
      <c r="Q599" s="142"/>
      <c r="R599" s="142"/>
      <c r="S599" s="142"/>
      <c r="T599" s="142"/>
      <c r="U599" s="142"/>
    </row>
    <row r="600" spans="1:23" s="136" customFormat="1" ht="57.75" customHeight="1">
      <c r="A600" s="97">
        <v>567</v>
      </c>
      <c r="B600" s="89" t="s">
        <v>972</v>
      </c>
      <c r="C600" s="98" t="s">
        <v>25</v>
      </c>
      <c r="D600" s="89" t="s">
        <v>973</v>
      </c>
      <c r="E600" s="98" t="s">
        <v>25</v>
      </c>
      <c r="F600" s="98"/>
      <c r="G600" s="98"/>
      <c r="H600" s="190"/>
      <c r="I600" s="59" t="s">
        <v>1163</v>
      </c>
      <c r="J600" s="39" t="s">
        <v>1082</v>
      </c>
      <c r="K600" s="162"/>
      <c r="L600" s="45"/>
      <c r="M600" s="45"/>
      <c r="N600" s="45"/>
      <c r="O600" s="45"/>
      <c r="P600" s="45"/>
      <c r="Q600" s="45"/>
      <c r="R600" s="45"/>
      <c r="S600" s="45"/>
      <c r="T600" s="45"/>
      <c r="U600" s="45"/>
    </row>
    <row r="601" spans="1:23" ht="73.5" hidden="1" customHeight="1">
      <c r="A601" s="143">
        <v>568</v>
      </c>
      <c r="B601" s="90" t="s">
        <v>974</v>
      </c>
      <c r="C601" s="144" t="s">
        <v>25</v>
      </c>
      <c r="D601" s="90" t="s">
        <v>975</v>
      </c>
      <c r="E601" s="144" t="s">
        <v>25</v>
      </c>
      <c r="F601" s="144"/>
      <c r="G601" s="144"/>
      <c r="H601" s="144"/>
      <c r="I601" s="145" t="s">
        <v>1163</v>
      </c>
      <c r="J601" s="146" t="s">
        <v>1083</v>
      </c>
      <c r="K601" s="147"/>
      <c r="L601" s="36"/>
      <c r="M601" s="36"/>
      <c r="N601" s="36"/>
      <c r="O601" s="36"/>
      <c r="P601" s="36"/>
      <c r="Q601" s="36"/>
      <c r="R601" s="36"/>
      <c r="S601" s="36"/>
      <c r="T601" s="36"/>
      <c r="U601" s="36"/>
    </row>
    <row r="602" spans="1:23" s="136" customFormat="1" ht="46.5" customHeight="1">
      <c r="A602" s="97">
        <v>569</v>
      </c>
      <c r="B602" s="89" t="s">
        <v>976</v>
      </c>
      <c r="C602" s="98" t="s">
        <v>23</v>
      </c>
      <c r="D602" s="89" t="s">
        <v>173</v>
      </c>
      <c r="E602" s="98" t="s">
        <v>25</v>
      </c>
      <c r="F602" s="98"/>
      <c r="G602" s="98"/>
      <c r="H602" s="190"/>
      <c r="I602" s="59" t="s">
        <v>1163</v>
      </c>
      <c r="J602" s="39" t="s">
        <v>1082</v>
      </c>
      <c r="K602" s="162"/>
      <c r="L602" s="45"/>
      <c r="M602" s="45"/>
      <c r="N602" s="45"/>
      <c r="O602" s="45"/>
      <c r="P602" s="45"/>
      <c r="Q602" s="45"/>
      <c r="R602" s="45"/>
      <c r="S602" s="45"/>
      <c r="T602" s="45"/>
      <c r="U602" s="45"/>
    </row>
    <row r="603" spans="1:23" ht="54.75" hidden="1" customHeight="1">
      <c r="A603" s="131">
        <v>570</v>
      </c>
      <c r="B603" s="88" t="s">
        <v>976</v>
      </c>
      <c r="C603" s="132" t="s">
        <v>23</v>
      </c>
      <c r="D603" s="88" t="s">
        <v>173</v>
      </c>
      <c r="E603" s="132" t="s">
        <v>25</v>
      </c>
      <c r="F603" s="132"/>
      <c r="G603" s="132"/>
      <c r="H603" s="132"/>
      <c r="I603" s="133" t="s">
        <v>1163</v>
      </c>
      <c r="J603" s="134" t="s">
        <v>1083</v>
      </c>
      <c r="K603" s="135"/>
      <c r="L603" s="36"/>
      <c r="M603" s="36"/>
      <c r="N603" s="36"/>
      <c r="O603" s="36"/>
      <c r="P603" s="36"/>
      <c r="Q603" s="36"/>
      <c r="R603" s="36"/>
      <c r="S603" s="36"/>
      <c r="T603" s="36"/>
      <c r="U603" s="36"/>
      <c r="V603" s="37"/>
      <c r="W603" s="37"/>
    </row>
    <row r="604" spans="1:23" hidden="1">
      <c r="A604" s="55">
        <v>571</v>
      </c>
      <c r="B604" s="51" t="s">
        <v>977</v>
      </c>
      <c r="C604" s="61" t="s">
        <v>23</v>
      </c>
      <c r="D604" s="558" t="s">
        <v>175</v>
      </c>
      <c r="E604" s="62" t="s">
        <v>25</v>
      </c>
      <c r="F604" s="62"/>
      <c r="G604" s="62"/>
      <c r="H604" s="62"/>
      <c r="I604" s="59" t="s">
        <v>1163</v>
      </c>
      <c r="J604" s="39" t="s">
        <v>1081</v>
      </c>
      <c r="K604" s="40" t="s">
        <v>648</v>
      </c>
      <c r="L604" s="45"/>
      <c r="M604" s="45"/>
      <c r="N604" s="45"/>
      <c r="O604" s="45"/>
      <c r="P604" s="45"/>
      <c r="Q604" s="45"/>
      <c r="R604" s="45"/>
      <c r="S604" s="45"/>
      <c r="T604" s="45"/>
      <c r="U604" s="45"/>
      <c r="V604" s="37"/>
      <c r="W604" s="37"/>
    </row>
    <row r="605" spans="1:23" ht="15.75" hidden="1" customHeight="1">
      <c r="A605" s="55">
        <v>572</v>
      </c>
      <c r="B605" s="51" t="s">
        <v>174</v>
      </c>
      <c r="C605" s="61" t="s">
        <v>23</v>
      </c>
      <c r="D605" s="559"/>
      <c r="E605" s="62" t="s">
        <v>25</v>
      </c>
      <c r="F605" s="62"/>
      <c r="G605" s="62"/>
      <c r="H605" s="62"/>
      <c r="I605" s="59" t="s">
        <v>1163</v>
      </c>
      <c r="J605" s="39" t="s">
        <v>1121</v>
      </c>
      <c r="K605" s="40"/>
      <c r="L605" s="36"/>
      <c r="M605" s="36"/>
      <c r="N605" s="36"/>
      <c r="O605" s="36"/>
      <c r="P605" s="36"/>
      <c r="Q605" s="36"/>
      <c r="R605" s="36"/>
      <c r="S605" s="36"/>
      <c r="T605" s="36"/>
      <c r="U605" s="36"/>
      <c r="V605" s="37"/>
      <c r="W605" s="37"/>
    </row>
    <row r="606" spans="1:23" ht="15.75" hidden="1" customHeight="1">
      <c r="A606" s="55"/>
      <c r="B606" s="51"/>
      <c r="C606" s="61"/>
      <c r="D606" s="51"/>
      <c r="E606" s="61"/>
      <c r="F606" s="80"/>
      <c r="G606" s="80"/>
      <c r="H606" s="190"/>
      <c r="I606" s="60"/>
      <c r="J606" s="39"/>
      <c r="K606" s="40"/>
      <c r="L606" s="36"/>
      <c r="M606" s="36"/>
      <c r="N606" s="36"/>
      <c r="O606" s="36"/>
      <c r="P606" s="36"/>
      <c r="Q606" s="36"/>
      <c r="R606" s="36"/>
      <c r="S606" s="36"/>
      <c r="T606" s="36"/>
      <c r="U606" s="36"/>
      <c r="V606" s="37"/>
      <c r="W606" s="37"/>
    </row>
    <row r="607" spans="1:23" ht="15.75" hidden="1" customHeight="1">
      <c r="A607" s="560" t="s">
        <v>1133</v>
      </c>
      <c r="B607" s="560"/>
      <c r="C607" s="560"/>
      <c r="D607" s="560"/>
      <c r="E607" s="560"/>
      <c r="F607" s="78"/>
      <c r="G607" s="78"/>
      <c r="H607" s="178"/>
      <c r="I607" s="53"/>
      <c r="J607" s="53"/>
      <c r="K607" s="43">
        <f>SUM(K608:K612)</f>
        <v>35</v>
      </c>
      <c r="L607" s="36"/>
      <c r="M607" s="36"/>
      <c r="N607" s="36"/>
      <c r="O607" s="36"/>
      <c r="P607" s="36"/>
      <c r="Q607" s="36"/>
      <c r="R607" s="36"/>
      <c r="S607" s="36"/>
      <c r="T607" s="36"/>
      <c r="U607" s="36"/>
    </row>
    <row r="608" spans="1:23" ht="15.75" hidden="1" customHeight="1">
      <c r="A608" s="554" t="s">
        <v>1128</v>
      </c>
      <c r="B608" s="554"/>
      <c r="C608" s="554"/>
      <c r="D608" s="554"/>
      <c r="E608" s="554"/>
      <c r="F608" s="77"/>
      <c r="G608" s="77"/>
      <c r="H608" s="177"/>
      <c r="I608" s="53"/>
      <c r="J608" s="53"/>
      <c r="K608" s="66">
        <f>COUNTIF(K$7:K$257,"x")</f>
        <v>16</v>
      </c>
      <c r="L608" s="36"/>
      <c r="M608" s="36"/>
      <c r="N608" s="36"/>
      <c r="O608" s="36"/>
      <c r="P608" s="36"/>
      <c r="Q608" s="36"/>
      <c r="R608" s="36"/>
      <c r="S608" s="36"/>
      <c r="T608" s="36"/>
      <c r="U608" s="36"/>
    </row>
    <row r="609" spans="1:21" ht="15.75" hidden="1" customHeight="1">
      <c r="A609" s="554" t="s">
        <v>1129</v>
      </c>
      <c r="B609" s="554"/>
      <c r="C609" s="554"/>
      <c r="D609" s="554"/>
      <c r="E609" s="554"/>
      <c r="F609" s="77"/>
      <c r="G609" s="77"/>
      <c r="H609" s="177"/>
      <c r="I609" s="53"/>
      <c r="J609" s="53"/>
      <c r="K609" s="66">
        <f>COUNTIF(K$258:K$407,"x")</f>
        <v>2</v>
      </c>
      <c r="L609" s="36"/>
      <c r="M609" s="36"/>
      <c r="N609" s="36"/>
      <c r="O609" s="36"/>
      <c r="P609" s="36"/>
      <c r="Q609" s="36"/>
      <c r="R609" s="36"/>
      <c r="S609" s="36"/>
      <c r="T609" s="36"/>
      <c r="U609" s="36"/>
    </row>
    <row r="610" spans="1:21" ht="15.75" hidden="1" customHeight="1">
      <c r="A610" s="554" t="s">
        <v>1130</v>
      </c>
      <c r="B610" s="554"/>
      <c r="C610" s="554"/>
      <c r="D610" s="554"/>
      <c r="E610" s="554"/>
      <c r="F610" s="77"/>
      <c r="G610" s="77"/>
      <c r="H610" s="177"/>
      <c r="I610" s="53"/>
      <c r="J610" s="53"/>
      <c r="K610" s="66">
        <f>COUNTIF(K$408:K$478,"x")</f>
        <v>5</v>
      </c>
      <c r="L610" s="36"/>
      <c r="M610" s="36"/>
      <c r="N610" s="36"/>
      <c r="O610" s="36"/>
      <c r="P610" s="36"/>
      <c r="Q610" s="36"/>
      <c r="R610" s="36"/>
      <c r="S610" s="36"/>
      <c r="T610" s="36"/>
      <c r="U610" s="36"/>
    </row>
    <row r="611" spans="1:21" ht="15.75" hidden="1" customHeight="1">
      <c r="A611" s="554" t="s">
        <v>1131</v>
      </c>
      <c r="B611" s="554"/>
      <c r="C611" s="554"/>
      <c r="D611" s="554"/>
      <c r="E611" s="554"/>
      <c r="F611" s="77"/>
      <c r="G611" s="77"/>
      <c r="H611" s="177"/>
      <c r="I611" s="53"/>
      <c r="J611" s="53"/>
      <c r="K611" s="66">
        <f>COUNTIF(K$479:K$550,"x")</f>
        <v>2</v>
      </c>
      <c r="L611" s="36"/>
      <c r="M611" s="36"/>
      <c r="N611" s="36"/>
      <c r="O611" s="36"/>
      <c r="P611" s="36"/>
      <c r="Q611" s="36"/>
      <c r="R611" s="36"/>
      <c r="S611" s="36"/>
      <c r="T611" s="36"/>
      <c r="U611" s="36"/>
    </row>
    <row r="612" spans="1:21" ht="15.75" hidden="1" customHeight="1">
      <c r="A612" s="554" t="s">
        <v>1132</v>
      </c>
      <c r="B612" s="554"/>
      <c r="C612" s="554"/>
      <c r="D612" s="554"/>
      <c r="E612" s="554"/>
      <c r="F612" s="77"/>
      <c r="G612" s="77"/>
      <c r="H612" s="177"/>
      <c r="I612" s="53"/>
      <c r="J612" s="53"/>
      <c r="K612" s="66">
        <f>COUNTIF(K$551:K$606,"x")</f>
        <v>10</v>
      </c>
      <c r="L612" s="36"/>
      <c r="M612" s="36"/>
      <c r="N612" s="36"/>
      <c r="O612" s="36"/>
      <c r="P612" s="36"/>
      <c r="Q612" s="36"/>
      <c r="R612" s="36"/>
      <c r="S612" s="36"/>
      <c r="T612" s="36"/>
      <c r="U612" s="36"/>
    </row>
    <row r="613" spans="1:21">
      <c r="A613" s="45"/>
      <c r="B613" s="560"/>
      <c r="C613" s="560"/>
      <c r="D613" s="560"/>
      <c r="E613" s="560"/>
      <c r="F613" s="560"/>
      <c r="G613" s="560" t="s">
        <v>1203</v>
      </c>
      <c r="H613" s="560"/>
      <c r="I613" s="560"/>
      <c r="J613" s="560"/>
      <c r="K613" s="576"/>
      <c r="L613" s="86">
        <f t="shared" ref="L613:U613" si="5">SUM(L614:L618)</f>
        <v>11</v>
      </c>
      <c r="M613" s="86">
        <f t="shared" si="5"/>
        <v>8</v>
      </c>
      <c r="N613" s="86">
        <f t="shared" si="5"/>
        <v>9</v>
      </c>
      <c r="O613" s="86">
        <f t="shared" si="5"/>
        <v>8</v>
      </c>
      <c r="P613" s="86">
        <f t="shared" si="5"/>
        <v>8</v>
      </c>
      <c r="Q613" s="86">
        <f t="shared" si="5"/>
        <v>9</v>
      </c>
      <c r="R613" s="86">
        <f t="shared" si="5"/>
        <v>9</v>
      </c>
      <c r="S613" s="86">
        <f t="shared" si="5"/>
        <v>9</v>
      </c>
      <c r="T613" s="86">
        <f t="shared" si="5"/>
        <v>9</v>
      </c>
      <c r="U613" s="86">
        <f t="shared" si="5"/>
        <v>7</v>
      </c>
    </row>
    <row r="614" spans="1:21">
      <c r="A614" s="45"/>
      <c r="B614" s="554"/>
      <c r="C614" s="554"/>
      <c r="D614" s="554"/>
      <c r="E614" s="554"/>
      <c r="F614" s="554"/>
      <c r="G614" s="554" t="s">
        <v>1128</v>
      </c>
      <c r="H614" s="554"/>
      <c r="I614" s="554"/>
      <c r="J614" s="554"/>
      <c r="K614" s="577"/>
      <c r="L614" s="66">
        <f t="shared" ref="L614:U614" si="6">COUNTIF(L$7:L$117,"x")</f>
        <v>9</v>
      </c>
      <c r="M614" s="66">
        <f t="shared" si="6"/>
        <v>6</v>
      </c>
      <c r="N614" s="66">
        <f t="shared" si="6"/>
        <v>7</v>
      </c>
      <c r="O614" s="66">
        <f t="shared" si="6"/>
        <v>6</v>
      </c>
      <c r="P614" s="66">
        <f t="shared" si="6"/>
        <v>6</v>
      </c>
      <c r="Q614" s="66">
        <f t="shared" si="6"/>
        <v>7</v>
      </c>
      <c r="R614" s="66">
        <f t="shared" si="6"/>
        <v>7</v>
      </c>
      <c r="S614" s="66">
        <f t="shared" si="6"/>
        <v>7</v>
      </c>
      <c r="T614" s="66">
        <f t="shared" si="6"/>
        <v>7</v>
      </c>
      <c r="U614" s="66">
        <f t="shared" si="6"/>
        <v>7</v>
      </c>
    </row>
    <row r="615" spans="1:21">
      <c r="A615" s="45"/>
      <c r="B615" s="554"/>
      <c r="C615" s="554"/>
      <c r="D615" s="554"/>
      <c r="E615" s="554"/>
      <c r="F615" s="554"/>
      <c r="G615" s="554" t="s">
        <v>1129</v>
      </c>
      <c r="H615" s="554"/>
      <c r="I615" s="554"/>
      <c r="J615" s="554"/>
      <c r="K615" s="577"/>
      <c r="L615" s="66">
        <f t="shared" ref="L615:U615" si="7">COUNTIF(L$119:L$221,"x")</f>
        <v>2</v>
      </c>
      <c r="M615" s="66">
        <f t="shared" si="7"/>
        <v>2</v>
      </c>
      <c r="N615" s="66">
        <f t="shared" si="7"/>
        <v>2</v>
      </c>
      <c r="O615" s="66">
        <f t="shared" si="7"/>
        <v>2</v>
      </c>
      <c r="P615" s="66">
        <f t="shared" si="7"/>
        <v>2</v>
      </c>
      <c r="Q615" s="66">
        <f t="shared" si="7"/>
        <v>2</v>
      </c>
      <c r="R615" s="66">
        <f t="shared" si="7"/>
        <v>2</v>
      </c>
      <c r="S615" s="66">
        <f t="shared" si="7"/>
        <v>2</v>
      </c>
      <c r="T615" s="66">
        <f t="shared" si="7"/>
        <v>2</v>
      </c>
      <c r="U615" s="66">
        <f t="shared" si="7"/>
        <v>0</v>
      </c>
    </row>
    <row r="616" spans="1:21">
      <c r="A616" s="45"/>
      <c r="B616" s="554"/>
      <c r="C616" s="554"/>
      <c r="D616" s="554"/>
      <c r="E616" s="554"/>
      <c r="F616" s="554"/>
      <c r="G616" s="554" t="s">
        <v>1130</v>
      </c>
      <c r="H616" s="554"/>
      <c r="I616" s="554"/>
      <c r="J616" s="554"/>
      <c r="K616" s="577"/>
      <c r="L616" s="66">
        <f t="shared" ref="L616:U616" si="8">COUNTIF(L$222:L$254,"x")</f>
        <v>0</v>
      </c>
      <c r="M616" s="66">
        <f t="shared" si="8"/>
        <v>0</v>
      </c>
      <c r="N616" s="66">
        <f t="shared" si="8"/>
        <v>0</v>
      </c>
      <c r="O616" s="66">
        <f t="shared" si="8"/>
        <v>0</v>
      </c>
      <c r="P616" s="66">
        <f t="shared" si="8"/>
        <v>0</v>
      </c>
      <c r="Q616" s="66">
        <f t="shared" si="8"/>
        <v>0</v>
      </c>
      <c r="R616" s="66">
        <f t="shared" si="8"/>
        <v>0</v>
      </c>
      <c r="S616" s="66">
        <f t="shared" si="8"/>
        <v>0</v>
      </c>
      <c r="T616" s="66">
        <f t="shared" si="8"/>
        <v>0</v>
      </c>
      <c r="U616" s="66">
        <f t="shared" si="8"/>
        <v>0</v>
      </c>
    </row>
    <row r="617" spans="1:21">
      <c r="A617" s="45"/>
      <c r="B617" s="554"/>
      <c r="C617" s="554"/>
      <c r="D617" s="554"/>
      <c r="E617" s="554"/>
      <c r="F617" s="554"/>
      <c r="G617" s="554" t="s">
        <v>1131</v>
      </c>
      <c r="H617" s="554"/>
      <c r="I617" s="554"/>
      <c r="J617" s="554"/>
      <c r="K617" s="577"/>
      <c r="L617" s="66">
        <f t="shared" ref="L617:U617" si="9">COUNTIF(L$255:L$294,"x")</f>
        <v>0</v>
      </c>
      <c r="M617" s="66">
        <f t="shared" si="9"/>
        <v>0</v>
      </c>
      <c r="N617" s="66">
        <f t="shared" si="9"/>
        <v>0</v>
      </c>
      <c r="O617" s="66">
        <f t="shared" si="9"/>
        <v>0</v>
      </c>
      <c r="P617" s="66">
        <f t="shared" si="9"/>
        <v>0</v>
      </c>
      <c r="Q617" s="66">
        <f t="shared" si="9"/>
        <v>0</v>
      </c>
      <c r="R617" s="66">
        <f t="shared" si="9"/>
        <v>0</v>
      </c>
      <c r="S617" s="66">
        <f t="shared" si="9"/>
        <v>0</v>
      </c>
      <c r="T617" s="66">
        <f t="shared" si="9"/>
        <v>0</v>
      </c>
      <c r="U617" s="66">
        <f t="shared" si="9"/>
        <v>0</v>
      </c>
    </row>
    <row r="618" spans="1:21">
      <c r="A618" s="45"/>
      <c r="B618" s="554"/>
      <c r="C618" s="554"/>
      <c r="D618" s="554"/>
      <c r="E618" s="554"/>
      <c r="F618" s="554"/>
      <c r="G618" s="554" t="s">
        <v>1132</v>
      </c>
      <c r="H618" s="554"/>
      <c r="I618" s="554"/>
      <c r="J618" s="554"/>
      <c r="K618" s="577"/>
      <c r="L618" s="66">
        <f t="shared" ref="L618:U618" si="10">COUNTIF(L$295:L$320,"x")</f>
        <v>0</v>
      </c>
      <c r="M618" s="66">
        <f t="shared" si="10"/>
        <v>0</v>
      </c>
      <c r="N618" s="66">
        <f t="shared" si="10"/>
        <v>0</v>
      </c>
      <c r="O618" s="66">
        <f t="shared" si="10"/>
        <v>0</v>
      </c>
      <c r="P618" s="66">
        <f t="shared" si="10"/>
        <v>0</v>
      </c>
      <c r="Q618" s="66">
        <f t="shared" si="10"/>
        <v>0</v>
      </c>
      <c r="R618" s="66">
        <f t="shared" si="10"/>
        <v>0</v>
      </c>
      <c r="S618" s="66">
        <f t="shared" si="10"/>
        <v>0</v>
      </c>
      <c r="T618" s="66">
        <f t="shared" si="10"/>
        <v>0</v>
      </c>
      <c r="U618" s="66">
        <f t="shared" si="10"/>
        <v>0</v>
      </c>
    </row>
  </sheetData>
  <autoFilter ref="A6:K612">
    <filterColumn colId="9">
      <filters>
        <filter val="3T"/>
      </filters>
    </filterColumn>
  </autoFilter>
  <mergeCells count="88">
    <mergeCell ref="B618:F618"/>
    <mergeCell ref="G618:K618"/>
    <mergeCell ref="B615:F615"/>
    <mergeCell ref="G615:K615"/>
    <mergeCell ref="B616:F616"/>
    <mergeCell ref="G616:K616"/>
    <mergeCell ref="B617:F617"/>
    <mergeCell ref="G617:K617"/>
    <mergeCell ref="L3:U3"/>
    <mergeCell ref="B613:F613"/>
    <mergeCell ref="G613:K613"/>
    <mergeCell ref="B614:F614"/>
    <mergeCell ref="G614:K614"/>
    <mergeCell ref="B266:D266"/>
    <mergeCell ref="B314:D314"/>
    <mergeCell ref="B318:D318"/>
    <mergeCell ref="B294:D294"/>
    <mergeCell ref="B298:D298"/>
    <mergeCell ref="B301:B304"/>
    <mergeCell ref="B305:B308"/>
    <mergeCell ref="B309:D309"/>
    <mergeCell ref="B241:D241"/>
    <mergeCell ref="B258:D258"/>
    <mergeCell ref="B552:D552"/>
    <mergeCell ref="B479:D479"/>
    <mergeCell ref="B455:D455"/>
    <mergeCell ref="B480:D480"/>
    <mergeCell ref="B481:D481"/>
    <mergeCell ref="B495:D495"/>
    <mergeCell ref="B502:D502"/>
    <mergeCell ref="B520:D520"/>
    <mergeCell ref="B521:D521"/>
    <mergeCell ref="B541:D541"/>
    <mergeCell ref="B551:D551"/>
    <mergeCell ref="B39:D39"/>
    <mergeCell ref="B351:D351"/>
    <mergeCell ref="B353:B354"/>
    <mergeCell ref="B355:B357"/>
    <mergeCell ref="B359:D359"/>
    <mergeCell ref="B272:D272"/>
    <mergeCell ref="B179:D179"/>
    <mergeCell ref="B228:B230"/>
    <mergeCell ref="B231:B234"/>
    <mergeCell ref="B259:D259"/>
    <mergeCell ref="B260:D260"/>
    <mergeCell ref="B265:D265"/>
    <mergeCell ref="B322:D322"/>
    <mergeCell ref="B323:D323"/>
    <mergeCell ref="B73:D73"/>
    <mergeCell ref="B213:B216"/>
    <mergeCell ref="B7:D7"/>
    <mergeCell ref="B8:D8"/>
    <mergeCell ref="B9:D9"/>
    <mergeCell ref="B13:D13"/>
    <mergeCell ref="B14:D14"/>
    <mergeCell ref="B1:K1"/>
    <mergeCell ref="A3:A5"/>
    <mergeCell ref="B3:C5"/>
    <mergeCell ref="D3:E5"/>
    <mergeCell ref="I3:I5"/>
    <mergeCell ref="J3:J5"/>
    <mergeCell ref="K3:K5"/>
    <mergeCell ref="B217:B220"/>
    <mergeCell ref="B225:B227"/>
    <mergeCell ref="B119:D119"/>
    <mergeCell ref="B409:D409"/>
    <mergeCell ref="B424:D424"/>
    <mergeCell ref="B380:D380"/>
    <mergeCell ref="B342:D342"/>
    <mergeCell ref="B346:D346"/>
    <mergeCell ref="B394:D394"/>
    <mergeCell ref="B398:D398"/>
    <mergeCell ref="B408:D408"/>
    <mergeCell ref="B379:D379"/>
    <mergeCell ref="B369:D369"/>
    <mergeCell ref="A175:C175"/>
    <mergeCell ref="A181:C181"/>
    <mergeCell ref="A612:E612"/>
    <mergeCell ref="B558:D558"/>
    <mergeCell ref="B570:B571"/>
    <mergeCell ref="B592:D592"/>
    <mergeCell ref="D604:D605"/>
    <mergeCell ref="A607:E607"/>
    <mergeCell ref="A608:E608"/>
    <mergeCell ref="A609:E609"/>
    <mergeCell ref="A610:E610"/>
    <mergeCell ref="A611:E611"/>
    <mergeCell ref="B568:B569"/>
  </mergeCells>
  <dataValidations count="4">
    <dataValidation type="list" allowBlank="1" showInputMessage="1" showErrorMessage="1" sqref="L7:U55 L58:U59 L61:U62 L64:U65 L67:U73 L78:U79 L85:U86 L104:U104 L106:U120 L122:U127 L129:U130 L132:U134 L142:U142 L155:U156 L158:U158 L160:U165 L167:U182 L184:U191 L193:U195 L197:U198 L200:U202 L213:U232 L237:U238 L240:U241 L243:U244 L246:U253 L255:U261 L263:U272 L289:U294 L296:U298 L301:U309 L311:U314 L316:U320">
      <formula1>"x"</formula1>
    </dataValidation>
    <dataValidation type="list" allowBlank="1" showInputMessage="1" showErrorMessage="1" sqref="C366:C368 C10:C12 E85:H86 C263:C264 C255:C257 E316:H317 C423 C506:C512 E246:H253 C301:C308 C344:C345 C267:C271 C289:C293 E10:H12 C261 E296:H297 C106:C118 E311:H313 E167:H178 E348:H350 E371:H378 C391:C393 E240:H240 C406:C407 C67:C72 E67:H72 E539:H540 E396:H397 C500:C501 C486:C494 E15:H38 C549:C550 E40:H55 C353:C358 E200:H202 C15:C38 C40:C55 E142:H142 C576:C591 E106:H118 E267:H271 E289:H293 E261:H261 C240 E255:H257 C246:C253 E301:H308 E263:H264 C311:C313 E319:H321 C296:C297 C337:C341 E344:H345 C348:C350 C319:C321 C316:C317 E353:H358 E337:H341 E366:H368 C452:C454 C371:C378 E391:H393 E406:H407 E423:H423 C476:C478 C396:C397 E476:H478 E486:H494 C200:C202 E500:H501 E452:H454 C554:C557 E517:H519 C85:C86 C517:C519 C539:C540 C142 E549:H550 E506:H512 E576:H591 E554:H557 C593:C606 E593:H606 C58:C59 E58:H59 E61:H62 C61:C62 C64:C65 E64:H65 E78:H79 C78:C79 C104 E104:H104 E122:H127 C122:C127 C129:C130 E129:H130 E132:H134 C132:C134 E155:H156 C155:C156 C158 E158:H158 E160:H165 C160:C165 E184:H191 C184:C191 C193:C195 E193:H195 E197:H198 C197:C198 C213:C232 E213:H232 E237:H238 C237:C238 E243:H244 C243:C244 E325:H326 C325:C326 C328:C329 E328:H329 E331:H332 C331:C332 C334:C335 E334:H335 C361:C364 E361:H364 C382:C383 E382:H383 E385:H386 C385:C386 C388:C389 E388:H389 E400:H401 C400:C401 C403:C404 E403:H404 C411:C412 E411:H412 E414:H415 C414:C415 C417:C421 E417:H421 C426:C427 E426:H427 E429:H430 C429:C430 C432:C433 E432:H433 E435:H438 C435:C438 C440:C441 E440:H441 E443:H447 C443:C447 C449:C450 E449:H450 E457:H458 C457:C458 C460:C461 E460:H461 E463:H464 C463:C464 C466:C467 E466:H467 E469:H471 C469:C471 C473:C474 E473:H474 C483:C484 E483:H484 C497:C498 E497:H498 E503:H504 C503:C504 E515:H515 E523:H524 C523:C524 C526:C527 E526:H527 E529:H529 C529 C531:C533 E531:H533 E535:H537 C535:C537 E543:H544 C543:C544 C546:C547 E546:H547 C560:C562 E560:H562 E564:H565 C564:C565 C568:C571 E568:H571 E573:H574 C573:C574 C167:C174 C177:C178">
      <formula1>"KQMĐ, NDCT, TLHD, BC, ĐP"</formula1>
    </dataValidation>
    <dataValidation type="list" allowBlank="1" showInputMessage="1" showErrorMessage="1" sqref="J7:J55 J58:J59 J61:J62 J64:J65 J67:J73 J78:J79 J85:J86 J104 J106:J120 J122:J127 J129:J130 J132:J134 J142 J155:J156 J158 J160:J165 J167:J182 J184:J191 J193:J195 J197:J198 J200:J202 J213:J232 J237:J238 J240:J241 J243:J244 J246:J253 J255:J261 J263:J272 J289:J294 J296:J298 J301:J309 J311:J314 J316:J323 J325:J326 J328:J329 J331:J332 J334:J335 J337:J342 J344:J346 J348:J351 J353:J359 J361:J364 J366:J369 J371:J380 J382:J383 J385:J386 J388:J389 J391:J394 J396:J398 J400:J401 J403:J404 J406:J409 J411:J412 J414:J415 J417:J421 J423:J424 J426:J427 J429:J430 J432:J433 J435:J438 J440:J441 J443:J447 J449:J450 J452:J455 J457:J458 J460:J461 J463:J464 J466:J467 J469:J471 J473:J474 J476:J481 J483:J484 J486:J495 J497:J498 J500:J504 J506:J512 J514:J515 J517:J521 J523:J524 J526:J527 J529 J531:J533 J535:J537 J539:J541 J543:J544 J546:J547 J549:J552 J554:J558 J560:J562 J564:J565 J568:J571 J573:J574 J576:J606">
      <formula1>"#, 3T, 4T, 5T, 3+4T, 4+5T, 3+4+5T"</formula1>
    </dataValidation>
    <dataValidation type="list" allowBlank="1" showInputMessage="1" showErrorMessage="1" sqref="I7:I55 I58:I59 I61:I62 I64:I65 I67:I73 I78:I79 I85:I86 I104 I106:I120 I122:I127 I129:I130 I132:I134 I142 I155:I156 I158 I160:I165 I167:I182 I184:I191 I193:I195 I197:I198 I200:I202 I213:I232 I237:I238 I240:I241 I243:I244 I246:I253 I255:I261 I263:I272 I289:I294 I296:I298 I301:I309 I311:I314 I316:I323 I325:I326 I328:I329 I331:I332 I334:I335 I337:I342 I344:I346 I348:I351 I353:I359 I361:I364 I366:I369 I371:I380 I382:I383 I385:I386 I388:I389 I391:I394 I396:I398 I400:I401 I403:I404 I406:I409 I411:I412 I414:I415 I417:I421 I423:I424 I426:I427 I429:I430 I432:I433 I435:I438 I440:I441 I443:I447 I449:I450 I452:I455 I457:I458 I460:I461 I463:I464 I466:I467 I469:I471 I473:I474 I476:I481 I483:I484 I486:I495 I497:I498 I500:I504 I506:I512 I514:I515 I517:I521 I523:I524 I526:I527 I529 I531:I533 I535:I537 I539:I541 I543:I544 I546:I547 I549:I552 I554:I558 I560:I562 I564:I565 I568:I571 I573:I574 I576:I606">
      <formula1>"Thể chất,  Nhận thức, Ngôn ngữ, TCKNXH, Thẩm mỹ"</formula1>
    </dataValidation>
  </dataValidations>
  <pageMargins left="0.7" right="0.7" top="0.75" bottom="0.75" header="0.3" footer="0.3"/>
  <pageSetup paperSize="9" orientation="portrait" verticalDpi="30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290"/>
  <sheetViews>
    <sheetView workbookViewId="0">
      <pane xSplit="6" ySplit="6" topLeftCell="G7" activePane="bottomRight" state="frozen"/>
      <selection pane="topRight" activeCell="F1" sqref="F1"/>
      <selection pane="bottomLeft" activeCell="A7" sqref="A7"/>
      <selection pane="bottomRight" activeCell="E13" sqref="E13"/>
    </sheetView>
  </sheetViews>
  <sheetFormatPr defaultRowHeight="15.75"/>
  <cols>
    <col min="1" max="2" width="4.42578125" style="37" customWidth="1"/>
    <col min="3" max="3" width="40.85546875" style="42" customWidth="1"/>
    <col min="4" max="4" width="6.7109375" style="38" customWidth="1"/>
    <col min="5" max="5" width="39" style="42" customWidth="1"/>
    <col min="6" max="6" width="6.85546875" style="38" customWidth="1"/>
    <col min="7" max="7" width="10.28515625" style="36" customWidth="1"/>
    <col min="8" max="8" width="19" style="36" customWidth="1"/>
    <col min="9" max="9" width="20.85546875" style="36" customWidth="1"/>
    <col min="10" max="10" width="18.85546875" style="36" customWidth="1"/>
    <col min="11" max="192" width="9.140625" style="36"/>
    <col min="193" max="193" width="20.140625" style="36" customWidth="1"/>
    <col min="194" max="194" width="4.28515625" style="36" customWidth="1"/>
    <col min="195" max="195" width="39" style="36" customWidth="1"/>
    <col min="196" max="196" width="53.5703125" style="36" customWidth="1"/>
    <col min="197" max="200" width="7.7109375" style="36" customWidth="1"/>
    <col min="201" max="201" width="10" style="36" customWidth="1"/>
    <col min="202" max="203" width="9.28515625" style="36" customWidth="1"/>
    <col min="204" max="204" width="8" style="36" customWidth="1"/>
    <col min="205" max="448" width="9.140625" style="36"/>
    <col min="449" max="449" width="20.140625" style="36" customWidth="1"/>
    <col min="450" max="450" width="4.28515625" style="36" customWidth="1"/>
    <col min="451" max="451" width="39" style="36" customWidth="1"/>
    <col min="452" max="452" width="53.5703125" style="36" customWidth="1"/>
    <col min="453" max="456" width="7.7109375" style="36" customWidth="1"/>
    <col min="457" max="457" width="10" style="36" customWidth="1"/>
    <col min="458" max="459" width="9.28515625" style="36" customWidth="1"/>
    <col min="460" max="460" width="8" style="36" customWidth="1"/>
    <col min="461" max="704" width="9.140625" style="36"/>
    <col min="705" max="705" width="20.140625" style="36" customWidth="1"/>
    <col min="706" max="706" width="4.28515625" style="36" customWidth="1"/>
    <col min="707" max="707" width="39" style="36" customWidth="1"/>
    <col min="708" max="708" width="53.5703125" style="36" customWidth="1"/>
    <col min="709" max="712" width="7.7109375" style="36" customWidth="1"/>
    <col min="713" max="713" width="10" style="36" customWidth="1"/>
    <col min="714" max="715" width="9.28515625" style="36" customWidth="1"/>
    <col min="716" max="716" width="8" style="36" customWidth="1"/>
    <col min="717" max="960" width="9.140625" style="36"/>
    <col min="961" max="961" width="20.140625" style="36" customWidth="1"/>
    <col min="962" max="962" width="4.28515625" style="36" customWidth="1"/>
    <col min="963" max="963" width="39" style="36" customWidth="1"/>
    <col min="964" max="964" width="53.5703125" style="36" customWidth="1"/>
    <col min="965" max="968" width="7.7109375" style="36" customWidth="1"/>
    <col min="969" max="969" width="10" style="36" customWidth="1"/>
    <col min="970" max="971" width="9.28515625" style="36" customWidth="1"/>
    <col min="972" max="972" width="8" style="36" customWidth="1"/>
    <col min="973" max="1216" width="9.140625" style="36"/>
    <col min="1217" max="1217" width="20.140625" style="36" customWidth="1"/>
    <col min="1218" max="1218" width="4.28515625" style="36" customWidth="1"/>
    <col min="1219" max="1219" width="39" style="36" customWidth="1"/>
    <col min="1220" max="1220" width="53.5703125" style="36" customWidth="1"/>
    <col min="1221" max="1224" width="7.7109375" style="36" customWidth="1"/>
    <col min="1225" max="1225" width="10" style="36" customWidth="1"/>
    <col min="1226" max="1227" width="9.28515625" style="36" customWidth="1"/>
    <col min="1228" max="1228" width="8" style="36" customWidth="1"/>
    <col min="1229" max="1472" width="9.140625" style="36"/>
    <col min="1473" max="1473" width="20.140625" style="36" customWidth="1"/>
    <col min="1474" max="1474" width="4.28515625" style="36" customWidth="1"/>
    <col min="1475" max="1475" width="39" style="36" customWidth="1"/>
    <col min="1476" max="1476" width="53.5703125" style="36" customWidth="1"/>
    <col min="1477" max="1480" width="7.7109375" style="36" customWidth="1"/>
    <col min="1481" max="1481" width="10" style="36" customWidth="1"/>
    <col min="1482" max="1483" width="9.28515625" style="36" customWidth="1"/>
    <col min="1484" max="1484" width="8" style="36" customWidth="1"/>
    <col min="1485" max="1728" width="9.140625" style="36"/>
    <col min="1729" max="1729" width="20.140625" style="36" customWidth="1"/>
    <col min="1730" max="1730" width="4.28515625" style="36" customWidth="1"/>
    <col min="1731" max="1731" width="39" style="36" customWidth="1"/>
    <col min="1732" max="1732" width="53.5703125" style="36" customWidth="1"/>
    <col min="1733" max="1736" width="7.7109375" style="36" customWidth="1"/>
    <col min="1737" max="1737" width="10" style="36" customWidth="1"/>
    <col min="1738" max="1739" width="9.28515625" style="36" customWidth="1"/>
    <col min="1740" max="1740" width="8" style="36" customWidth="1"/>
    <col min="1741" max="1984" width="9.140625" style="36"/>
    <col min="1985" max="1985" width="20.140625" style="36" customWidth="1"/>
    <col min="1986" max="1986" width="4.28515625" style="36" customWidth="1"/>
    <col min="1987" max="1987" width="39" style="36" customWidth="1"/>
    <col min="1988" max="1988" width="53.5703125" style="36" customWidth="1"/>
    <col min="1989" max="1992" width="7.7109375" style="36" customWidth="1"/>
    <col min="1993" max="1993" width="10" style="36" customWidth="1"/>
    <col min="1994" max="1995" width="9.28515625" style="36" customWidth="1"/>
    <col min="1996" max="1996" width="8" style="36" customWidth="1"/>
    <col min="1997" max="2240" width="9.140625" style="36"/>
    <col min="2241" max="2241" width="20.140625" style="36" customWidth="1"/>
    <col min="2242" max="2242" width="4.28515625" style="36" customWidth="1"/>
    <col min="2243" max="2243" width="39" style="36" customWidth="1"/>
    <col min="2244" max="2244" width="53.5703125" style="36" customWidth="1"/>
    <col min="2245" max="2248" width="7.7109375" style="36" customWidth="1"/>
    <col min="2249" max="2249" width="10" style="36" customWidth="1"/>
    <col min="2250" max="2251" width="9.28515625" style="36" customWidth="1"/>
    <col min="2252" max="2252" width="8" style="36" customWidth="1"/>
    <col min="2253" max="2496" width="9.140625" style="36"/>
    <col min="2497" max="2497" width="20.140625" style="36" customWidth="1"/>
    <col min="2498" max="2498" width="4.28515625" style="36" customWidth="1"/>
    <col min="2499" max="2499" width="39" style="36" customWidth="1"/>
    <col min="2500" max="2500" width="53.5703125" style="36" customWidth="1"/>
    <col min="2501" max="2504" width="7.7109375" style="36" customWidth="1"/>
    <col min="2505" max="2505" width="10" style="36" customWidth="1"/>
    <col min="2506" max="2507" width="9.28515625" style="36" customWidth="1"/>
    <col min="2508" max="2508" width="8" style="36" customWidth="1"/>
    <col min="2509" max="2752" width="9.140625" style="36"/>
    <col min="2753" max="2753" width="20.140625" style="36" customWidth="1"/>
    <col min="2754" max="2754" width="4.28515625" style="36" customWidth="1"/>
    <col min="2755" max="2755" width="39" style="36" customWidth="1"/>
    <col min="2756" max="2756" width="53.5703125" style="36" customWidth="1"/>
    <col min="2757" max="2760" width="7.7109375" style="36" customWidth="1"/>
    <col min="2761" max="2761" width="10" style="36" customWidth="1"/>
    <col min="2762" max="2763" width="9.28515625" style="36" customWidth="1"/>
    <col min="2764" max="2764" width="8" style="36" customWidth="1"/>
    <col min="2765" max="3008" width="9.140625" style="36"/>
    <col min="3009" max="3009" width="20.140625" style="36" customWidth="1"/>
    <col min="3010" max="3010" width="4.28515625" style="36" customWidth="1"/>
    <col min="3011" max="3011" width="39" style="36" customWidth="1"/>
    <col min="3012" max="3012" width="53.5703125" style="36" customWidth="1"/>
    <col min="3013" max="3016" width="7.7109375" style="36" customWidth="1"/>
    <col min="3017" max="3017" width="10" style="36" customWidth="1"/>
    <col min="3018" max="3019" width="9.28515625" style="36" customWidth="1"/>
    <col min="3020" max="3020" width="8" style="36" customWidth="1"/>
    <col min="3021" max="3264" width="9.140625" style="36"/>
    <col min="3265" max="3265" width="20.140625" style="36" customWidth="1"/>
    <col min="3266" max="3266" width="4.28515625" style="36" customWidth="1"/>
    <col min="3267" max="3267" width="39" style="36" customWidth="1"/>
    <col min="3268" max="3268" width="53.5703125" style="36" customWidth="1"/>
    <col min="3269" max="3272" width="7.7109375" style="36" customWidth="1"/>
    <col min="3273" max="3273" width="10" style="36" customWidth="1"/>
    <col min="3274" max="3275" width="9.28515625" style="36" customWidth="1"/>
    <col min="3276" max="3276" width="8" style="36" customWidth="1"/>
    <col min="3277" max="3520" width="9.140625" style="36"/>
    <col min="3521" max="3521" width="20.140625" style="36" customWidth="1"/>
    <col min="3522" max="3522" width="4.28515625" style="36" customWidth="1"/>
    <col min="3523" max="3523" width="39" style="36" customWidth="1"/>
    <col min="3524" max="3524" width="53.5703125" style="36" customWidth="1"/>
    <col min="3525" max="3528" width="7.7109375" style="36" customWidth="1"/>
    <col min="3529" max="3529" width="10" style="36" customWidth="1"/>
    <col min="3530" max="3531" width="9.28515625" style="36" customWidth="1"/>
    <col min="3532" max="3532" width="8" style="36" customWidth="1"/>
    <col min="3533" max="3776" width="9.140625" style="36"/>
    <col min="3777" max="3777" width="20.140625" style="36" customWidth="1"/>
    <col min="3778" max="3778" width="4.28515625" style="36" customWidth="1"/>
    <col min="3779" max="3779" width="39" style="36" customWidth="1"/>
    <col min="3780" max="3780" width="53.5703125" style="36" customWidth="1"/>
    <col min="3781" max="3784" width="7.7109375" style="36" customWidth="1"/>
    <col min="3785" max="3785" width="10" style="36" customWidth="1"/>
    <col min="3786" max="3787" width="9.28515625" style="36" customWidth="1"/>
    <col min="3788" max="3788" width="8" style="36" customWidth="1"/>
    <col min="3789" max="4032" width="9.140625" style="36"/>
    <col min="4033" max="4033" width="20.140625" style="36" customWidth="1"/>
    <col min="4034" max="4034" width="4.28515625" style="36" customWidth="1"/>
    <col min="4035" max="4035" width="39" style="36" customWidth="1"/>
    <col min="4036" max="4036" width="53.5703125" style="36" customWidth="1"/>
    <col min="4037" max="4040" width="7.7109375" style="36" customWidth="1"/>
    <col min="4041" max="4041" width="10" style="36" customWidth="1"/>
    <col min="4042" max="4043" width="9.28515625" style="36" customWidth="1"/>
    <col min="4044" max="4044" width="8" style="36" customWidth="1"/>
    <col min="4045" max="4288" width="9.140625" style="36"/>
    <col min="4289" max="4289" width="20.140625" style="36" customWidth="1"/>
    <col min="4290" max="4290" width="4.28515625" style="36" customWidth="1"/>
    <col min="4291" max="4291" width="39" style="36" customWidth="1"/>
    <col min="4292" max="4292" width="53.5703125" style="36" customWidth="1"/>
    <col min="4293" max="4296" width="7.7109375" style="36" customWidth="1"/>
    <col min="4297" max="4297" width="10" style="36" customWidth="1"/>
    <col min="4298" max="4299" width="9.28515625" style="36" customWidth="1"/>
    <col min="4300" max="4300" width="8" style="36" customWidth="1"/>
    <col min="4301" max="4544" width="9.140625" style="36"/>
    <col min="4545" max="4545" width="20.140625" style="36" customWidth="1"/>
    <col min="4546" max="4546" width="4.28515625" style="36" customWidth="1"/>
    <col min="4547" max="4547" width="39" style="36" customWidth="1"/>
    <col min="4548" max="4548" width="53.5703125" style="36" customWidth="1"/>
    <col min="4549" max="4552" width="7.7109375" style="36" customWidth="1"/>
    <col min="4553" max="4553" width="10" style="36" customWidth="1"/>
    <col min="4554" max="4555" width="9.28515625" style="36" customWidth="1"/>
    <col min="4556" max="4556" width="8" style="36" customWidth="1"/>
    <col min="4557" max="4800" width="9.140625" style="36"/>
    <col min="4801" max="4801" width="20.140625" style="36" customWidth="1"/>
    <col min="4802" max="4802" width="4.28515625" style="36" customWidth="1"/>
    <col min="4803" max="4803" width="39" style="36" customWidth="1"/>
    <col min="4804" max="4804" width="53.5703125" style="36" customWidth="1"/>
    <col min="4805" max="4808" width="7.7109375" style="36" customWidth="1"/>
    <col min="4809" max="4809" width="10" style="36" customWidth="1"/>
    <col min="4810" max="4811" width="9.28515625" style="36" customWidth="1"/>
    <col min="4812" max="4812" width="8" style="36" customWidth="1"/>
    <col min="4813" max="5056" width="9.140625" style="36"/>
    <col min="5057" max="5057" width="20.140625" style="36" customWidth="1"/>
    <col min="5058" max="5058" width="4.28515625" style="36" customWidth="1"/>
    <col min="5059" max="5059" width="39" style="36" customWidth="1"/>
    <col min="5060" max="5060" width="53.5703125" style="36" customWidth="1"/>
    <col min="5061" max="5064" width="7.7109375" style="36" customWidth="1"/>
    <col min="5065" max="5065" width="10" style="36" customWidth="1"/>
    <col min="5066" max="5067" width="9.28515625" style="36" customWidth="1"/>
    <col min="5068" max="5068" width="8" style="36" customWidth="1"/>
    <col min="5069" max="5312" width="9.140625" style="36"/>
    <col min="5313" max="5313" width="20.140625" style="36" customWidth="1"/>
    <col min="5314" max="5314" width="4.28515625" style="36" customWidth="1"/>
    <col min="5315" max="5315" width="39" style="36" customWidth="1"/>
    <col min="5316" max="5316" width="53.5703125" style="36" customWidth="1"/>
    <col min="5317" max="5320" width="7.7109375" style="36" customWidth="1"/>
    <col min="5321" max="5321" width="10" style="36" customWidth="1"/>
    <col min="5322" max="5323" width="9.28515625" style="36" customWidth="1"/>
    <col min="5324" max="5324" width="8" style="36" customWidth="1"/>
    <col min="5325" max="5568" width="9.140625" style="36"/>
    <col min="5569" max="5569" width="20.140625" style="36" customWidth="1"/>
    <col min="5570" max="5570" width="4.28515625" style="36" customWidth="1"/>
    <col min="5571" max="5571" width="39" style="36" customWidth="1"/>
    <col min="5572" max="5572" width="53.5703125" style="36" customWidth="1"/>
    <col min="5573" max="5576" width="7.7109375" style="36" customWidth="1"/>
    <col min="5577" max="5577" width="10" style="36" customWidth="1"/>
    <col min="5578" max="5579" width="9.28515625" style="36" customWidth="1"/>
    <col min="5580" max="5580" width="8" style="36" customWidth="1"/>
    <col min="5581" max="5824" width="9.140625" style="36"/>
    <col min="5825" max="5825" width="20.140625" style="36" customWidth="1"/>
    <col min="5826" max="5826" width="4.28515625" style="36" customWidth="1"/>
    <col min="5827" max="5827" width="39" style="36" customWidth="1"/>
    <col min="5828" max="5828" width="53.5703125" style="36" customWidth="1"/>
    <col min="5829" max="5832" width="7.7109375" style="36" customWidth="1"/>
    <col min="5833" max="5833" width="10" style="36" customWidth="1"/>
    <col min="5834" max="5835" width="9.28515625" style="36" customWidth="1"/>
    <col min="5836" max="5836" width="8" style="36" customWidth="1"/>
    <col min="5837" max="6080" width="9.140625" style="36"/>
    <col min="6081" max="6081" width="20.140625" style="36" customWidth="1"/>
    <col min="6082" max="6082" width="4.28515625" style="36" customWidth="1"/>
    <col min="6083" max="6083" width="39" style="36" customWidth="1"/>
    <col min="6084" max="6084" width="53.5703125" style="36" customWidth="1"/>
    <col min="6085" max="6088" width="7.7109375" style="36" customWidth="1"/>
    <col min="6089" max="6089" width="10" style="36" customWidth="1"/>
    <col min="6090" max="6091" width="9.28515625" style="36" customWidth="1"/>
    <col min="6092" max="6092" width="8" style="36" customWidth="1"/>
    <col min="6093" max="6336" width="9.140625" style="36"/>
    <col min="6337" max="6337" width="20.140625" style="36" customWidth="1"/>
    <col min="6338" max="6338" width="4.28515625" style="36" customWidth="1"/>
    <col min="6339" max="6339" width="39" style="36" customWidth="1"/>
    <col min="6340" max="6340" width="53.5703125" style="36" customWidth="1"/>
    <col min="6341" max="6344" width="7.7109375" style="36" customWidth="1"/>
    <col min="6345" max="6345" width="10" style="36" customWidth="1"/>
    <col min="6346" max="6347" width="9.28515625" style="36" customWidth="1"/>
    <col min="6348" max="6348" width="8" style="36" customWidth="1"/>
    <col min="6349" max="6592" width="9.140625" style="36"/>
    <col min="6593" max="6593" width="20.140625" style="36" customWidth="1"/>
    <col min="6594" max="6594" width="4.28515625" style="36" customWidth="1"/>
    <col min="6595" max="6595" width="39" style="36" customWidth="1"/>
    <col min="6596" max="6596" width="53.5703125" style="36" customWidth="1"/>
    <col min="6597" max="6600" width="7.7109375" style="36" customWidth="1"/>
    <col min="6601" max="6601" width="10" style="36" customWidth="1"/>
    <col min="6602" max="6603" width="9.28515625" style="36" customWidth="1"/>
    <col min="6604" max="6604" width="8" style="36" customWidth="1"/>
    <col min="6605" max="6848" width="9.140625" style="36"/>
    <col min="6849" max="6849" width="20.140625" style="36" customWidth="1"/>
    <col min="6850" max="6850" width="4.28515625" style="36" customWidth="1"/>
    <col min="6851" max="6851" width="39" style="36" customWidth="1"/>
    <col min="6852" max="6852" width="53.5703125" style="36" customWidth="1"/>
    <col min="6853" max="6856" width="7.7109375" style="36" customWidth="1"/>
    <col min="6857" max="6857" width="10" style="36" customWidth="1"/>
    <col min="6858" max="6859" width="9.28515625" style="36" customWidth="1"/>
    <col min="6860" max="6860" width="8" style="36" customWidth="1"/>
    <col min="6861" max="7104" width="9.140625" style="36"/>
    <col min="7105" max="7105" width="20.140625" style="36" customWidth="1"/>
    <col min="7106" max="7106" width="4.28515625" style="36" customWidth="1"/>
    <col min="7107" max="7107" width="39" style="36" customWidth="1"/>
    <col min="7108" max="7108" width="53.5703125" style="36" customWidth="1"/>
    <col min="7109" max="7112" width="7.7109375" style="36" customWidth="1"/>
    <col min="7113" max="7113" width="10" style="36" customWidth="1"/>
    <col min="7114" max="7115" width="9.28515625" style="36" customWidth="1"/>
    <col min="7116" max="7116" width="8" style="36" customWidth="1"/>
    <col min="7117" max="7360" width="9.140625" style="36"/>
    <col min="7361" max="7361" width="20.140625" style="36" customWidth="1"/>
    <col min="7362" max="7362" width="4.28515625" style="36" customWidth="1"/>
    <col min="7363" max="7363" width="39" style="36" customWidth="1"/>
    <col min="7364" max="7364" width="53.5703125" style="36" customWidth="1"/>
    <col min="7365" max="7368" width="7.7109375" style="36" customWidth="1"/>
    <col min="7369" max="7369" width="10" style="36" customWidth="1"/>
    <col min="7370" max="7371" width="9.28515625" style="36" customWidth="1"/>
    <col min="7372" max="7372" width="8" style="36" customWidth="1"/>
    <col min="7373" max="7616" width="9.140625" style="36"/>
    <col min="7617" max="7617" width="20.140625" style="36" customWidth="1"/>
    <col min="7618" max="7618" width="4.28515625" style="36" customWidth="1"/>
    <col min="7619" max="7619" width="39" style="36" customWidth="1"/>
    <col min="7620" max="7620" width="53.5703125" style="36" customWidth="1"/>
    <col min="7621" max="7624" width="7.7109375" style="36" customWidth="1"/>
    <col min="7625" max="7625" width="10" style="36" customWidth="1"/>
    <col min="7626" max="7627" width="9.28515625" style="36" customWidth="1"/>
    <col min="7628" max="7628" width="8" style="36" customWidth="1"/>
    <col min="7629" max="7872" width="9.140625" style="36"/>
    <col min="7873" max="7873" width="20.140625" style="36" customWidth="1"/>
    <col min="7874" max="7874" width="4.28515625" style="36" customWidth="1"/>
    <col min="7875" max="7875" width="39" style="36" customWidth="1"/>
    <col min="7876" max="7876" width="53.5703125" style="36" customWidth="1"/>
    <col min="7877" max="7880" width="7.7109375" style="36" customWidth="1"/>
    <col min="7881" max="7881" width="10" style="36" customWidth="1"/>
    <col min="7882" max="7883" width="9.28515625" style="36" customWidth="1"/>
    <col min="7884" max="7884" width="8" style="36" customWidth="1"/>
    <col min="7885" max="8128" width="9.140625" style="36"/>
    <col min="8129" max="8129" width="20.140625" style="36" customWidth="1"/>
    <col min="8130" max="8130" width="4.28515625" style="36" customWidth="1"/>
    <col min="8131" max="8131" width="39" style="36" customWidth="1"/>
    <col min="8132" max="8132" width="53.5703125" style="36" customWidth="1"/>
    <col min="8133" max="8136" width="7.7109375" style="36" customWidth="1"/>
    <col min="8137" max="8137" width="10" style="36" customWidth="1"/>
    <col min="8138" max="8139" width="9.28515625" style="36" customWidth="1"/>
    <col min="8140" max="8140" width="8" style="36" customWidth="1"/>
    <col min="8141" max="8384" width="9.140625" style="36"/>
    <col min="8385" max="8385" width="20.140625" style="36" customWidth="1"/>
    <col min="8386" max="8386" width="4.28515625" style="36" customWidth="1"/>
    <col min="8387" max="8387" width="39" style="36" customWidth="1"/>
    <col min="8388" max="8388" width="53.5703125" style="36" customWidth="1"/>
    <col min="8389" max="8392" width="7.7109375" style="36" customWidth="1"/>
    <col min="8393" max="8393" width="10" style="36" customWidth="1"/>
    <col min="8394" max="8395" width="9.28515625" style="36" customWidth="1"/>
    <col min="8396" max="8396" width="8" style="36" customWidth="1"/>
    <col min="8397" max="8640" width="9.140625" style="36"/>
    <col min="8641" max="8641" width="20.140625" style="36" customWidth="1"/>
    <col min="8642" max="8642" width="4.28515625" style="36" customWidth="1"/>
    <col min="8643" max="8643" width="39" style="36" customWidth="1"/>
    <col min="8644" max="8644" width="53.5703125" style="36" customWidth="1"/>
    <col min="8645" max="8648" width="7.7109375" style="36" customWidth="1"/>
    <col min="8649" max="8649" width="10" style="36" customWidth="1"/>
    <col min="8650" max="8651" width="9.28515625" style="36" customWidth="1"/>
    <col min="8652" max="8652" width="8" style="36" customWidth="1"/>
    <col min="8653" max="8896" width="9.140625" style="36"/>
    <col min="8897" max="8897" width="20.140625" style="36" customWidth="1"/>
    <col min="8898" max="8898" width="4.28515625" style="36" customWidth="1"/>
    <col min="8899" max="8899" width="39" style="36" customWidth="1"/>
    <col min="8900" max="8900" width="53.5703125" style="36" customWidth="1"/>
    <col min="8901" max="8904" width="7.7109375" style="36" customWidth="1"/>
    <col min="8905" max="8905" width="10" style="36" customWidth="1"/>
    <col min="8906" max="8907" width="9.28515625" style="36" customWidth="1"/>
    <col min="8908" max="8908" width="8" style="36" customWidth="1"/>
    <col min="8909" max="9152" width="9.140625" style="36"/>
    <col min="9153" max="9153" width="20.140625" style="36" customWidth="1"/>
    <col min="9154" max="9154" width="4.28515625" style="36" customWidth="1"/>
    <col min="9155" max="9155" width="39" style="36" customWidth="1"/>
    <col min="9156" max="9156" width="53.5703125" style="36" customWidth="1"/>
    <col min="9157" max="9160" width="7.7109375" style="36" customWidth="1"/>
    <col min="9161" max="9161" width="10" style="36" customWidth="1"/>
    <col min="9162" max="9163" width="9.28515625" style="36" customWidth="1"/>
    <col min="9164" max="9164" width="8" style="36" customWidth="1"/>
    <col min="9165" max="9408" width="9.140625" style="36"/>
    <col min="9409" max="9409" width="20.140625" style="36" customWidth="1"/>
    <col min="9410" max="9410" width="4.28515625" style="36" customWidth="1"/>
    <col min="9411" max="9411" width="39" style="36" customWidth="1"/>
    <col min="9412" max="9412" width="53.5703125" style="36" customWidth="1"/>
    <col min="9413" max="9416" width="7.7109375" style="36" customWidth="1"/>
    <col min="9417" max="9417" width="10" style="36" customWidth="1"/>
    <col min="9418" max="9419" width="9.28515625" style="36" customWidth="1"/>
    <col min="9420" max="9420" width="8" style="36" customWidth="1"/>
    <col min="9421" max="9664" width="9.140625" style="36"/>
    <col min="9665" max="9665" width="20.140625" style="36" customWidth="1"/>
    <col min="9666" max="9666" width="4.28515625" style="36" customWidth="1"/>
    <col min="9667" max="9667" width="39" style="36" customWidth="1"/>
    <col min="9668" max="9668" width="53.5703125" style="36" customWidth="1"/>
    <col min="9669" max="9672" width="7.7109375" style="36" customWidth="1"/>
    <col min="9673" max="9673" width="10" style="36" customWidth="1"/>
    <col min="9674" max="9675" width="9.28515625" style="36" customWidth="1"/>
    <col min="9676" max="9676" width="8" style="36" customWidth="1"/>
    <col min="9677" max="9920" width="9.140625" style="36"/>
    <col min="9921" max="9921" width="20.140625" style="36" customWidth="1"/>
    <col min="9922" max="9922" width="4.28515625" style="36" customWidth="1"/>
    <col min="9923" max="9923" width="39" style="36" customWidth="1"/>
    <col min="9924" max="9924" width="53.5703125" style="36" customWidth="1"/>
    <col min="9925" max="9928" width="7.7109375" style="36" customWidth="1"/>
    <col min="9929" max="9929" width="10" style="36" customWidth="1"/>
    <col min="9930" max="9931" width="9.28515625" style="36" customWidth="1"/>
    <col min="9932" max="9932" width="8" style="36" customWidth="1"/>
    <col min="9933" max="10176" width="9.140625" style="36"/>
    <col min="10177" max="10177" width="20.140625" style="36" customWidth="1"/>
    <col min="10178" max="10178" width="4.28515625" style="36" customWidth="1"/>
    <col min="10179" max="10179" width="39" style="36" customWidth="1"/>
    <col min="10180" max="10180" width="53.5703125" style="36" customWidth="1"/>
    <col min="10181" max="10184" width="7.7109375" style="36" customWidth="1"/>
    <col min="10185" max="10185" width="10" style="36" customWidth="1"/>
    <col min="10186" max="10187" width="9.28515625" style="36" customWidth="1"/>
    <col min="10188" max="10188" width="8" style="36" customWidth="1"/>
    <col min="10189" max="10432" width="9.140625" style="36"/>
    <col min="10433" max="10433" width="20.140625" style="36" customWidth="1"/>
    <col min="10434" max="10434" width="4.28515625" style="36" customWidth="1"/>
    <col min="10435" max="10435" width="39" style="36" customWidth="1"/>
    <col min="10436" max="10436" width="53.5703125" style="36" customWidth="1"/>
    <col min="10437" max="10440" width="7.7109375" style="36" customWidth="1"/>
    <col min="10441" max="10441" width="10" style="36" customWidth="1"/>
    <col min="10442" max="10443" width="9.28515625" style="36" customWidth="1"/>
    <col min="10444" max="10444" width="8" style="36" customWidth="1"/>
    <col min="10445" max="10688" width="9.140625" style="36"/>
    <col min="10689" max="10689" width="20.140625" style="36" customWidth="1"/>
    <col min="10690" max="10690" width="4.28515625" style="36" customWidth="1"/>
    <col min="10691" max="10691" width="39" style="36" customWidth="1"/>
    <col min="10692" max="10692" width="53.5703125" style="36" customWidth="1"/>
    <col min="10693" max="10696" width="7.7109375" style="36" customWidth="1"/>
    <col min="10697" max="10697" width="10" style="36" customWidth="1"/>
    <col min="10698" max="10699" width="9.28515625" style="36" customWidth="1"/>
    <col min="10700" max="10700" width="8" style="36" customWidth="1"/>
    <col min="10701" max="10944" width="9.140625" style="36"/>
    <col min="10945" max="10945" width="20.140625" style="36" customWidth="1"/>
    <col min="10946" max="10946" width="4.28515625" style="36" customWidth="1"/>
    <col min="10947" max="10947" width="39" style="36" customWidth="1"/>
    <col min="10948" max="10948" width="53.5703125" style="36" customWidth="1"/>
    <col min="10949" max="10952" width="7.7109375" style="36" customWidth="1"/>
    <col min="10953" max="10953" width="10" style="36" customWidth="1"/>
    <col min="10954" max="10955" width="9.28515625" style="36" customWidth="1"/>
    <col min="10956" max="10956" width="8" style="36" customWidth="1"/>
    <col min="10957" max="11200" width="9.140625" style="36"/>
    <col min="11201" max="11201" width="20.140625" style="36" customWidth="1"/>
    <col min="11202" max="11202" width="4.28515625" style="36" customWidth="1"/>
    <col min="11203" max="11203" width="39" style="36" customWidth="1"/>
    <col min="11204" max="11204" width="53.5703125" style="36" customWidth="1"/>
    <col min="11205" max="11208" width="7.7109375" style="36" customWidth="1"/>
    <col min="11209" max="11209" width="10" style="36" customWidth="1"/>
    <col min="11210" max="11211" width="9.28515625" style="36" customWidth="1"/>
    <col min="11212" max="11212" width="8" style="36" customWidth="1"/>
    <col min="11213" max="11456" width="9.140625" style="36"/>
    <col min="11457" max="11457" width="20.140625" style="36" customWidth="1"/>
    <col min="11458" max="11458" width="4.28515625" style="36" customWidth="1"/>
    <col min="11459" max="11459" width="39" style="36" customWidth="1"/>
    <col min="11460" max="11460" width="53.5703125" style="36" customWidth="1"/>
    <col min="11461" max="11464" width="7.7109375" style="36" customWidth="1"/>
    <col min="11465" max="11465" width="10" style="36" customWidth="1"/>
    <col min="11466" max="11467" width="9.28515625" style="36" customWidth="1"/>
    <col min="11468" max="11468" width="8" style="36" customWidth="1"/>
    <col min="11469" max="11712" width="9.140625" style="36"/>
    <col min="11713" max="11713" width="20.140625" style="36" customWidth="1"/>
    <col min="11714" max="11714" width="4.28515625" style="36" customWidth="1"/>
    <col min="11715" max="11715" width="39" style="36" customWidth="1"/>
    <col min="11716" max="11716" width="53.5703125" style="36" customWidth="1"/>
    <col min="11717" max="11720" width="7.7109375" style="36" customWidth="1"/>
    <col min="11721" max="11721" width="10" style="36" customWidth="1"/>
    <col min="11722" max="11723" width="9.28515625" style="36" customWidth="1"/>
    <col min="11724" max="11724" width="8" style="36" customWidth="1"/>
    <col min="11725" max="11968" width="9.140625" style="36"/>
    <col min="11969" max="11969" width="20.140625" style="36" customWidth="1"/>
    <col min="11970" max="11970" width="4.28515625" style="36" customWidth="1"/>
    <col min="11971" max="11971" width="39" style="36" customWidth="1"/>
    <col min="11972" max="11972" width="53.5703125" style="36" customWidth="1"/>
    <col min="11973" max="11976" width="7.7109375" style="36" customWidth="1"/>
    <col min="11977" max="11977" width="10" style="36" customWidth="1"/>
    <col min="11978" max="11979" width="9.28515625" style="36" customWidth="1"/>
    <col min="11980" max="11980" width="8" style="36" customWidth="1"/>
    <col min="11981" max="12224" width="9.140625" style="36"/>
    <col min="12225" max="12225" width="20.140625" style="36" customWidth="1"/>
    <col min="12226" max="12226" width="4.28515625" style="36" customWidth="1"/>
    <col min="12227" max="12227" width="39" style="36" customWidth="1"/>
    <col min="12228" max="12228" width="53.5703125" style="36" customWidth="1"/>
    <col min="12229" max="12232" width="7.7109375" style="36" customWidth="1"/>
    <col min="12233" max="12233" width="10" style="36" customWidth="1"/>
    <col min="12234" max="12235" width="9.28515625" style="36" customWidth="1"/>
    <col min="12236" max="12236" width="8" style="36" customWidth="1"/>
    <col min="12237" max="12480" width="9.140625" style="36"/>
    <col min="12481" max="12481" width="20.140625" style="36" customWidth="1"/>
    <col min="12482" max="12482" width="4.28515625" style="36" customWidth="1"/>
    <col min="12483" max="12483" width="39" style="36" customWidth="1"/>
    <col min="12484" max="12484" width="53.5703125" style="36" customWidth="1"/>
    <col min="12485" max="12488" width="7.7109375" style="36" customWidth="1"/>
    <col min="12489" max="12489" width="10" style="36" customWidth="1"/>
    <col min="12490" max="12491" width="9.28515625" style="36" customWidth="1"/>
    <col min="12492" max="12492" width="8" style="36" customWidth="1"/>
    <col min="12493" max="12736" width="9.140625" style="36"/>
    <col min="12737" max="12737" width="20.140625" style="36" customWidth="1"/>
    <col min="12738" max="12738" width="4.28515625" style="36" customWidth="1"/>
    <col min="12739" max="12739" width="39" style="36" customWidth="1"/>
    <col min="12740" max="12740" width="53.5703125" style="36" customWidth="1"/>
    <col min="12741" max="12744" width="7.7109375" style="36" customWidth="1"/>
    <col min="12745" max="12745" width="10" style="36" customWidth="1"/>
    <col min="12746" max="12747" width="9.28515625" style="36" customWidth="1"/>
    <col min="12748" max="12748" width="8" style="36" customWidth="1"/>
    <col min="12749" max="12992" width="9.140625" style="36"/>
    <col min="12993" max="12993" width="20.140625" style="36" customWidth="1"/>
    <col min="12994" max="12994" width="4.28515625" style="36" customWidth="1"/>
    <col min="12995" max="12995" width="39" style="36" customWidth="1"/>
    <col min="12996" max="12996" width="53.5703125" style="36" customWidth="1"/>
    <col min="12997" max="13000" width="7.7109375" style="36" customWidth="1"/>
    <col min="13001" max="13001" width="10" style="36" customWidth="1"/>
    <col min="13002" max="13003" width="9.28515625" style="36" customWidth="1"/>
    <col min="13004" max="13004" width="8" style="36" customWidth="1"/>
    <col min="13005" max="13248" width="9.140625" style="36"/>
    <col min="13249" max="13249" width="20.140625" style="36" customWidth="1"/>
    <col min="13250" max="13250" width="4.28515625" style="36" customWidth="1"/>
    <col min="13251" max="13251" width="39" style="36" customWidth="1"/>
    <col min="13252" max="13252" width="53.5703125" style="36" customWidth="1"/>
    <col min="13253" max="13256" width="7.7109375" style="36" customWidth="1"/>
    <col min="13257" max="13257" width="10" style="36" customWidth="1"/>
    <col min="13258" max="13259" width="9.28515625" style="36" customWidth="1"/>
    <col min="13260" max="13260" width="8" style="36" customWidth="1"/>
    <col min="13261" max="13504" width="9.140625" style="36"/>
    <col min="13505" max="13505" width="20.140625" style="36" customWidth="1"/>
    <col min="13506" max="13506" width="4.28515625" style="36" customWidth="1"/>
    <col min="13507" max="13507" width="39" style="36" customWidth="1"/>
    <col min="13508" max="13508" width="53.5703125" style="36" customWidth="1"/>
    <col min="13509" max="13512" width="7.7109375" style="36" customWidth="1"/>
    <col min="13513" max="13513" width="10" style="36" customWidth="1"/>
    <col min="13514" max="13515" width="9.28515625" style="36" customWidth="1"/>
    <col min="13516" max="13516" width="8" style="36" customWidth="1"/>
    <col min="13517" max="13760" width="9.140625" style="36"/>
    <col min="13761" max="13761" width="20.140625" style="36" customWidth="1"/>
    <col min="13762" max="13762" width="4.28515625" style="36" customWidth="1"/>
    <col min="13763" max="13763" width="39" style="36" customWidth="1"/>
    <col min="13764" max="13764" width="53.5703125" style="36" customWidth="1"/>
    <col min="13765" max="13768" width="7.7109375" style="36" customWidth="1"/>
    <col min="13769" max="13769" width="10" style="36" customWidth="1"/>
    <col min="13770" max="13771" width="9.28515625" style="36" customWidth="1"/>
    <col min="13772" max="13772" width="8" style="36" customWidth="1"/>
    <col min="13773" max="14016" width="9.140625" style="36"/>
    <col min="14017" max="14017" width="20.140625" style="36" customWidth="1"/>
    <col min="14018" max="14018" width="4.28515625" style="36" customWidth="1"/>
    <col min="14019" max="14019" width="39" style="36" customWidth="1"/>
    <col min="14020" max="14020" width="53.5703125" style="36" customWidth="1"/>
    <col min="14021" max="14024" width="7.7109375" style="36" customWidth="1"/>
    <col min="14025" max="14025" width="10" style="36" customWidth="1"/>
    <col min="14026" max="14027" width="9.28515625" style="36" customWidth="1"/>
    <col min="14028" max="14028" width="8" style="36" customWidth="1"/>
    <col min="14029" max="14272" width="9.140625" style="36"/>
    <col min="14273" max="14273" width="20.140625" style="36" customWidth="1"/>
    <col min="14274" max="14274" width="4.28515625" style="36" customWidth="1"/>
    <col min="14275" max="14275" width="39" style="36" customWidth="1"/>
    <col min="14276" max="14276" width="53.5703125" style="36" customWidth="1"/>
    <col min="14277" max="14280" width="7.7109375" style="36" customWidth="1"/>
    <col min="14281" max="14281" width="10" style="36" customWidth="1"/>
    <col min="14282" max="14283" width="9.28515625" style="36" customWidth="1"/>
    <col min="14284" max="14284" width="8" style="36" customWidth="1"/>
    <col min="14285" max="14528" width="9.140625" style="36"/>
    <col min="14529" max="14529" width="20.140625" style="36" customWidth="1"/>
    <col min="14530" max="14530" width="4.28515625" style="36" customWidth="1"/>
    <col min="14531" max="14531" width="39" style="36" customWidth="1"/>
    <col min="14532" max="14532" width="53.5703125" style="36" customWidth="1"/>
    <col min="14533" max="14536" width="7.7109375" style="36" customWidth="1"/>
    <col min="14537" max="14537" width="10" style="36" customWidth="1"/>
    <col min="14538" max="14539" width="9.28515625" style="36" customWidth="1"/>
    <col min="14540" max="14540" width="8" style="36" customWidth="1"/>
    <col min="14541" max="14784" width="9.140625" style="36"/>
    <col min="14785" max="14785" width="20.140625" style="36" customWidth="1"/>
    <col min="14786" max="14786" width="4.28515625" style="36" customWidth="1"/>
    <col min="14787" max="14787" width="39" style="36" customWidth="1"/>
    <col min="14788" max="14788" width="53.5703125" style="36" customWidth="1"/>
    <col min="14789" max="14792" width="7.7109375" style="36" customWidth="1"/>
    <col min="14793" max="14793" width="10" style="36" customWidth="1"/>
    <col min="14794" max="14795" width="9.28515625" style="36" customWidth="1"/>
    <col min="14796" max="14796" width="8" style="36" customWidth="1"/>
    <col min="14797" max="15040" width="9.140625" style="36"/>
    <col min="15041" max="15041" width="20.140625" style="36" customWidth="1"/>
    <col min="15042" max="15042" width="4.28515625" style="36" customWidth="1"/>
    <col min="15043" max="15043" width="39" style="36" customWidth="1"/>
    <col min="15044" max="15044" width="53.5703125" style="36" customWidth="1"/>
    <col min="15045" max="15048" width="7.7109375" style="36" customWidth="1"/>
    <col min="15049" max="15049" width="10" style="36" customWidth="1"/>
    <col min="15050" max="15051" width="9.28515625" style="36" customWidth="1"/>
    <col min="15052" max="15052" width="8" style="36" customWidth="1"/>
    <col min="15053" max="15296" width="9.140625" style="36"/>
    <col min="15297" max="15297" width="20.140625" style="36" customWidth="1"/>
    <col min="15298" max="15298" width="4.28515625" style="36" customWidth="1"/>
    <col min="15299" max="15299" width="39" style="36" customWidth="1"/>
    <col min="15300" max="15300" width="53.5703125" style="36" customWidth="1"/>
    <col min="15301" max="15304" width="7.7109375" style="36" customWidth="1"/>
    <col min="15305" max="15305" width="10" style="36" customWidth="1"/>
    <col min="15306" max="15307" width="9.28515625" style="36" customWidth="1"/>
    <col min="15308" max="15308" width="8" style="36" customWidth="1"/>
    <col min="15309" max="15552" width="9.140625" style="36"/>
    <col min="15553" max="15553" width="20.140625" style="36" customWidth="1"/>
    <col min="15554" max="15554" width="4.28515625" style="36" customWidth="1"/>
    <col min="15555" max="15555" width="39" style="36" customWidth="1"/>
    <col min="15556" max="15556" width="53.5703125" style="36" customWidth="1"/>
    <col min="15557" max="15560" width="7.7109375" style="36" customWidth="1"/>
    <col min="15561" max="15561" width="10" style="36" customWidth="1"/>
    <col min="15562" max="15563" width="9.28515625" style="36" customWidth="1"/>
    <col min="15564" max="15564" width="8" style="36" customWidth="1"/>
    <col min="15565" max="15808" width="9.140625" style="36"/>
    <col min="15809" max="15809" width="20.140625" style="36" customWidth="1"/>
    <col min="15810" max="15810" width="4.28515625" style="36" customWidth="1"/>
    <col min="15811" max="15811" width="39" style="36" customWidth="1"/>
    <col min="15812" max="15812" width="53.5703125" style="36" customWidth="1"/>
    <col min="15813" max="15816" width="7.7109375" style="36" customWidth="1"/>
    <col min="15817" max="15817" width="10" style="36" customWidth="1"/>
    <col min="15818" max="15819" width="9.28515625" style="36" customWidth="1"/>
    <col min="15820" max="15820" width="8" style="36" customWidth="1"/>
    <col min="15821" max="16064" width="9.140625" style="36"/>
    <col min="16065" max="16065" width="20.140625" style="36" customWidth="1"/>
    <col min="16066" max="16066" width="4.28515625" style="36" customWidth="1"/>
    <col min="16067" max="16067" width="39" style="36" customWidth="1"/>
    <col min="16068" max="16068" width="53.5703125" style="36" customWidth="1"/>
    <col min="16069" max="16072" width="7.7109375" style="36" customWidth="1"/>
    <col min="16073" max="16073" width="10" style="36" customWidth="1"/>
    <col min="16074" max="16075" width="9.28515625" style="36" customWidth="1"/>
    <col min="16076" max="16076" width="8" style="36" customWidth="1"/>
    <col min="16077" max="16384" width="9.140625" style="36"/>
  </cols>
  <sheetData>
    <row r="1" spans="1:10" ht="42" customHeight="1">
      <c r="A1" s="52"/>
      <c r="B1" s="52"/>
      <c r="C1" s="540" t="s">
        <v>1199</v>
      </c>
      <c r="D1" s="540"/>
      <c r="E1" s="540"/>
      <c r="F1" s="540"/>
      <c r="G1" s="540"/>
      <c r="H1" s="540"/>
      <c r="I1" s="540"/>
    </row>
    <row r="2" spans="1:10" ht="8.25" customHeight="1">
      <c r="D2" s="37"/>
      <c r="F2" s="37"/>
      <c r="G2" s="37"/>
      <c r="H2" s="37"/>
    </row>
    <row r="3" spans="1:10" s="37" customFormat="1" ht="15.75" customHeight="1">
      <c r="A3" s="564" t="s">
        <v>1080</v>
      </c>
      <c r="B3" s="564" t="s">
        <v>1080</v>
      </c>
      <c r="C3" s="566" t="s">
        <v>1067</v>
      </c>
      <c r="D3" s="567"/>
      <c r="E3" s="566" t="s">
        <v>1068</v>
      </c>
      <c r="F3" s="567"/>
      <c r="G3" s="572" t="s">
        <v>1122</v>
      </c>
      <c r="H3" s="572" t="s">
        <v>1183</v>
      </c>
      <c r="I3" s="578" t="s">
        <v>1206</v>
      </c>
      <c r="J3" s="578" t="s">
        <v>1207</v>
      </c>
    </row>
    <row r="4" spans="1:10" s="37" customFormat="1">
      <c r="A4" s="565"/>
      <c r="B4" s="565"/>
      <c r="C4" s="568"/>
      <c r="D4" s="569"/>
      <c r="E4" s="568"/>
      <c r="F4" s="569"/>
      <c r="G4" s="573"/>
      <c r="H4" s="573"/>
      <c r="I4" s="578"/>
      <c r="J4" s="578"/>
    </row>
    <row r="5" spans="1:10" s="37" customFormat="1">
      <c r="A5" s="565"/>
      <c r="B5" s="565"/>
      <c r="C5" s="570"/>
      <c r="D5" s="571"/>
      <c r="E5" s="570"/>
      <c r="F5" s="571"/>
      <c r="G5" s="573"/>
      <c r="H5" s="573"/>
      <c r="I5" s="578"/>
      <c r="J5" s="578"/>
    </row>
    <row r="6" spans="1:10" s="37" customFormat="1" ht="31.5">
      <c r="A6" s="56"/>
      <c r="B6" s="56"/>
      <c r="C6" s="53" t="s">
        <v>1040</v>
      </c>
      <c r="D6" s="53" t="s">
        <v>1084</v>
      </c>
      <c r="E6" s="53" t="s">
        <v>0</v>
      </c>
      <c r="F6" s="64" t="s">
        <v>1084</v>
      </c>
      <c r="G6" s="57"/>
      <c r="H6" s="57"/>
      <c r="I6" s="48" t="s">
        <v>1205</v>
      </c>
      <c r="J6" s="72" t="s">
        <v>1205</v>
      </c>
    </row>
    <row r="7" spans="1:10" ht="15.75" customHeight="1">
      <c r="A7" s="67">
        <v>1</v>
      </c>
      <c r="B7" s="43">
        <v>1</v>
      </c>
      <c r="C7" s="555" t="s">
        <v>358</v>
      </c>
      <c r="D7" s="556"/>
      <c r="E7" s="557"/>
      <c r="F7" s="44" t="s">
        <v>1176</v>
      </c>
      <c r="G7" s="54" t="s">
        <v>1156</v>
      </c>
      <c r="H7" s="44" t="s">
        <v>1176</v>
      </c>
      <c r="I7" s="44" t="s">
        <v>1176</v>
      </c>
      <c r="J7" s="44" t="s">
        <v>1176</v>
      </c>
    </row>
    <row r="8" spans="1:10">
      <c r="A8" s="67">
        <v>2</v>
      </c>
      <c r="B8" s="43">
        <v>2</v>
      </c>
      <c r="C8" s="555" t="s">
        <v>982</v>
      </c>
      <c r="D8" s="556"/>
      <c r="E8" s="557"/>
      <c r="F8" s="44" t="s">
        <v>1176</v>
      </c>
      <c r="G8" s="54" t="s">
        <v>1156</v>
      </c>
      <c r="H8" s="44" t="s">
        <v>1176</v>
      </c>
      <c r="I8" s="44" t="s">
        <v>1176</v>
      </c>
      <c r="J8" s="44" t="s">
        <v>1176</v>
      </c>
    </row>
    <row r="9" spans="1:10" ht="15.75" customHeight="1">
      <c r="A9" s="67">
        <v>3</v>
      </c>
      <c r="B9" s="43">
        <v>3</v>
      </c>
      <c r="C9" s="555" t="s">
        <v>987</v>
      </c>
      <c r="D9" s="556"/>
      <c r="E9" s="557"/>
      <c r="F9" s="44" t="s">
        <v>1176</v>
      </c>
      <c r="G9" s="54" t="s">
        <v>1156</v>
      </c>
      <c r="H9" s="44" t="s">
        <v>1176</v>
      </c>
      <c r="I9" s="44" t="s">
        <v>1176</v>
      </c>
      <c r="J9" s="44" t="s">
        <v>1176</v>
      </c>
    </row>
    <row r="10" spans="1:10" ht="63">
      <c r="A10" s="67">
        <v>4</v>
      </c>
      <c r="B10" s="55">
        <v>6</v>
      </c>
      <c r="C10" s="51" t="s">
        <v>27</v>
      </c>
      <c r="D10" s="61" t="s">
        <v>23</v>
      </c>
      <c r="E10" s="58" t="s">
        <v>1060</v>
      </c>
      <c r="F10" s="63" t="s">
        <v>24</v>
      </c>
      <c r="G10" s="59" t="s">
        <v>1156</v>
      </c>
      <c r="H10" s="39" t="s">
        <v>1083</v>
      </c>
      <c r="I10" s="41" t="s">
        <v>648</v>
      </c>
      <c r="J10" s="41"/>
    </row>
    <row r="11" spans="1:10" ht="15.75" customHeight="1">
      <c r="A11" s="67">
        <v>5</v>
      </c>
      <c r="B11" s="43">
        <v>7</v>
      </c>
      <c r="C11" s="555" t="s">
        <v>983</v>
      </c>
      <c r="D11" s="556"/>
      <c r="E11" s="557"/>
      <c r="F11" s="44" t="s">
        <v>1176</v>
      </c>
      <c r="G11" s="54" t="s">
        <v>1156</v>
      </c>
      <c r="H11" s="44" t="s">
        <v>1176</v>
      </c>
      <c r="I11" s="44" t="s">
        <v>1176</v>
      </c>
      <c r="J11" s="44" t="s">
        <v>1176</v>
      </c>
    </row>
    <row r="12" spans="1:10">
      <c r="A12" s="67">
        <v>6</v>
      </c>
      <c r="B12" s="43">
        <v>8</v>
      </c>
      <c r="C12" s="555" t="s">
        <v>1085</v>
      </c>
      <c r="D12" s="556"/>
      <c r="E12" s="557"/>
      <c r="F12" s="44" t="s">
        <v>1176</v>
      </c>
      <c r="G12" s="54" t="s">
        <v>1156</v>
      </c>
      <c r="H12" s="44" t="s">
        <v>1176</v>
      </c>
      <c r="I12" s="44" t="s">
        <v>1176</v>
      </c>
      <c r="J12" s="44" t="s">
        <v>1176</v>
      </c>
    </row>
    <row r="13" spans="1:10" ht="47.25">
      <c r="A13" s="67">
        <v>7</v>
      </c>
      <c r="B13" s="55">
        <v>23</v>
      </c>
      <c r="C13" s="51" t="s">
        <v>28</v>
      </c>
      <c r="D13" s="61" t="s">
        <v>23</v>
      </c>
      <c r="E13" s="51" t="s">
        <v>359</v>
      </c>
      <c r="F13" s="61" t="s">
        <v>23</v>
      </c>
      <c r="G13" s="59" t="s">
        <v>1156</v>
      </c>
      <c r="H13" s="39" t="s">
        <v>1083</v>
      </c>
      <c r="I13" s="41" t="s">
        <v>648</v>
      </c>
      <c r="J13" s="41"/>
    </row>
    <row r="14" spans="1:10" ht="31.5">
      <c r="A14" s="67">
        <v>8</v>
      </c>
      <c r="B14" s="55">
        <v>24</v>
      </c>
      <c r="C14" s="51" t="s">
        <v>360</v>
      </c>
      <c r="D14" s="61" t="s">
        <v>25</v>
      </c>
      <c r="E14" s="51" t="s">
        <v>361</v>
      </c>
      <c r="F14" s="61" t="s">
        <v>25</v>
      </c>
      <c r="G14" s="59" t="s">
        <v>1156</v>
      </c>
      <c r="H14" s="39" t="s">
        <v>1083</v>
      </c>
      <c r="I14" s="41" t="s">
        <v>648</v>
      </c>
      <c r="J14" s="41"/>
    </row>
    <row r="15" spans="1:10" ht="31.5">
      <c r="A15" s="67">
        <v>9</v>
      </c>
      <c r="B15" s="55">
        <v>25</v>
      </c>
      <c r="C15" s="51" t="s">
        <v>362</v>
      </c>
      <c r="D15" s="61" t="s">
        <v>23</v>
      </c>
      <c r="E15" s="51" t="s">
        <v>363</v>
      </c>
      <c r="F15" s="61" t="s">
        <v>25</v>
      </c>
      <c r="G15" s="59" t="s">
        <v>1156</v>
      </c>
      <c r="H15" s="39" t="s">
        <v>1083</v>
      </c>
      <c r="I15" s="41" t="s">
        <v>648</v>
      </c>
      <c r="J15" s="41"/>
    </row>
    <row r="16" spans="1:10" ht="47.25">
      <c r="A16" s="67">
        <v>10</v>
      </c>
      <c r="B16" s="55">
        <v>26</v>
      </c>
      <c r="C16" s="51" t="s">
        <v>364</v>
      </c>
      <c r="D16" s="61" t="s">
        <v>23</v>
      </c>
      <c r="E16" s="51" t="s">
        <v>365</v>
      </c>
      <c r="F16" s="61" t="s">
        <v>25</v>
      </c>
      <c r="G16" s="59" t="s">
        <v>1156</v>
      </c>
      <c r="H16" s="39" t="s">
        <v>1083</v>
      </c>
      <c r="I16" s="41" t="s">
        <v>648</v>
      </c>
      <c r="J16" s="41"/>
    </row>
    <row r="17" spans="1:10" ht="47.25">
      <c r="A17" s="67">
        <v>11</v>
      </c>
      <c r="B17" s="55">
        <v>27</v>
      </c>
      <c r="C17" s="51" t="s">
        <v>366</v>
      </c>
      <c r="D17" s="61" t="s">
        <v>25</v>
      </c>
      <c r="E17" s="51" t="s">
        <v>367</v>
      </c>
      <c r="F17" s="61" t="s">
        <v>25</v>
      </c>
      <c r="G17" s="59" t="s">
        <v>1156</v>
      </c>
      <c r="H17" s="39" t="s">
        <v>1083</v>
      </c>
      <c r="I17" s="41" t="s">
        <v>648</v>
      </c>
      <c r="J17" s="41"/>
    </row>
    <row r="18" spans="1:10" ht="31.5">
      <c r="A18" s="67">
        <v>12</v>
      </c>
      <c r="B18" s="55">
        <v>28</v>
      </c>
      <c r="C18" s="51" t="s">
        <v>368</v>
      </c>
      <c r="D18" s="61" t="s">
        <v>25</v>
      </c>
      <c r="E18" s="51" t="s">
        <v>31</v>
      </c>
      <c r="F18" s="61" t="s">
        <v>25</v>
      </c>
      <c r="G18" s="59" t="s">
        <v>1156</v>
      </c>
      <c r="H18" s="39" t="s">
        <v>1083</v>
      </c>
      <c r="I18" s="41" t="s">
        <v>648</v>
      </c>
      <c r="J18" s="41"/>
    </row>
    <row r="19" spans="1:10" ht="47.25">
      <c r="A19" s="67">
        <v>13</v>
      </c>
      <c r="B19" s="55">
        <v>29</v>
      </c>
      <c r="C19" s="51" t="s">
        <v>369</v>
      </c>
      <c r="D19" s="61" t="s">
        <v>23</v>
      </c>
      <c r="E19" s="51" t="s">
        <v>370</v>
      </c>
      <c r="F19" s="61" t="s">
        <v>25</v>
      </c>
      <c r="G19" s="59" t="s">
        <v>1156</v>
      </c>
      <c r="H19" s="39" t="s">
        <v>1083</v>
      </c>
      <c r="I19" s="41" t="s">
        <v>648</v>
      </c>
      <c r="J19" s="41"/>
    </row>
    <row r="20" spans="1:10" ht="31.5">
      <c r="A20" s="67">
        <v>14</v>
      </c>
      <c r="B20" s="55">
        <v>30</v>
      </c>
      <c r="C20" s="51" t="s">
        <v>8</v>
      </c>
      <c r="D20" s="61" t="s">
        <v>23</v>
      </c>
      <c r="E20" s="51" t="s">
        <v>624</v>
      </c>
      <c r="F20" s="61" t="s">
        <v>105</v>
      </c>
      <c r="G20" s="59" t="s">
        <v>1156</v>
      </c>
      <c r="H20" s="39" t="s">
        <v>1083</v>
      </c>
      <c r="I20" s="41" t="s">
        <v>648</v>
      </c>
      <c r="J20" s="41"/>
    </row>
    <row r="21" spans="1:10" ht="31.5">
      <c r="A21" s="67">
        <v>15</v>
      </c>
      <c r="B21" s="55">
        <v>31</v>
      </c>
      <c r="C21" s="51" t="s">
        <v>371</v>
      </c>
      <c r="D21" s="61" t="s">
        <v>26</v>
      </c>
      <c r="E21" s="51" t="s">
        <v>372</v>
      </c>
      <c r="F21" s="61" t="s">
        <v>26</v>
      </c>
      <c r="G21" s="59" t="s">
        <v>1156</v>
      </c>
      <c r="H21" s="39" t="s">
        <v>1083</v>
      </c>
      <c r="I21" s="41" t="s">
        <v>648</v>
      </c>
      <c r="J21" s="41"/>
    </row>
    <row r="22" spans="1:10">
      <c r="A22" s="67">
        <v>16</v>
      </c>
      <c r="B22" s="43">
        <v>32</v>
      </c>
      <c r="C22" s="555" t="s">
        <v>1086</v>
      </c>
      <c r="D22" s="556"/>
      <c r="E22" s="557"/>
      <c r="F22" s="44" t="s">
        <v>1176</v>
      </c>
      <c r="G22" s="54" t="s">
        <v>1156</v>
      </c>
      <c r="H22" s="44" t="s">
        <v>1176</v>
      </c>
      <c r="I22" s="44" t="s">
        <v>1176</v>
      </c>
      <c r="J22" s="44"/>
    </row>
    <row r="23" spans="1:10" ht="31.5">
      <c r="A23" s="67">
        <v>17</v>
      </c>
      <c r="B23" s="55">
        <v>42</v>
      </c>
      <c r="C23" s="51" t="s">
        <v>373</v>
      </c>
      <c r="D23" s="61" t="s">
        <v>25</v>
      </c>
      <c r="E23" s="51" t="s">
        <v>374</v>
      </c>
      <c r="F23" s="61" t="s">
        <v>25</v>
      </c>
      <c r="G23" s="59" t="s">
        <v>1156</v>
      </c>
      <c r="H23" s="39" t="s">
        <v>1083</v>
      </c>
      <c r="I23" s="41" t="s">
        <v>648</v>
      </c>
      <c r="J23" s="41"/>
    </row>
    <row r="24" spans="1:10" ht="47.25">
      <c r="A24" s="67">
        <v>18</v>
      </c>
      <c r="B24" s="55">
        <v>43</v>
      </c>
      <c r="C24" s="51" t="s">
        <v>10</v>
      </c>
      <c r="D24" s="61" t="s">
        <v>23</v>
      </c>
      <c r="E24" s="51" t="s">
        <v>376</v>
      </c>
      <c r="F24" s="61" t="s">
        <v>25</v>
      </c>
      <c r="G24" s="59" t="s">
        <v>1156</v>
      </c>
      <c r="H24" s="39" t="s">
        <v>1083</v>
      </c>
      <c r="I24" s="41" t="s">
        <v>648</v>
      </c>
      <c r="J24" s="41"/>
    </row>
    <row r="25" spans="1:10" ht="31.5">
      <c r="A25" s="67">
        <v>19</v>
      </c>
      <c r="B25" s="55">
        <v>44</v>
      </c>
      <c r="C25" s="51" t="s">
        <v>377</v>
      </c>
      <c r="D25" s="61" t="s">
        <v>23</v>
      </c>
      <c r="E25" s="51" t="s">
        <v>378</v>
      </c>
      <c r="F25" s="61" t="s">
        <v>105</v>
      </c>
      <c r="G25" s="59" t="s">
        <v>1156</v>
      </c>
      <c r="H25" s="39" t="s">
        <v>1083</v>
      </c>
      <c r="I25" s="41" t="s">
        <v>648</v>
      </c>
      <c r="J25" s="41"/>
    </row>
    <row r="26" spans="1:10" ht="31.5">
      <c r="A26" s="67">
        <v>20</v>
      </c>
      <c r="B26" s="55">
        <v>45</v>
      </c>
      <c r="C26" s="51" t="s">
        <v>380</v>
      </c>
      <c r="D26" s="61" t="s">
        <v>25</v>
      </c>
      <c r="E26" s="51" t="s">
        <v>381</v>
      </c>
      <c r="F26" s="61" t="s">
        <v>25</v>
      </c>
      <c r="G26" s="59" t="s">
        <v>1156</v>
      </c>
      <c r="H26" s="39" t="s">
        <v>1083</v>
      </c>
      <c r="I26" s="41" t="s">
        <v>648</v>
      </c>
      <c r="J26" s="41"/>
    </row>
    <row r="27" spans="1:10" ht="31.5">
      <c r="A27" s="67">
        <v>21</v>
      </c>
      <c r="B27" s="55">
        <v>46</v>
      </c>
      <c r="C27" s="51" t="s">
        <v>382</v>
      </c>
      <c r="D27" s="61" t="s">
        <v>105</v>
      </c>
      <c r="E27" s="51" t="s">
        <v>383</v>
      </c>
      <c r="F27" s="61" t="s">
        <v>105</v>
      </c>
      <c r="G27" s="59" t="s">
        <v>1156</v>
      </c>
      <c r="H27" s="39" t="s">
        <v>1083</v>
      </c>
      <c r="I27" s="41" t="s">
        <v>648</v>
      </c>
      <c r="J27" s="41"/>
    </row>
    <row r="28" spans="1:10" ht="47.25">
      <c r="A28" s="67">
        <v>22</v>
      </c>
      <c r="B28" s="55">
        <v>47</v>
      </c>
      <c r="C28" s="51" t="s">
        <v>384</v>
      </c>
      <c r="D28" s="61" t="s">
        <v>26</v>
      </c>
      <c r="E28" s="51" t="s">
        <v>385</v>
      </c>
      <c r="F28" s="61" t="s">
        <v>26</v>
      </c>
      <c r="G28" s="59" t="s">
        <v>1156</v>
      </c>
      <c r="H28" s="39" t="s">
        <v>1083</v>
      </c>
      <c r="I28" s="41" t="s">
        <v>648</v>
      </c>
      <c r="J28" s="41"/>
    </row>
    <row r="29" spans="1:10">
      <c r="A29" s="67">
        <v>23</v>
      </c>
      <c r="B29" s="55">
        <v>48</v>
      </c>
      <c r="C29" s="51" t="s">
        <v>631</v>
      </c>
      <c r="D29" s="61" t="s">
        <v>26</v>
      </c>
      <c r="E29" s="51" t="s">
        <v>632</v>
      </c>
      <c r="F29" s="61" t="s">
        <v>26</v>
      </c>
      <c r="G29" s="59" t="s">
        <v>1156</v>
      </c>
      <c r="H29" s="39" t="s">
        <v>1083</v>
      </c>
      <c r="I29" s="41" t="s">
        <v>648</v>
      </c>
      <c r="J29" s="41"/>
    </row>
    <row r="30" spans="1:10">
      <c r="A30" s="67">
        <v>24</v>
      </c>
      <c r="B30" s="43">
        <v>49</v>
      </c>
      <c r="C30" s="555" t="s">
        <v>1046</v>
      </c>
      <c r="D30" s="556"/>
      <c r="E30" s="557"/>
      <c r="F30" s="44" t="s">
        <v>1176</v>
      </c>
      <c r="G30" s="54" t="s">
        <v>1156</v>
      </c>
      <c r="H30" s="44" t="s">
        <v>1176</v>
      </c>
      <c r="I30" s="44" t="s">
        <v>1176</v>
      </c>
      <c r="J30" s="44" t="s">
        <v>1176</v>
      </c>
    </row>
    <row r="31" spans="1:10" ht="63">
      <c r="A31" s="67">
        <v>25</v>
      </c>
      <c r="B31" s="55">
        <v>52</v>
      </c>
      <c r="C31" s="51" t="s">
        <v>388</v>
      </c>
      <c r="D31" s="61" t="s">
        <v>25</v>
      </c>
      <c r="E31" s="51" t="s">
        <v>389</v>
      </c>
      <c r="F31" s="61" t="s">
        <v>25</v>
      </c>
      <c r="G31" s="59" t="s">
        <v>1156</v>
      </c>
      <c r="H31" s="39" t="s">
        <v>1083</v>
      </c>
      <c r="I31" s="41" t="s">
        <v>648</v>
      </c>
      <c r="J31" s="41"/>
    </row>
    <row r="32" spans="1:10" ht="63">
      <c r="A32" s="67">
        <v>26</v>
      </c>
      <c r="B32" s="55">
        <v>55</v>
      </c>
      <c r="C32" s="51" t="s">
        <v>392</v>
      </c>
      <c r="D32" s="61" t="s">
        <v>23</v>
      </c>
      <c r="E32" s="51" t="s">
        <v>393</v>
      </c>
      <c r="F32" s="61" t="s">
        <v>25</v>
      </c>
      <c r="G32" s="59" t="s">
        <v>1156</v>
      </c>
      <c r="H32" s="39" t="s">
        <v>1083</v>
      </c>
      <c r="I32" s="41" t="s">
        <v>648</v>
      </c>
      <c r="J32" s="41"/>
    </row>
    <row r="33" spans="1:10" ht="31.5">
      <c r="A33" s="67">
        <v>27</v>
      </c>
      <c r="B33" s="55">
        <v>58</v>
      </c>
      <c r="C33" s="51" t="s">
        <v>396</v>
      </c>
      <c r="D33" s="61" t="s">
        <v>25</v>
      </c>
      <c r="E33" s="51" t="s">
        <v>397</v>
      </c>
      <c r="F33" s="61" t="s">
        <v>25</v>
      </c>
      <c r="G33" s="59" t="s">
        <v>1156</v>
      </c>
      <c r="H33" s="39" t="s">
        <v>1083</v>
      </c>
      <c r="I33" s="41" t="s">
        <v>648</v>
      </c>
      <c r="J33" s="41"/>
    </row>
    <row r="34" spans="1:10" ht="47.25">
      <c r="A34" s="67">
        <v>28</v>
      </c>
      <c r="B34" s="55">
        <v>61</v>
      </c>
      <c r="C34" s="51" t="s">
        <v>400</v>
      </c>
      <c r="D34" s="61" t="s">
        <v>25</v>
      </c>
      <c r="E34" s="51" t="s">
        <v>401</v>
      </c>
      <c r="F34" s="61" t="s">
        <v>25</v>
      </c>
      <c r="G34" s="59" t="s">
        <v>1156</v>
      </c>
      <c r="H34" s="39" t="s">
        <v>1083</v>
      </c>
      <c r="I34" s="41" t="s">
        <v>648</v>
      </c>
      <c r="J34" s="41"/>
    </row>
    <row r="35" spans="1:10" ht="47.25">
      <c r="A35" s="67">
        <v>29</v>
      </c>
      <c r="B35" s="55">
        <v>64</v>
      </c>
      <c r="C35" s="51" t="s">
        <v>404</v>
      </c>
      <c r="D35" s="61" t="s">
        <v>25</v>
      </c>
      <c r="E35" s="51" t="s">
        <v>405</v>
      </c>
      <c r="F35" s="61" t="s">
        <v>25</v>
      </c>
      <c r="G35" s="59" t="s">
        <v>1156</v>
      </c>
      <c r="H35" s="39" t="s">
        <v>1083</v>
      </c>
      <c r="I35" s="41" t="s">
        <v>648</v>
      </c>
      <c r="J35" s="41"/>
    </row>
    <row r="36" spans="1:10">
      <c r="A36" s="67">
        <v>30</v>
      </c>
      <c r="B36" s="43">
        <v>65</v>
      </c>
      <c r="C36" s="555" t="s">
        <v>1047</v>
      </c>
      <c r="D36" s="556"/>
      <c r="E36" s="557"/>
      <c r="F36" s="44" t="s">
        <v>1176</v>
      </c>
      <c r="G36" s="54" t="s">
        <v>1156</v>
      </c>
      <c r="H36" s="44" t="s">
        <v>1176</v>
      </c>
      <c r="I36" s="44" t="s">
        <v>1176</v>
      </c>
      <c r="J36" s="44" t="s">
        <v>1176</v>
      </c>
    </row>
    <row r="37" spans="1:10" ht="31.5">
      <c r="A37" s="67">
        <v>31</v>
      </c>
      <c r="B37" s="55">
        <v>71</v>
      </c>
      <c r="C37" s="51" t="s">
        <v>410</v>
      </c>
      <c r="D37" s="61" t="s">
        <v>23</v>
      </c>
      <c r="E37" s="51" t="s">
        <v>411</v>
      </c>
      <c r="F37" s="61" t="s">
        <v>25</v>
      </c>
      <c r="G37" s="59" t="s">
        <v>1156</v>
      </c>
      <c r="H37" s="39" t="s">
        <v>1083</v>
      </c>
      <c r="I37" s="41" t="s">
        <v>648</v>
      </c>
      <c r="J37" s="41"/>
    </row>
    <row r="38" spans="1:10" ht="31.5">
      <c r="A38" s="67">
        <v>32</v>
      </c>
      <c r="B38" s="55">
        <v>75</v>
      </c>
      <c r="C38" s="51" t="s">
        <v>1013</v>
      </c>
      <c r="D38" s="61" t="s">
        <v>25</v>
      </c>
      <c r="E38" s="51" t="s">
        <v>418</v>
      </c>
      <c r="F38" s="61" t="s">
        <v>25</v>
      </c>
      <c r="G38" s="59" t="s">
        <v>1156</v>
      </c>
      <c r="H38" s="39" t="s">
        <v>1083</v>
      </c>
      <c r="I38" s="41" t="s">
        <v>648</v>
      </c>
      <c r="J38" s="41"/>
    </row>
    <row r="39" spans="1:10" ht="31.5">
      <c r="A39" s="67">
        <v>33</v>
      </c>
      <c r="B39" s="55">
        <v>78</v>
      </c>
      <c r="C39" s="51" t="s">
        <v>1014</v>
      </c>
      <c r="D39" s="61" t="s">
        <v>25</v>
      </c>
      <c r="E39" s="51" t="s">
        <v>419</v>
      </c>
      <c r="F39" s="61" t="s">
        <v>25</v>
      </c>
      <c r="G39" s="59" t="s">
        <v>1156</v>
      </c>
      <c r="H39" s="39" t="s">
        <v>1083</v>
      </c>
      <c r="I39" s="41" t="s">
        <v>648</v>
      </c>
      <c r="J39" s="41"/>
    </row>
    <row r="40" spans="1:10" ht="31.5">
      <c r="A40" s="67">
        <v>34</v>
      </c>
      <c r="B40" s="55">
        <v>79</v>
      </c>
      <c r="C40" s="51" t="s">
        <v>414</v>
      </c>
      <c r="D40" s="61" t="s">
        <v>23</v>
      </c>
      <c r="E40" s="51" t="s">
        <v>415</v>
      </c>
      <c r="F40" s="61" t="s">
        <v>105</v>
      </c>
      <c r="G40" s="59" t="s">
        <v>1156</v>
      </c>
      <c r="H40" s="39" t="s">
        <v>1083</v>
      </c>
      <c r="I40" s="41" t="s">
        <v>648</v>
      </c>
      <c r="J40" s="41"/>
    </row>
    <row r="41" spans="1:10" ht="47.25">
      <c r="A41" s="67">
        <v>35</v>
      </c>
      <c r="B41" s="55">
        <v>82</v>
      </c>
      <c r="C41" s="51" t="s">
        <v>420</v>
      </c>
      <c r="D41" s="61" t="s">
        <v>23</v>
      </c>
      <c r="E41" s="51" t="s">
        <v>421</v>
      </c>
      <c r="F41" s="61" t="s">
        <v>24</v>
      </c>
      <c r="G41" s="59" t="s">
        <v>1156</v>
      </c>
      <c r="H41" s="39" t="s">
        <v>1083</v>
      </c>
      <c r="I41" s="41" t="s">
        <v>648</v>
      </c>
      <c r="J41" s="41"/>
    </row>
    <row r="42" spans="1:10" ht="31.5">
      <c r="A42" s="67">
        <v>36</v>
      </c>
      <c r="B42" s="55">
        <v>84</v>
      </c>
      <c r="C42" s="51" t="s">
        <v>423</v>
      </c>
      <c r="D42" s="61" t="s">
        <v>24</v>
      </c>
      <c r="E42" s="51" t="s">
        <v>424</v>
      </c>
      <c r="F42" s="61" t="s">
        <v>24</v>
      </c>
      <c r="G42" s="59" t="s">
        <v>1156</v>
      </c>
      <c r="H42" s="39" t="s">
        <v>1083</v>
      </c>
      <c r="I42" s="41" t="s">
        <v>648</v>
      </c>
      <c r="J42" s="41"/>
    </row>
    <row r="43" spans="1:10" ht="47.25">
      <c r="A43" s="67">
        <v>37</v>
      </c>
      <c r="B43" s="55">
        <v>88</v>
      </c>
      <c r="C43" s="51" t="s">
        <v>426</v>
      </c>
      <c r="D43" s="61" t="s">
        <v>24</v>
      </c>
      <c r="E43" s="51" t="s">
        <v>427</v>
      </c>
      <c r="F43" s="61" t="s">
        <v>24</v>
      </c>
      <c r="G43" s="59" t="s">
        <v>1156</v>
      </c>
      <c r="H43" s="39" t="s">
        <v>1083</v>
      </c>
      <c r="I43" s="41" t="s">
        <v>648</v>
      </c>
      <c r="J43" s="41"/>
    </row>
    <row r="44" spans="1:10" ht="31.5">
      <c r="A44" s="67">
        <v>38</v>
      </c>
      <c r="B44" s="55">
        <v>89</v>
      </c>
      <c r="C44" s="51" t="s">
        <v>625</v>
      </c>
      <c r="D44" s="61" t="s">
        <v>26</v>
      </c>
      <c r="E44" s="51" t="s">
        <v>626</v>
      </c>
      <c r="F44" s="61" t="s">
        <v>26</v>
      </c>
      <c r="G44" s="59" t="s">
        <v>1156</v>
      </c>
      <c r="H44" s="39" t="s">
        <v>1083</v>
      </c>
      <c r="I44" s="41" t="s">
        <v>648</v>
      </c>
      <c r="J44" s="41"/>
    </row>
    <row r="45" spans="1:10">
      <c r="A45" s="67">
        <v>39</v>
      </c>
      <c r="B45" s="43">
        <v>90</v>
      </c>
      <c r="C45" s="555" t="s">
        <v>1048</v>
      </c>
      <c r="D45" s="556"/>
      <c r="E45" s="557"/>
      <c r="F45" s="44" t="s">
        <v>1176</v>
      </c>
      <c r="G45" s="54" t="s">
        <v>1156</v>
      </c>
      <c r="H45" s="44" t="s">
        <v>1176</v>
      </c>
      <c r="I45" s="44" t="s">
        <v>1176</v>
      </c>
      <c r="J45" s="44" t="s">
        <v>1176</v>
      </c>
    </row>
    <row r="46" spans="1:10" ht="31.5">
      <c r="A46" s="67">
        <v>40</v>
      </c>
      <c r="B46" s="55">
        <v>96</v>
      </c>
      <c r="C46" s="51" t="s">
        <v>438</v>
      </c>
      <c r="D46" s="61" t="s">
        <v>25</v>
      </c>
      <c r="E46" s="51" t="s">
        <v>439</v>
      </c>
      <c r="F46" s="61" t="s">
        <v>105</v>
      </c>
      <c r="G46" s="59" t="s">
        <v>1156</v>
      </c>
      <c r="H46" s="39" t="s">
        <v>1083</v>
      </c>
      <c r="I46" s="41" t="s">
        <v>648</v>
      </c>
      <c r="J46" s="41"/>
    </row>
    <row r="47" spans="1:10" ht="31.5">
      <c r="A47" s="67">
        <v>41</v>
      </c>
      <c r="B47" s="55">
        <v>98</v>
      </c>
      <c r="C47" s="51" t="s">
        <v>442</v>
      </c>
      <c r="D47" s="61" t="s">
        <v>25</v>
      </c>
      <c r="E47" s="51" t="s">
        <v>443</v>
      </c>
      <c r="F47" s="61" t="s">
        <v>25</v>
      </c>
      <c r="G47" s="59" t="s">
        <v>1156</v>
      </c>
      <c r="H47" s="39" t="s">
        <v>1083</v>
      </c>
      <c r="I47" s="41" t="s">
        <v>648</v>
      </c>
      <c r="J47" s="41"/>
    </row>
    <row r="48" spans="1:10" ht="31.5">
      <c r="A48" s="67">
        <v>42</v>
      </c>
      <c r="B48" s="55">
        <v>100</v>
      </c>
      <c r="C48" s="51" t="s">
        <v>434</v>
      </c>
      <c r="D48" s="61" t="s">
        <v>25</v>
      </c>
      <c r="E48" s="51" t="s">
        <v>435</v>
      </c>
      <c r="F48" s="61" t="s">
        <v>25</v>
      </c>
      <c r="G48" s="59" t="s">
        <v>1156</v>
      </c>
      <c r="H48" s="39" t="s">
        <v>1083</v>
      </c>
      <c r="I48" s="41" t="s">
        <v>648</v>
      </c>
      <c r="J48" s="41"/>
    </row>
    <row r="49" spans="1:10" ht="31.5">
      <c r="A49" s="67">
        <v>43</v>
      </c>
      <c r="B49" s="55">
        <v>101</v>
      </c>
      <c r="C49" s="51" t="s">
        <v>446</v>
      </c>
      <c r="D49" s="61" t="s">
        <v>25</v>
      </c>
      <c r="E49" s="51" t="s">
        <v>1061</v>
      </c>
      <c r="F49" s="61" t="s">
        <v>25</v>
      </c>
      <c r="G49" s="59" t="s">
        <v>1156</v>
      </c>
      <c r="H49" s="39" t="s">
        <v>1083</v>
      </c>
      <c r="I49" s="41" t="s">
        <v>648</v>
      </c>
      <c r="J49" s="41"/>
    </row>
    <row r="50" spans="1:10" ht="31.5">
      <c r="A50" s="67">
        <v>44</v>
      </c>
      <c r="B50" s="55">
        <v>103</v>
      </c>
      <c r="C50" s="51" t="s">
        <v>449</v>
      </c>
      <c r="D50" s="61" t="s">
        <v>25</v>
      </c>
      <c r="E50" s="51" t="s">
        <v>450</v>
      </c>
      <c r="F50" s="61" t="s">
        <v>25</v>
      </c>
      <c r="G50" s="59" t="s">
        <v>1156</v>
      </c>
      <c r="H50" s="39" t="s">
        <v>1083</v>
      </c>
      <c r="I50" s="41" t="s">
        <v>648</v>
      </c>
      <c r="J50" s="41"/>
    </row>
    <row r="51" spans="1:10" ht="31.5">
      <c r="A51" s="67">
        <v>45</v>
      </c>
      <c r="B51" s="55">
        <v>105</v>
      </c>
      <c r="C51" s="51" t="s">
        <v>453</v>
      </c>
      <c r="D51" s="61" t="s">
        <v>25</v>
      </c>
      <c r="E51" s="51" t="s">
        <v>454</v>
      </c>
      <c r="F51" s="61" t="s">
        <v>25</v>
      </c>
      <c r="G51" s="59" t="s">
        <v>1156</v>
      </c>
      <c r="H51" s="39" t="s">
        <v>1083</v>
      </c>
      <c r="I51" s="41" t="s">
        <v>648</v>
      </c>
      <c r="J51" s="41"/>
    </row>
    <row r="52" spans="1:10" ht="47.25">
      <c r="A52" s="67">
        <v>46</v>
      </c>
      <c r="B52" s="55">
        <v>106</v>
      </c>
      <c r="C52" s="51" t="s">
        <v>455</v>
      </c>
      <c r="D52" s="61" t="s">
        <v>105</v>
      </c>
      <c r="E52" s="51" t="s">
        <v>456</v>
      </c>
      <c r="F52" s="61" t="s">
        <v>105</v>
      </c>
      <c r="G52" s="59" t="s">
        <v>1156</v>
      </c>
      <c r="H52" s="39" t="s">
        <v>1083</v>
      </c>
      <c r="I52" s="41" t="s">
        <v>648</v>
      </c>
      <c r="J52" s="41"/>
    </row>
    <row r="53" spans="1:10" ht="15.75" customHeight="1">
      <c r="A53" s="67">
        <v>47</v>
      </c>
      <c r="B53" s="43">
        <v>107</v>
      </c>
      <c r="C53" s="555" t="s">
        <v>984</v>
      </c>
      <c r="D53" s="556"/>
      <c r="E53" s="557"/>
      <c r="F53" s="44" t="s">
        <v>1176</v>
      </c>
      <c r="G53" s="54" t="s">
        <v>1156</v>
      </c>
      <c r="H53" s="44" t="s">
        <v>1176</v>
      </c>
      <c r="I53" s="44" t="s">
        <v>1176</v>
      </c>
      <c r="J53" s="44" t="s">
        <v>1176</v>
      </c>
    </row>
    <row r="54" spans="1:10" ht="31.5">
      <c r="A54" s="67">
        <v>48</v>
      </c>
      <c r="B54" s="55">
        <v>110</v>
      </c>
      <c r="C54" s="51" t="s">
        <v>459</v>
      </c>
      <c r="D54" s="61" t="s">
        <v>23</v>
      </c>
      <c r="E54" s="51" t="s">
        <v>460</v>
      </c>
      <c r="F54" s="61" t="s">
        <v>25</v>
      </c>
      <c r="G54" s="59" t="s">
        <v>1156</v>
      </c>
      <c r="H54" s="39" t="s">
        <v>1083</v>
      </c>
      <c r="I54" s="41" t="s">
        <v>648</v>
      </c>
      <c r="J54" s="41"/>
    </row>
    <row r="55" spans="1:10" ht="31.5">
      <c r="A55" s="67">
        <v>49</v>
      </c>
      <c r="B55" s="55">
        <v>116</v>
      </c>
      <c r="C55" s="51" t="s">
        <v>464</v>
      </c>
      <c r="D55" s="61" t="s">
        <v>105</v>
      </c>
      <c r="E55" s="51" t="s">
        <v>465</v>
      </c>
      <c r="F55" s="61" t="s">
        <v>25</v>
      </c>
      <c r="G55" s="59" t="s">
        <v>1156</v>
      </c>
      <c r="H55" s="39" t="s">
        <v>1083</v>
      </c>
      <c r="I55" s="41" t="s">
        <v>648</v>
      </c>
      <c r="J55" s="41"/>
    </row>
    <row r="56" spans="1:10">
      <c r="A56" s="67">
        <v>50</v>
      </c>
      <c r="B56" s="55">
        <v>117</v>
      </c>
      <c r="C56" s="51" t="s">
        <v>22</v>
      </c>
      <c r="D56" s="61" t="s">
        <v>23</v>
      </c>
      <c r="E56" s="51" t="s">
        <v>471</v>
      </c>
      <c r="F56" s="61" t="s">
        <v>23</v>
      </c>
      <c r="G56" s="59" t="s">
        <v>1156</v>
      </c>
      <c r="H56" s="39" t="s">
        <v>1083</v>
      </c>
      <c r="I56" s="41" t="s">
        <v>648</v>
      </c>
      <c r="J56" s="41"/>
    </row>
    <row r="57" spans="1:10" ht="31.5">
      <c r="A57" s="67">
        <v>51</v>
      </c>
      <c r="B57" s="55">
        <v>120</v>
      </c>
      <c r="C57" s="51" t="s">
        <v>476</v>
      </c>
      <c r="D57" s="61" t="s">
        <v>23</v>
      </c>
      <c r="E57" s="51" t="s">
        <v>477</v>
      </c>
      <c r="F57" s="61" t="s">
        <v>105</v>
      </c>
      <c r="G57" s="59" t="s">
        <v>1156</v>
      </c>
      <c r="H57" s="39" t="s">
        <v>1083</v>
      </c>
      <c r="I57" s="41" t="s">
        <v>648</v>
      </c>
      <c r="J57" s="41"/>
    </row>
    <row r="58" spans="1:10" ht="31.5">
      <c r="A58" s="67">
        <v>52</v>
      </c>
      <c r="B58" s="55">
        <v>123</v>
      </c>
      <c r="C58" s="51" t="s">
        <v>481</v>
      </c>
      <c r="D58" s="61" t="s">
        <v>23</v>
      </c>
      <c r="E58" s="51" t="s">
        <v>482</v>
      </c>
      <c r="F58" s="61" t="s">
        <v>23</v>
      </c>
      <c r="G58" s="59" t="s">
        <v>1156</v>
      </c>
      <c r="H58" s="39" t="s">
        <v>1083</v>
      </c>
      <c r="I58" s="41" t="s">
        <v>648</v>
      </c>
      <c r="J58" s="41"/>
    </row>
    <row r="59" spans="1:10" ht="31.5">
      <c r="A59" s="67">
        <v>53</v>
      </c>
      <c r="B59" s="55">
        <v>126</v>
      </c>
      <c r="C59" s="51" t="s">
        <v>492</v>
      </c>
      <c r="D59" s="61" t="s">
        <v>23</v>
      </c>
      <c r="E59" s="51" t="s">
        <v>493</v>
      </c>
      <c r="F59" s="61" t="s">
        <v>25</v>
      </c>
      <c r="G59" s="59" t="s">
        <v>1156</v>
      </c>
      <c r="H59" s="39" t="s">
        <v>1083</v>
      </c>
      <c r="I59" s="41" t="s">
        <v>648</v>
      </c>
      <c r="J59" s="41"/>
    </row>
    <row r="60" spans="1:10" ht="31.5">
      <c r="A60" s="67">
        <v>54</v>
      </c>
      <c r="B60" s="55">
        <v>130</v>
      </c>
      <c r="C60" s="51" t="s">
        <v>486</v>
      </c>
      <c r="D60" s="61" t="s">
        <v>23</v>
      </c>
      <c r="E60" s="51" t="s">
        <v>487</v>
      </c>
      <c r="F60" s="61" t="s">
        <v>105</v>
      </c>
      <c r="G60" s="59" t="s">
        <v>1156</v>
      </c>
      <c r="H60" s="39" t="s">
        <v>1083</v>
      </c>
      <c r="I60" s="41" t="s">
        <v>648</v>
      </c>
      <c r="J60" s="41"/>
    </row>
    <row r="61" spans="1:10" ht="47.25">
      <c r="A61" s="67">
        <v>55</v>
      </c>
      <c r="B61" s="55">
        <v>134</v>
      </c>
      <c r="C61" s="58" t="s">
        <v>1088</v>
      </c>
      <c r="D61" s="61" t="s">
        <v>26</v>
      </c>
      <c r="E61" s="51" t="s">
        <v>1087</v>
      </c>
      <c r="F61" s="61" t="s">
        <v>26</v>
      </c>
      <c r="G61" s="59" t="s">
        <v>1156</v>
      </c>
      <c r="H61" s="39" t="s">
        <v>1083</v>
      </c>
      <c r="I61" s="41" t="s">
        <v>648</v>
      </c>
      <c r="J61" s="41"/>
    </row>
    <row r="62" spans="1:10">
      <c r="A62" s="67">
        <v>56</v>
      </c>
      <c r="B62" s="43">
        <v>135</v>
      </c>
      <c r="C62" s="555" t="s">
        <v>985</v>
      </c>
      <c r="D62" s="556"/>
      <c r="E62" s="557"/>
      <c r="F62" s="44" t="s">
        <v>1176</v>
      </c>
      <c r="G62" s="54" t="s">
        <v>1156</v>
      </c>
      <c r="H62" s="44" t="s">
        <v>1176</v>
      </c>
      <c r="I62" s="44" t="s">
        <v>1176</v>
      </c>
      <c r="J62" s="44" t="s">
        <v>1176</v>
      </c>
    </row>
    <row r="63" spans="1:10" ht="15.75" customHeight="1">
      <c r="A63" s="67">
        <v>57</v>
      </c>
      <c r="B63" s="43">
        <v>136</v>
      </c>
      <c r="C63" s="555" t="s">
        <v>986</v>
      </c>
      <c r="D63" s="556"/>
      <c r="E63" s="557"/>
      <c r="F63" s="44" t="s">
        <v>1176</v>
      </c>
      <c r="G63" s="54" t="s">
        <v>1156</v>
      </c>
      <c r="H63" s="44" t="s">
        <v>1176</v>
      </c>
      <c r="I63" s="44" t="s">
        <v>1176</v>
      </c>
      <c r="J63" s="44" t="s">
        <v>1176</v>
      </c>
    </row>
    <row r="64" spans="1:10" ht="47.25">
      <c r="A64" s="67">
        <v>58</v>
      </c>
      <c r="B64" s="55">
        <v>139</v>
      </c>
      <c r="C64" s="51" t="s">
        <v>1056</v>
      </c>
      <c r="D64" s="61" t="s">
        <v>23</v>
      </c>
      <c r="E64" s="51" t="s">
        <v>501</v>
      </c>
      <c r="F64" s="61" t="s">
        <v>25</v>
      </c>
      <c r="G64" s="59" t="s">
        <v>1156</v>
      </c>
      <c r="H64" s="39" t="s">
        <v>1083</v>
      </c>
      <c r="I64" s="41" t="s">
        <v>648</v>
      </c>
      <c r="J64" s="41"/>
    </row>
    <row r="65" spans="1:10" ht="31.5">
      <c r="A65" s="67">
        <v>59</v>
      </c>
      <c r="B65" s="55">
        <v>144</v>
      </c>
      <c r="C65" s="51" t="s">
        <v>509</v>
      </c>
      <c r="D65" s="61" t="s">
        <v>24</v>
      </c>
      <c r="E65" s="51" t="s">
        <v>510</v>
      </c>
      <c r="F65" s="61" t="s">
        <v>24</v>
      </c>
      <c r="G65" s="59" t="s">
        <v>1156</v>
      </c>
      <c r="H65" s="39" t="s">
        <v>1083</v>
      </c>
      <c r="I65" s="41" t="s">
        <v>648</v>
      </c>
      <c r="J65" s="41"/>
    </row>
    <row r="66" spans="1:10" ht="63">
      <c r="A66" s="67">
        <v>60</v>
      </c>
      <c r="B66" s="55">
        <v>147</v>
      </c>
      <c r="C66" s="51" t="s">
        <v>1057</v>
      </c>
      <c r="D66" s="61" t="s">
        <v>25</v>
      </c>
      <c r="E66" s="51" t="s">
        <v>513</v>
      </c>
      <c r="F66" s="61" t="s">
        <v>25</v>
      </c>
      <c r="G66" s="59" t="s">
        <v>1156</v>
      </c>
      <c r="H66" s="39" t="s">
        <v>1083</v>
      </c>
      <c r="I66" s="41" t="s">
        <v>648</v>
      </c>
      <c r="J66" s="41"/>
    </row>
    <row r="67" spans="1:10" ht="47.25">
      <c r="A67" s="67">
        <v>61</v>
      </c>
      <c r="B67" s="55">
        <v>150</v>
      </c>
      <c r="C67" s="51" t="s">
        <v>525</v>
      </c>
      <c r="D67" s="61" t="s">
        <v>25</v>
      </c>
      <c r="E67" s="51" t="s">
        <v>526</v>
      </c>
      <c r="F67" s="61" t="s">
        <v>25</v>
      </c>
      <c r="G67" s="59" t="s">
        <v>1156</v>
      </c>
      <c r="H67" s="39" t="s">
        <v>1083</v>
      </c>
      <c r="I67" s="41" t="s">
        <v>648</v>
      </c>
      <c r="J67" s="41"/>
    </row>
    <row r="68" spans="1:10" ht="31.5">
      <c r="A68" s="67">
        <v>62</v>
      </c>
      <c r="B68" s="55">
        <v>152</v>
      </c>
      <c r="C68" s="51" t="s">
        <v>517</v>
      </c>
      <c r="D68" s="61" t="s">
        <v>24</v>
      </c>
      <c r="E68" s="51" t="s">
        <v>518</v>
      </c>
      <c r="F68" s="61" t="s">
        <v>24</v>
      </c>
      <c r="G68" s="59" t="s">
        <v>1156</v>
      </c>
      <c r="H68" s="39" t="s">
        <v>1083</v>
      </c>
      <c r="I68" s="41" t="s">
        <v>648</v>
      </c>
      <c r="J68" s="41"/>
    </row>
    <row r="69" spans="1:10" ht="31.5">
      <c r="A69" s="67">
        <v>63</v>
      </c>
      <c r="B69" s="55">
        <v>153</v>
      </c>
      <c r="C69" s="51" t="s">
        <v>519</v>
      </c>
      <c r="D69" s="61" t="s">
        <v>24</v>
      </c>
      <c r="E69" s="51" t="s">
        <v>520</v>
      </c>
      <c r="F69" s="61" t="s">
        <v>24</v>
      </c>
      <c r="G69" s="59" t="s">
        <v>1156</v>
      </c>
      <c r="H69" s="39" t="s">
        <v>1083</v>
      </c>
      <c r="I69" s="41" t="s">
        <v>648</v>
      </c>
      <c r="J69" s="41"/>
    </row>
    <row r="70" spans="1:10" ht="31.5">
      <c r="A70" s="67">
        <v>64</v>
      </c>
      <c r="B70" s="55">
        <v>154</v>
      </c>
      <c r="C70" s="51" t="s">
        <v>521</v>
      </c>
      <c r="D70" s="61" t="s">
        <v>105</v>
      </c>
      <c r="E70" s="51" t="s">
        <v>522</v>
      </c>
      <c r="F70" s="61" t="s">
        <v>105</v>
      </c>
      <c r="G70" s="59" t="s">
        <v>1156</v>
      </c>
      <c r="H70" s="39" t="s">
        <v>1083</v>
      </c>
      <c r="I70" s="41" t="s">
        <v>648</v>
      </c>
      <c r="J70" s="41"/>
    </row>
    <row r="71" spans="1:10" ht="47.25">
      <c r="A71" s="67">
        <v>65</v>
      </c>
      <c r="B71" s="55">
        <v>155</v>
      </c>
      <c r="C71" s="51" t="s">
        <v>523</v>
      </c>
      <c r="D71" s="61" t="s">
        <v>24</v>
      </c>
      <c r="E71" s="51" t="s">
        <v>524</v>
      </c>
      <c r="F71" s="61" t="s">
        <v>24</v>
      </c>
      <c r="G71" s="59" t="s">
        <v>1156</v>
      </c>
      <c r="H71" s="39" t="s">
        <v>1083</v>
      </c>
      <c r="I71" s="41" t="s">
        <v>648</v>
      </c>
      <c r="J71" s="41"/>
    </row>
    <row r="72" spans="1:10" ht="15.75" customHeight="1">
      <c r="A72" s="67">
        <v>66</v>
      </c>
      <c r="B72" s="43">
        <v>156</v>
      </c>
      <c r="C72" s="555" t="s">
        <v>988</v>
      </c>
      <c r="D72" s="556"/>
      <c r="E72" s="557"/>
      <c r="F72" s="44" t="s">
        <v>1176</v>
      </c>
      <c r="G72" s="54" t="s">
        <v>1156</v>
      </c>
      <c r="H72" s="44" t="s">
        <v>1176</v>
      </c>
      <c r="I72" s="44" t="s">
        <v>1176</v>
      </c>
      <c r="J72" s="44" t="s">
        <v>1176</v>
      </c>
    </row>
    <row r="73" spans="1:10" ht="47.25">
      <c r="A73" s="67">
        <v>67</v>
      </c>
      <c r="B73" s="55">
        <v>159</v>
      </c>
      <c r="C73" s="51" t="s">
        <v>531</v>
      </c>
      <c r="D73" s="61" t="s">
        <v>23</v>
      </c>
      <c r="E73" s="51" t="s">
        <v>532</v>
      </c>
      <c r="F73" s="61" t="s">
        <v>25</v>
      </c>
      <c r="G73" s="59" t="s">
        <v>1156</v>
      </c>
      <c r="H73" s="39" t="s">
        <v>1083</v>
      </c>
      <c r="I73" s="41" t="s">
        <v>648</v>
      </c>
      <c r="J73" s="41"/>
    </row>
    <row r="74" spans="1:10" ht="31.5">
      <c r="A74" s="67">
        <v>68</v>
      </c>
      <c r="B74" s="55">
        <v>162</v>
      </c>
      <c r="C74" s="51" t="s">
        <v>537</v>
      </c>
      <c r="D74" s="61" t="s">
        <v>23</v>
      </c>
      <c r="E74" s="51" t="s">
        <v>538</v>
      </c>
      <c r="F74" s="61" t="s">
        <v>25</v>
      </c>
      <c r="G74" s="59" t="s">
        <v>1156</v>
      </c>
      <c r="H74" s="39" t="s">
        <v>1083</v>
      </c>
      <c r="I74" s="41" t="s">
        <v>648</v>
      </c>
      <c r="J74" s="41"/>
    </row>
    <row r="75" spans="1:10" ht="31.5">
      <c r="A75" s="67">
        <v>69</v>
      </c>
      <c r="B75" s="55">
        <v>165</v>
      </c>
      <c r="C75" s="51" t="s">
        <v>543</v>
      </c>
      <c r="D75" s="61" t="s">
        <v>23</v>
      </c>
      <c r="E75" s="51" t="s">
        <v>544</v>
      </c>
      <c r="F75" s="61" t="s">
        <v>25</v>
      </c>
      <c r="G75" s="59" t="s">
        <v>1156</v>
      </c>
      <c r="H75" s="39" t="s">
        <v>1083</v>
      </c>
      <c r="I75" s="41" t="s">
        <v>648</v>
      </c>
      <c r="J75" s="41"/>
    </row>
    <row r="76" spans="1:10" ht="31.5">
      <c r="A76" s="67">
        <v>70</v>
      </c>
      <c r="B76" s="55">
        <v>168</v>
      </c>
      <c r="C76" s="51" t="s">
        <v>553</v>
      </c>
      <c r="D76" s="61" t="s">
        <v>23</v>
      </c>
      <c r="E76" s="51" t="s">
        <v>554</v>
      </c>
      <c r="F76" s="61" t="s">
        <v>25</v>
      </c>
      <c r="G76" s="59" t="s">
        <v>1156</v>
      </c>
      <c r="H76" s="39" t="s">
        <v>1083</v>
      </c>
      <c r="I76" s="41" t="s">
        <v>648</v>
      </c>
      <c r="J76" s="41"/>
    </row>
    <row r="77" spans="1:10" ht="31.5">
      <c r="A77" s="67">
        <v>71</v>
      </c>
      <c r="B77" s="55">
        <v>169</v>
      </c>
      <c r="C77" s="51" t="s">
        <v>549</v>
      </c>
      <c r="D77" s="61" t="s">
        <v>105</v>
      </c>
      <c r="E77" s="51" t="s">
        <v>550</v>
      </c>
      <c r="F77" s="61" t="s">
        <v>105</v>
      </c>
      <c r="G77" s="59" t="s">
        <v>1156</v>
      </c>
      <c r="H77" s="39" t="s">
        <v>1083</v>
      </c>
      <c r="I77" s="41" t="s">
        <v>648</v>
      </c>
      <c r="J77" s="41"/>
    </row>
    <row r="78" spans="1:10" ht="31.5">
      <c r="A78" s="67">
        <v>72</v>
      </c>
      <c r="B78" s="55">
        <v>174</v>
      </c>
      <c r="C78" s="51" t="s">
        <v>562</v>
      </c>
      <c r="D78" s="61" t="s">
        <v>23</v>
      </c>
      <c r="E78" s="51" t="s">
        <v>563</v>
      </c>
      <c r="F78" s="61" t="s">
        <v>25</v>
      </c>
      <c r="G78" s="59" t="s">
        <v>1156</v>
      </c>
      <c r="H78" s="39" t="s">
        <v>1083</v>
      </c>
      <c r="I78" s="41" t="s">
        <v>648</v>
      </c>
      <c r="J78" s="41"/>
    </row>
    <row r="79" spans="1:10">
      <c r="A79" s="67">
        <v>73</v>
      </c>
      <c r="B79" s="55">
        <v>175</v>
      </c>
      <c r="C79" s="51" t="s">
        <v>557</v>
      </c>
      <c r="D79" s="61" t="s">
        <v>23</v>
      </c>
      <c r="E79" s="51" t="s">
        <v>558</v>
      </c>
      <c r="F79" s="61" t="s">
        <v>25</v>
      </c>
      <c r="G79" s="59" t="s">
        <v>1156</v>
      </c>
      <c r="H79" s="39" t="s">
        <v>1083</v>
      </c>
      <c r="I79" s="41" t="s">
        <v>648</v>
      </c>
      <c r="J79" s="41"/>
    </row>
    <row r="80" spans="1:10" ht="15.75" customHeight="1">
      <c r="A80" s="67">
        <v>74</v>
      </c>
      <c r="B80" s="43">
        <v>176</v>
      </c>
      <c r="C80" s="555" t="s">
        <v>989</v>
      </c>
      <c r="D80" s="556"/>
      <c r="E80" s="557"/>
      <c r="F80" s="44" t="s">
        <v>1176</v>
      </c>
      <c r="G80" s="54" t="s">
        <v>1156</v>
      </c>
      <c r="H80" s="44" t="s">
        <v>1176</v>
      </c>
      <c r="I80" s="44" t="s">
        <v>1176</v>
      </c>
      <c r="J80" s="44" t="s">
        <v>1176</v>
      </c>
    </row>
    <row r="81" spans="1:10" ht="15.75" customHeight="1">
      <c r="A81" s="67">
        <v>75</v>
      </c>
      <c r="B81" s="55">
        <v>184</v>
      </c>
      <c r="C81" s="561" t="s">
        <v>567</v>
      </c>
      <c r="D81" s="62" t="s">
        <v>23</v>
      </c>
      <c r="E81" s="51" t="s">
        <v>565</v>
      </c>
      <c r="F81" s="61" t="s">
        <v>23</v>
      </c>
      <c r="G81" s="59" t="s">
        <v>1156</v>
      </c>
      <c r="H81" s="39" t="s">
        <v>1083</v>
      </c>
      <c r="I81" s="41" t="s">
        <v>648</v>
      </c>
      <c r="J81" s="41"/>
    </row>
    <row r="82" spans="1:10" ht="47.25">
      <c r="A82" s="67">
        <v>76</v>
      </c>
      <c r="B82" s="55">
        <v>185</v>
      </c>
      <c r="C82" s="561"/>
      <c r="D82" s="62" t="s">
        <v>23</v>
      </c>
      <c r="E82" s="51" t="s">
        <v>569</v>
      </c>
      <c r="F82" s="61" t="s">
        <v>23</v>
      </c>
      <c r="G82" s="59" t="s">
        <v>1156</v>
      </c>
      <c r="H82" s="39" t="s">
        <v>1083</v>
      </c>
      <c r="I82" s="41" t="s">
        <v>648</v>
      </c>
      <c r="J82" s="41"/>
    </row>
    <row r="83" spans="1:10">
      <c r="A83" s="67">
        <v>77</v>
      </c>
      <c r="B83" s="55">
        <v>186</v>
      </c>
      <c r="C83" s="561"/>
      <c r="D83" s="62" t="s">
        <v>23</v>
      </c>
      <c r="E83" s="51" t="s">
        <v>570</v>
      </c>
      <c r="F83" s="61" t="s">
        <v>26</v>
      </c>
      <c r="G83" s="59" t="s">
        <v>1156</v>
      </c>
      <c r="H83" s="39" t="s">
        <v>1083</v>
      </c>
      <c r="I83" s="41" t="s">
        <v>648</v>
      </c>
      <c r="J83" s="41"/>
    </row>
    <row r="84" spans="1:10" ht="31.5">
      <c r="A84" s="67">
        <v>78</v>
      </c>
      <c r="B84" s="55">
        <v>187</v>
      </c>
      <c r="C84" s="561"/>
      <c r="D84" s="62" t="s">
        <v>23</v>
      </c>
      <c r="E84" s="51" t="s">
        <v>572</v>
      </c>
      <c r="F84" s="61" t="s">
        <v>23</v>
      </c>
      <c r="G84" s="59" t="s">
        <v>1156</v>
      </c>
      <c r="H84" s="39" t="s">
        <v>1083</v>
      </c>
      <c r="I84" s="41" t="s">
        <v>648</v>
      </c>
      <c r="J84" s="41"/>
    </row>
    <row r="85" spans="1:10" ht="31.5">
      <c r="A85" s="67">
        <v>79</v>
      </c>
      <c r="B85" s="55">
        <v>189</v>
      </c>
      <c r="C85" s="51" t="s">
        <v>521</v>
      </c>
      <c r="D85" s="61" t="s">
        <v>105</v>
      </c>
      <c r="E85" s="51" t="s">
        <v>573</v>
      </c>
      <c r="F85" s="61" t="s">
        <v>105</v>
      </c>
      <c r="G85" s="59" t="s">
        <v>1156</v>
      </c>
      <c r="H85" s="39" t="s">
        <v>1083</v>
      </c>
      <c r="I85" s="41" t="s">
        <v>648</v>
      </c>
      <c r="J85" s="41"/>
    </row>
    <row r="86" spans="1:10" ht="31.5">
      <c r="A86" s="67">
        <v>80</v>
      </c>
      <c r="B86" s="55">
        <v>190</v>
      </c>
      <c r="C86" s="51" t="s">
        <v>517</v>
      </c>
      <c r="D86" s="61" t="s">
        <v>24</v>
      </c>
      <c r="E86" s="51" t="s">
        <v>518</v>
      </c>
      <c r="F86" s="61" t="s">
        <v>24</v>
      </c>
      <c r="G86" s="59" t="s">
        <v>1156</v>
      </c>
      <c r="H86" s="39" t="s">
        <v>1121</v>
      </c>
      <c r="I86" s="41" t="s">
        <v>648</v>
      </c>
      <c r="J86" s="41"/>
    </row>
    <row r="87" spans="1:10" ht="31.5">
      <c r="A87" s="67">
        <v>81</v>
      </c>
      <c r="B87" s="55">
        <v>191</v>
      </c>
      <c r="C87" s="51" t="s">
        <v>621</v>
      </c>
      <c r="D87" s="61" t="s">
        <v>24</v>
      </c>
      <c r="E87" s="51" t="s">
        <v>574</v>
      </c>
      <c r="F87" s="61" t="s">
        <v>24</v>
      </c>
      <c r="G87" s="59" t="s">
        <v>1156</v>
      </c>
      <c r="H87" s="39" t="s">
        <v>1187</v>
      </c>
      <c r="I87" s="41" t="s">
        <v>648</v>
      </c>
      <c r="J87" s="41"/>
    </row>
    <row r="88" spans="1:10" ht="15.75" customHeight="1">
      <c r="A88" s="67">
        <v>82</v>
      </c>
      <c r="B88" s="55">
        <v>198</v>
      </c>
      <c r="C88" s="561" t="s">
        <v>640</v>
      </c>
      <c r="D88" s="62" t="s">
        <v>23</v>
      </c>
      <c r="E88" s="51" t="s">
        <v>576</v>
      </c>
      <c r="F88" s="61" t="s">
        <v>23</v>
      </c>
      <c r="G88" s="59" t="s">
        <v>1156</v>
      </c>
      <c r="H88" s="39" t="s">
        <v>1083</v>
      </c>
      <c r="I88" s="41" t="s">
        <v>648</v>
      </c>
      <c r="J88" s="41"/>
    </row>
    <row r="89" spans="1:10">
      <c r="A89" s="67">
        <v>83</v>
      </c>
      <c r="B89" s="55">
        <v>199</v>
      </c>
      <c r="C89" s="561"/>
      <c r="D89" s="62" t="s">
        <v>23</v>
      </c>
      <c r="E89" s="51" t="s">
        <v>639</v>
      </c>
      <c r="F89" s="61" t="s">
        <v>26</v>
      </c>
      <c r="G89" s="59" t="s">
        <v>1156</v>
      </c>
      <c r="H89" s="39" t="s">
        <v>1083</v>
      </c>
      <c r="I89" s="41" t="s">
        <v>648</v>
      </c>
      <c r="J89" s="41"/>
    </row>
    <row r="90" spans="1:10">
      <c r="A90" s="67">
        <v>84</v>
      </c>
      <c r="B90" s="55">
        <v>200</v>
      </c>
      <c r="C90" s="561"/>
      <c r="D90" s="62" t="s">
        <v>23</v>
      </c>
      <c r="E90" s="51" t="s">
        <v>577</v>
      </c>
      <c r="F90" s="61" t="s">
        <v>23</v>
      </c>
      <c r="G90" s="59" t="s">
        <v>1156</v>
      </c>
      <c r="H90" s="39" t="s">
        <v>1083</v>
      </c>
      <c r="I90" s="41" t="s">
        <v>648</v>
      </c>
      <c r="J90" s="41"/>
    </row>
    <row r="91" spans="1:10">
      <c r="A91" s="67">
        <v>85</v>
      </c>
      <c r="B91" s="55">
        <v>201</v>
      </c>
      <c r="C91" s="561"/>
      <c r="D91" s="62" t="s">
        <v>23</v>
      </c>
      <c r="E91" s="51" t="s">
        <v>578</v>
      </c>
      <c r="F91" s="61" t="s">
        <v>23</v>
      </c>
      <c r="G91" s="59" t="s">
        <v>1156</v>
      </c>
      <c r="H91" s="39" t="s">
        <v>1083</v>
      </c>
      <c r="I91" s="41" t="s">
        <v>648</v>
      </c>
      <c r="J91" s="41"/>
    </row>
    <row r="92" spans="1:10" ht="47.25">
      <c r="A92" s="67">
        <v>86</v>
      </c>
      <c r="B92" s="55">
        <v>202</v>
      </c>
      <c r="C92" s="51" t="s">
        <v>525</v>
      </c>
      <c r="D92" s="61" t="s">
        <v>25</v>
      </c>
      <c r="E92" s="51" t="s">
        <v>575</v>
      </c>
      <c r="F92" s="61" t="s">
        <v>25</v>
      </c>
      <c r="G92" s="59" t="s">
        <v>1156</v>
      </c>
      <c r="H92" s="39" t="s">
        <v>1083</v>
      </c>
      <c r="I92" s="41" t="s">
        <v>648</v>
      </c>
      <c r="J92" s="41"/>
    </row>
    <row r="93" spans="1:10" ht="31.5" customHeight="1">
      <c r="A93" s="67">
        <v>87</v>
      </c>
      <c r="B93" s="55">
        <v>205</v>
      </c>
      <c r="C93" s="50" t="s">
        <v>579</v>
      </c>
      <c r="D93" s="62" t="s">
        <v>25</v>
      </c>
      <c r="E93" s="51" t="s">
        <v>580</v>
      </c>
      <c r="F93" s="61" t="s">
        <v>25</v>
      </c>
      <c r="G93" s="59" t="s">
        <v>1156</v>
      </c>
      <c r="H93" s="39" t="s">
        <v>1083</v>
      </c>
      <c r="I93" s="41" t="s">
        <v>648</v>
      </c>
      <c r="J93" s="41"/>
    </row>
    <row r="94" spans="1:10" ht="63">
      <c r="A94" s="67">
        <v>88</v>
      </c>
      <c r="B94" s="55">
        <v>207</v>
      </c>
      <c r="C94" s="51" t="s">
        <v>581</v>
      </c>
      <c r="D94" s="61" t="s">
        <v>23</v>
      </c>
      <c r="E94" s="51" t="s">
        <v>614</v>
      </c>
      <c r="F94" s="61" t="s">
        <v>25</v>
      </c>
      <c r="G94" s="59" t="s">
        <v>1156</v>
      </c>
      <c r="H94" s="39" t="s">
        <v>1121</v>
      </c>
      <c r="I94" s="41" t="s">
        <v>648</v>
      </c>
      <c r="J94" s="41"/>
    </row>
    <row r="95" spans="1:10" ht="15.75" customHeight="1">
      <c r="A95" s="67">
        <v>89</v>
      </c>
      <c r="B95" s="43">
        <v>208</v>
      </c>
      <c r="C95" s="555" t="s">
        <v>990</v>
      </c>
      <c r="D95" s="556"/>
      <c r="E95" s="557"/>
      <c r="F95" s="44" t="s">
        <v>1176</v>
      </c>
      <c r="G95" s="54" t="s">
        <v>1156</v>
      </c>
      <c r="H95" s="44" t="s">
        <v>1176</v>
      </c>
      <c r="I95" s="44" t="s">
        <v>1176</v>
      </c>
      <c r="J95" s="44" t="s">
        <v>1176</v>
      </c>
    </row>
    <row r="96" spans="1:10" ht="47.25">
      <c r="A96" s="67">
        <v>90</v>
      </c>
      <c r="B96" s="55">
        <v>211</v>
      </c>
      <c r="C96" s="51" t="s">
        <v>587</v>
      </c>
      <c r="D96" s="62" t="s">
        <v>23</v>
      </c>
      <c r="E96" s="58" t="s">
        <v>1189</v>
      </c>
      <c r="F96" s="62" t="s">
        <v>25</v>
      </c>
      <c r="G96" s="59" t="s">
        <v>1156</v>
      </c>
      <c r="H96" s="39" t="s">
        <v>1083</v>
      </c>
      <c r="I96" s="41" t="s">
        <v>648</v>
      </c>
      <c r="J96" s="41"/>
    </row>
    <row r="97" spans="1:10" ht="31.5">
      <c r="A97" s="67">
        <v>91</v>
      </c>
      <c r="B97" s="55">
        <v>214</v>
      </c>
      <c r="C97" s="51" t="s">
        <v>591</v>
      </c>
      <c r="D97" s="62" t="s">
        <v>23</v>
      </c>
      <c r="E97" s="58" t="s">
        <v>589</v>
      </c>
      <c r="F97" s="62" t="s">
        <v>25</v>
      </c>
      <c r="G97" s="59" t="s">
        <v>1156</v>
      </c>
      <c r="H97" s="39" t="s">
        <v>1083</v>
      </c>
      <c r="I97" s="41" t="s">
        <v>648</v>
      </c>
      <c r="J97" s="41"/>
    </row>
    <row r="98" spans="1:10" ht="110.25">
      <c r="A98" s="67">
        <v>92</v>
      </c>
      <c r="B98" s="55">
        <v>215</v>
      </c>
      <c r="C98" s="51" t="s">
        <v>1090</v>
      </c>
      <c r="D98" s="61" t="s">
        <v>23</v>
      </c>
      <c r="E98" s="49" t="s">
        <v>1089</v>
      </c>
      <c r="F98" s="61" t="s">
        <v>25</v>
      </c>
      <c r="G98" s="59" t="s">
        <v>1156</v>
      </c>
      <c r="H98" s="39" t="s">
        <v>1187</v>
      </c>
      <c r="I98" s="41" t="s">
        <v>648</v>
      </c>
      <c r="J98" s="41"/>
    </row>
    <row r="99" spans="1:10" ht="31.5">
      <c r="A99" s="67">
        <v>93</v>
      </c>
      <c r="B99" s="55">
        <v>218</v>
      </c>
      <c r="C99" s="51" t="s">
        <v>599</v>
      </c>
      <c r="D99" s="61" t="s">
        <v>23</v>
      </c>
      <c r="E99" s="51" t="s">
        <v>598</v>
      </c>
      <c r="F99" s="61" t="s">
        <v>25</v>
      </c>
      <c r="G99" s="59" t="s">
        <v>1156</v>
      </c>
      <c r="H99" s="39" t="s">
        <v>1083</v>
      </c>
      <c r="I99" s="41" t="s">
        <v>648</v>
      </c>
      <c r="J99" s="41"/>
    </row>
    <row r="100" spans="1:10" ht="63">
      <c r="A100" s="67">
        <v>94</v>
      </c>
      <c r="B100" s="55">
        <v>219</v>
      </c>
      <c r="C100" s="51" t="s">
        <v>602</v>
      </c>
      <c r="D100" s="61" t="s">
        <v>23</v>
      </c>
      <c r="E100" s="51" t="s">
        <v>603</v>
      </c>
      <c r="F100" s="61" t="s">
        <v>24</v>
      </c>
      <c r="G100" s="59" t="s">
        <v>1156</v>
      </c>
      <c r="H100" s="39" t="s">
        <v>1083</v>
      </c>
      <c r="I100" s="41" t="s">
        <v>648</v>
      </c>
      <c r="J100" s="41"/>
    </row>
    <row r="101" spans="1:10" ht="47.25">
      <c r="A101" s="67">
        <v>95</v>
      </c>
      <c r="B101" s="55">
        <v>220</v>
      </c>
      <c r="C101" s="51" t="s">
        <v>1043</v>
      </c>
      <c r="D101" s="61" t="s">
        <v>23</v>
      </c>
      <c r="E101" s="51" t="s">
        <v>604</v>
      </c>
      <c r="F101" s="61" t="s">
        <v>26</v>
      </c>
      <c r="G101" s="59" t="s">
        <v>1156</v>
      </c>
      <c r="H101" s="39" t="s">
        <v>1083</v>
      </c>
      <c r="I101" s="41" t="s">
        <v>648</v>
      </c>
      <c r="J101" s="41"/>
    </row>
    <row r="102" spans="1:10" ht="31.5">
      <c r="A102" s="67">
        <v>96</v>
      </c>
      <c r="B102" s="55">
        <v>223</v>
      </c>
      <c r="C102" s="51" t="s">
        <v>605</v>
      </c>
      <c r="D102" s="61" t="s">
        <v>23</v>
      </c>
      <c r="E102" s="51" t="s">
        <v>606</v>
      </c>
      <c r="F102" s="61" t="s">
        <v>23</v>
      </c>
      <c r="G102" s="59" t="s">
        <v>1156</v>
      </c>
      <c r="H102" s="39" t="s">
        <v>1083</v>
      </c>
      <c r="I102" s="41" t="s">
        <v>648</v>
      </c>
      <c r="J102" s="41"/>
    </row>
    <row r="103" spans="1:10" ht="31.5">
      <c r="A103" s="67">
        <v>97</v>
      </c>
      <c r="B103" s="55">
        <v>224</v>
      </c>
      <c r="C103" s="51" t="s">
        <v>607</v>
      </c>
      <c r="D103" s="61" t="s">
        <v>23</v>
      </c>
      <c r="E103" s="51" t="s">
        <v>608</v>
      </c>
      <c r="F103" s="61" t="s">
        <v>23</v>
      </c>
      <c r="G103" s="59" t="s">
        <v>1156</v>
      </c>
      <c r="H103" s="39" t="s">
        <v>1083</v>
      </c>
      <c r="I103" s="41" t="s">
        <v>648</v>
      </c>
      <c r="J103" s="41"/>
    </row>
    <row r="104" spans="1:10" ht="15.75" customHeight="1">
      <c r="A104" s="67">
        <v>98</v>
      </c>
      <c r="B104" s="43">
        <v>225</v>
      </c>
      <c r="C104" s="555" t="s">
        <v>610</v>
      </c>
      <c r="D104" s="556"/>
      <c r="E104" s="557"/>
      <c r="F104" s="44" t="s">
        <v>1176</v>
      </c>
      <c r="G104" s="54" t="s">
        <v>1161</v>
      </c>
      <c r="H104" s="44" t="s">
        <v>1176</v>
      </c>
      <c r="I104" s="44" t="s">
        <v>1176</v>
      </c>
      <c r="J104" s="44" t="s">
        <v>1176</v>
      </c>
    </row>
    <row r="105" spans="1:10">
      <c r="A105" s="67">
        <v>99</v>
      </c>
      <c r="B105" s="43">
        <v>226</v>
      </c>
      <c r="C105" s="555" t="s">
        <v>609</v>
      </c>
      <c r="D105" s="556"/>
      <c r="E105" s="557"/>
      <c r="F105" s="44" t="s">
        <v>1176</v>
      </c>
      <c r="G105" s="54" t="s">
        <v>1161</v>
      </c>
      <c r="H105" s="44" t="s">
        <v>1176</v>
      </c>
      <c r="I105" s="44" t="s">
        <v>1176</v>
      </c>
      <c r="J105" s="44" t="s">
        <v>1176</v>
      </c>
    </row>
    <row r="106" spans="1:10">
      <c r="A106" s="67">
        <v>100</v>
      </c>
      <c r="B106" s="43">
        <v>227</v>
      </c>
      <c r="C106" s="555" t="s">
        <v>294</v>
      </c>
      <c r="D106" s="556"/>
      <c r="E106" s="557"/>
      <c r="F106" s="44" t="s">
        <v>1176</v>
      </c>
      <c r="G106" s="54" t="s">
        <v>1161</v>
      </c>
      <c r="H106" s="44" t="s">
        <v>1176</v>
      </c>
      <c r="I106" s="44" t="s">
        <v>1176</v>
      </c>
      <c r="J106" s="44" t="s">
        <v>1176</v>
      </c>
    </row>
    <row r="107" spans="1:10" ht="63">
      <c r="A107" s="67">
        <v>101</v>
      </c>
      <c r="B107" s="55">
        <v>228</v>
      </c>
      <c r="C107" s="51" t="s">
        <v>1091</v>
      </c>
      <c r="D107" s="61" t="s">
        <v>23</v>
      </c>
      <c r="E107" s="51" t="s">
        <v>673</v>
      </c>
      <c r="F107" s="61" t="s">
        <v>25</v>
      </c>
      <c r="G107" s="59" t="s">
        <v>1161</v>
      </c>
      <c r="H107" s="39" t="s">
        <v>1187</v>
      </c>
      <c r="I107" s="41" t="s">
        <v>648</v>
      </c>
      <c r="J107" s="41"/>
    </row>
    <row r="108" spans="1:10" ht="47.25">
      <c r="A108" s="67">
        <v>102</v>
      </c>
      <c r="B108" s="55">
        <v>231</v>
      </c>
      <c r="C108" s="51" t="s">
        <v>678</v>
      </c>
      <c r="D108" s="61" t="s">
        <v>24</v>
      </c>
      <c r="E108" s="51" t="s">
        <v>1184</v>
      </c>
      <c r="F108" s="61" t="s">
        <v>24</v>
      </c>
      <c r="G108" s="59" t="s">
        <v>1161</v>
      </c>
      <c r="H108" s="39" t="s">
        <v>1083</v>
      </c>
      <c r="I108" s="41" t="s">
        <v>648</v>
      </c>
      <c r="J108" s="41"/>
    </row>
    <row r="109" spans="1:10" ht="20.25" customHeight="1">
      <c r="A109" s="67">
        <v>103</v>
      </c>
      <c r="B109" s="43">
        <v>232</v>
      </c>
      <c r="C109" s="555" t="s">
        <v>1200</v>
      </c>
      <c r="D109" s="556"/>
      <c r="E109" s="557"/>
      <c r="F109" s="44" t="s">
        <v>1176</v>
      </c>
      <c r="G109" s="54" t="s">
        <v>1161</v>
      </c>
      <c r="H109" s="44" t="s">
        <v>1176</v>
      </c>
      <c r="I109" s="44" t="s">
        <v>1176</v>
      </c>
      <c r="J109" s="44" t="s">
        <v>1176</v>
      </c>
    </row>
    <row r="110" spans="1:10" ht="18" customHeight="1">
      <c r="A110" s="67">
        <v>104</v>
      </c>
      <c r="B110" s="43">
        <v>233</v>
      </c>
      <c r="C110" s="555" t="s">
        <v>1123</v>
      </c>
      <c r="D110" s="556"/>
      <c r="E110" s="557"/>
      <c r="F110" s="44" t="s">
        <v>1176</v>
      </c>
      <c r="G110" s="54" t="s">
        <v>1161</v>
      </c>
      <c r="H110" s="44" t="s">
        <v>1176</v>
      </c>
      <c r="I110" s="44" t="s">
        <v>1176</v>
      </c>
      <c r="J110" s="44" t="s">
        <v>1176</v>
      </c>
    </row>
    <row r="111" spans="1:10" ht="31.5">
      <c r="A111" s="67">
        <v>105</v>
      </c>
      <c r="B111" s="55">
        <v>234</v>
      </c>
      <c r="C111" s="51" t="s">
        <v>650</v>
      </c>
      <c r="D111" s="61" t="s">
        <v>25</v>
      </c>
      <c r="E111" s="51" t="s">
        <v>298</v>
      </c>
      <c r="F111" s="61" t="s">
        <v>25</v>
      </c>
      <c r="G111" s="59" t="s">
        <v>1161</v>
      </c>
      <c r="H111" s="39" t="s">
        <v>1187</v>
      </c>
      <c r="I111" s="41" t="s">
        <v>648</v>
      </c>
      <c r="J111" s="41"/>
    </row>
    <row r="112" spans="1:10" ht="47.25">
      <c r="A112" s="67">
        <v>106</v>
      </c>
      <c r="B112" s="55">
        <v>235</v>
      </c>
      <c r="C112" s="51" t="s">
        <v>652</v>
      </c>
      <c r="D112" s="61" t="s">
        <v>25</v>
      </c>
      <c r="E112" s="51" t="s">
        <v>651</v>
      </c>
      <c r="F112" s="61" t="s">
        <v>25</v>
      </c>
      <c r="G112" s="59" t="s">
        <v>1161</v>
      </c>
      <c r="H112" s="39" t="s">
        <v>1121</v>
      </c>
      <c r="I112" s="41" t="s">
        <v>648</v>
      </c>
      <c r="J112" s="41"/>
    </row>
    <row r="113" spans="1:10" ht="31.5">
      <c r="A113" s="67">
        <v>107</v>
      </c>
      <c r="B113" s="55">
        <v>236</v>
      </c>
      <c r="C113" s="51" t="s">
        <v>301</v>
      </c>
      <c r="D113" s="61" t="s">
        <v>25</v>
      </c>
      <c r="E113" s="51" t="s">
        <v>302</v>
      </c>
      <c r="F113" s="61" t="s">
        <v>25</v>
      </c>
      <c r="G113" s="59" t="s">
        <v>1161</v>
      </c>
      <c r="H113" s="39" t="s">
        <v>1121</v>
      </c>
      <c r="I113" s="41" t="s">
        <v>648</v>
      </c>
      <c r="J113" s="41"/>
    </row>
    <row r="114" spans="1:10" ht="31.5">
      <c r="A114" s="67">
        <v>108</v>
      </c>
      <c r="B114" s="55">
        <v>238</v>
      </c>
      <c r="C114" s="51" t="s">
        <v>679</v>
      </c>
      <c r="D114" s="61" t="s">
        <v>25</v>
      </c>
      <c r="E114" s="51" t="s">
        <v>680</v>
      </c>
      <c r="F114" s="61" t="s">
        <v>25</v>
      </c>
      <c r="G114" s="59" t="s">
        <v>1161</v>
      </c>
      <c r="H114" s="39" t="s">
        <v>1083</v>
      </c>
      <c r="I114" s="41" t="s">
        <v>648</v>
      </c>
      <c r="J114" s="41"/>
    </row>
    <row r="115" spans="1:10">
      <c r="A115" s="67">
        <v>109</v>
      </c>
      <c r="B115" s="43">
        <v>239</v>
      </c>
      <c r="C115" s="555" t="s">
        <v>306</v>
      </c>
      <c r="D115" s="556"/>
      <c r="E115" s="557"/>
      <c r="F115" s="44" t="s">
        <v>1176</v>
      </c>
      <c r="G115" s="54" t="s">
        <v>1161</v>
      </c>
      <c r="H115" s="44" t="s">
        <v>1176</v>
      </c>
      <c r="I115" s="44" t="s">
        <v>1176</v>
      </c>
      <c r="J115" s="44" t="s">
        <v>1176</v>
      </c>
    </row>
    <row r="116" spans="1:10" ht="31.5">
      <c r="A116" s="67">
        <v>110</v>
      </c>
      <c r="B116" s="55">
        <v>242</v>
      </c>
      <c r="C116" s="51" t="s">
        <v>311</v>
      </c>
      <c r="D116" s="61" t="s">
        <v>25</v>
      </c>
      <c r="E116" s="51" t="s">
        <v>312</v>
      </c>
      <c r="F116" s="61" t="s">
        <v>25</v>
      </c>
      <c r="G116" s="59" t="s">
        <v>1161</v>
      </c>
      <c r="H116" s="39" t="s">
        <v>1083</v>
      </c>
      <c r="I116" s="41" t="s">
        <v>648</v>
      </c>
      <c r="J116" s="41"/>
    </row>
    <row r="117" spans="1:10">
      <c r="A117" s="67">
        <v>111</v>
      </c>
      <c r="B117" s="43">
        <v>243</v>
      </c>
      <c r="C117" s="555" t="s">
        <v>313</v>
      </c>
      <c r="D117" s="556"/>
      <c r="E117" s="557"/>
      <c r="F117" s="44" t="s">
        <v>1176</v>
      </c>
      <c r="G117" s="54" t="s">
        <v>1161</v>
      </c>
      <c r="H117" s="44" t="s">
        <v>1176</v>
      </c>
      <c r="I117" s="44" t="s">
        <v>1176</v>
      </c>
      <c r="J117" s="44" t="s">
        <v>1176</v>
      </c>
    </row>
    <row r="118" spans="1:10" ht="47.25">
      <c r="A118" s="67">
        <v>112</v>
      </c>
      <c r="B118" s="55">
        <v>246</v>
      </c>
      <c r="C118" s="51" t="s">
        <v>654</v>
      </c>
      <c r="D118" s="61" t="s">
        <v>25</v>
      </c>
      <c r="E118" s="51" t="s">
        <v>318</v>
      </c>
      <c r="F118" s="61" t="s">
        <v>25</v>
      </c>
      <c r="G118" s="59" t="s">
        <v>1161</v>
      </c>
      <c r="H118" s="39" t="s">
        <v>1083</v>
      </c>
      <c r="I118" s="41" t="s">
        <v>648</v>
      </c>
      <c r="J118" s="41"/>
    </row>
    <row r="119" spans="1:10" ht="31.5">
      <c r="A119" s="67">
        <v>113</v>
      </c>
      <c r="B119" s="55">
        <v>248</v>
      </c>
      <c r="C119" s="51" t="s">
        <v>321</v>
      </c>
      <c r="D119" s="61" t="s">
        <v>25</v>
      </c>
      <c r="E119" s="51" t="s">
        <v>655</v>
      </c>
      <c r="F119" s="61" t="s">
        <v>25</v>
      </c>
      <c r="G119" s="59" t="s">
        <v>1161</v>
      </c>
      <c r="H119" s="39" t="s">
        <v>1083</v>
      </c>
      <c r="I119" s="41" t="s">
        <v>648</v>
      </c>
      <c r="J119" s="41"/>
    </row>
    <row r="120" spans="1:10" ht="63">
      <c r="A120" s="67">
        <v>114</v>
      </c>
      <c r="B120" s="55">
        <v>251</v>
      </c>
      <c r="C120" s="51" t="s">
        <v>657</v>
      </c>
      <c r="D120" s="61" t="s">
        <v>25</v>
      </c>
      <c r="E120" s="51" t="s">
        <v>681</v>
      </c>
      <c r="F120" s="61" t="s">
        <v>25</v>
      </c>
      <c r="G120" s="59" t="s">
        <v>1161</v>
      </c>
      <c r="H120" s="39" t="s">
        <v>1083</v>
      </c>
      <c r="I120" s="41" t="s">
        <v>648</v>
      </c>
      <c r="J120" s="41"/>
    </row>
    <row r="121" spans="1:10" ht="31.5">
      <c r="A121" s="67">
        <v>115</v>
      </c>
      <c r="B121" s="55">
        <v>252</v>
      </c>
      <c r="C121" s="51" t="s">
        <v>658</v>
      </c>
      <c r="D121" s="61" t="s">
        <v>26</v>
      </c>
      <c r="E121" s="51" t="s">
        <v>660</v>
      </c>
      <c r="F121" s="61" t="s">
        <v>26</v>
      </c>
      <c r="G121" s="59" t="s">
        <v>1161</v>
      </c>
      <c r="H121" s="39" t="s">
        <v>1121</v>
      </c>
      <c r="I121" s="41" t="s">
        <v>648</v>
      </c>
      <c r="J121" s="41"/>
    </row>
    <row r="122" spans="1:10" ht="15.75" customHeight="1">
      <c r="A122" s="67">
        <v>116</v>
      </c>
      <c r="B122" s="43">
        <v>253</v>
      </c>
      <c r="C122" s="555" t="s">
        <v>323</v>
      </c>
      <c r="D122" s="556"/>
      <c r="E122" s="557"/>
      <c r="F122" s="44" t="s">
        <v>1176</v>
      </c>
      <c r="G122" s="54" t="s">
        <v>1161</v>
      </c>
      <c r="H122" s="44" t="s">
        <v>1176</v>
      </c>
      <c r="I122" s="44" t="s">
        <v>1176</v>
      </c>
      <c r="J122" s="44" t="s">
        <v>1176</v>
      </c>
    </row>
    <row r="123" spans="1:10" ht="21.75" customHeight="1">
      <c r="A123" s="67">
        <v>117</v>
      </c>
      <c r="B123" s="43">
        <v>254</v>
      </c>
      <c r="C123" s="555" t="s">
        <v>1124</v>
      </c>
      <c r="D123" s="556"/>
      <c r="E123" s="557"/>
      <c r="F123" s="44" t="s">
        <v>1176</v>
      </c>
      <c r="G123" s="54" t="s">
        <v>1161</v>
      </c>
      <c r="H123" s="44" t="s">
        <v>1176</v>
      </c>
      <c r="I123" s="44" t="s">
        <v>1176</v>
      </c>
      <c r="J123" s="44" t="s">
        <v>1176</v>
      </c>
    </row>
    <row r="124" spans="1:10" ht="31.5">
      <c r="A124" s="67">
        <v>118</v>
      </c>
      <c r="B124" s="55">
        <v>257</v>
      </c>
      <c r="C124" s="51" t="s">
        <v>683</v>
      </c>
      <c r="D124" s="61" t="s">
        <v>105</v>
      </c>
      <c r="E124" s="51" t="s">
        <v>684</v>
      </c>
      <c r="F124" s="61" t="s">
        <v>105</v>
      </c>
      <c r="G124" s="59" t="s">
        <v>1161</v>
      </c>
      <c r="H124" s="39" t="s">
        <v>1083</v>
      </c>
      <c r="I124" s="41" t="s">
        <v>648</v>
      </c>
      <c r="J124" s="41"/>
    </row>
    <row r="125" spans="1:10" ht="31.5">
      <c r="A125" s="67">
        <v>119</v>
      </c>
      <c r="B125" s="55">
        <v>258</v>
      </c>
      <c r="C125" s="51" t="s">
        <v>661</v>
      </c>
      <c r="D125" s="61" t="s">
        <v>25</v>
      </c>
      <c r="E125" s="51" t="s">
        <v>662</v>
      </c>
      <c r="F125" s="61" t="s">
        <v>25</v>
      </c>
      <c r="G125" s="59" t="s">
        <v>1161</v>
      </c>
      <c r="H125" s="39" t="s">
        <v>1083</v>
      </c>
      <c r="I125" s="41" t="s">
        <v>648</v>
      </c>
      <c r="J125" s="41"/>
    </row>
    <row r="126" spans="1:10" ht="47.25">
      <c r="A126" s="67">
        <v>120</v>
      </c>
      <c r="B126" s="55">
        <v>259</v>
      </c>
      <c r="C126" s="51" t="s">
        <v>687</v>
      </c>
      <c r="D126" s="61" t="s">
        <v>25</v>
      </c>
      <c r="E126" s="51" t="s">
        <v>328</v>
      </c>
      <c r="F126" s="61" t="s">
        <v>25</v>
      </c>
      <c r="G126" s="59" t="s">
        <v>1161</v>
      </c>
      <c r="H126" s="39" t="s">
        <v>1083</v>
      </c>
      <c r="I126" s="41" t="s">
        <v>648</v>
      </c>
      <c r="J126" s="41"/>
    </row>
    <row r="127" spans="1:10" ht="31.5">
      <c r="A127" s="67">
        <v>121</v>
      </c>
      <c r="B127" s="55">
        <v>260</v>
      </c>
      <c r="C127" s="51" t="s">
        <v>685</v>
      </c>
      <c r="D127" s="61" t="s">
        <v>105</v>
      </c>
      <c r="E127" s="51" t="s">
        <v>686</v>
      </c>
      <c r="F127" s="61" t="s">
        <v>105</v>
      </c>
      <c r="G127" s="59" t="s">
        <v>1161</v>
      </c>
      <c r="H127" s="39" t="s">
        <v>1083</v>
      </c>
      <c r="I127" s="41" t="s">
        <v>648</v>
      </c>
      <c r="J127" s="41"/>
    </row>
    <row r="128" spans="1:10" ht="21.75" customHeight="1">
      <c r="A128" s="67">
        <v>122</v>
      </c>
      <c r="B128" s="43">
        <v>261</v>
      </c>
      <c r="C128" s="555" t="s">
        <v>329</v>
      </c>
      <c r="D128" s="556"/>
      <c r="E128" s="557"/>
      <c r="F128" s="44" t="s">
        <v>1176</v>
      </c>
      <c r="G128" s="54" t="s">
        <v>1161</v>
      </c>
      <c r="H128" s="44" t="s">
        <v>1176</v>
      </c>
      <c r="I128" s="44" t="s">
        <v>1176</v>
      </c>
      <c r="J128" s="44" t="s">
        <v>1176</v>
      </c>
    </row>
    <row r="129" spans="1:10" ht="31.5">
      <c r="A129" s="67">
        <v>123</v>
      </c>
      <c r="B129" s="55">
        <v>264</v>
      </c>
      <c r="C129" s="51" t="s">
        <v>334</v>
      </c>
      <c r="D129" s="61" t="s">
        <v>25</v>
      </c>
      <c r="E129" s="51" t="s">
        <v>335</v>
      </c>
      <c r="F129" s="61" t="s">
        <v>25</v>
      </c>
      <c r="G129" s="59" t="s">
        <v>1161</v>
      </c>
      <c r="H129" s="39" t="s">
        <v>1083</v>
      </c>
      <c r="I129" s="41" t="s">
        <v>648</v>
      </c>
      <c r="J129" s="41"/>
    </row>
    <row r="130" spans="1:10" ht="19.5" customHeight="1">
      <c r="A130" s="67">
        <v>124</v>
      </c>
      <c r="B130" s="43">
        <v>265</v>
      </c>
      <c r="C130" s="555" t="s">
        <v>336</v>
      </c>
      <c r="D130" s="556"/>
      <c r="E130" s="557"/>
      <c r="F130" s="44" t="s">
        <v>1176</v>
      </c>
      <c r="G130" s="54" t="s">
        <v>1161</v>
      </c>
      <c r="H130" s="44" t="s">
        <v>1176</v>
      </c>
      <c r="I130" s="44" t="s">
        <v>1176</v>
      </c>
      <c r="J130" s="44" t="s">
        <v>1176</v>
      </c>
    </row>
    <row r="131" spans="1:10" ht="15.75" customHeight="1">
      <c r="A131" s="67">
        <v>125</v>
      </c>
      <c r="B131" s="55">
        <v>272</v>
      </c>
      <c r="C131" s="558" t="s">
        <v>339</v>
      </c>
      <c r="D131" s="62" t="s">
        <v>25</v>
      </c>
      <c r="E131" s="51" t="s">
        <v>340</v>
      </c>
      <c r="F131" s="61" t="s">
        <v>25</v>
      </c>
      <c r="G131" s="59" t="s">
        <v>1161</v>
      </c>
      <c r="H131" s="39" t="s">
        <v>1083</v>
      </c>
      <c r="I131" s="41" t="s">
        <v>648</v>
      </c>
      <c r="J131" s="41"/>
    </row>
    <row r="132" spans="1:10" ht="31.5">
      <c r="A132" s="67">
        <v>126</v>
      </c>
      <c r="B132" s="55">
        <v>273</v>
      </c>
      <c r="C132" s="562"/>
      <c r="D132" s="62" t="s">
        <v>25</v>
      </c>
      <c r="E132" s="51" t="s">
        <v>342</v>
      </c>
      <c r="F132" s="61" t="s">
        <v>25</v>
      </c>
      <c r="G132" s="59" t="s">
        <v>1161</v>
      </c>
      <c r="H132" s="39" t="s">
        <v>1083</v>
      </c>
      <c r="I132" s="41" t="s">
        <v>648</v>
      </c>
      <c r="J132" s="41"/>
    </row>
    <row r="133" spans="1:10">
      <c r="A133" s="67">
        <v>127</v>
      </c>
      <c r="B133" s="55">
        <v>274</v>
      </c>
      <c r="C133" s="562"/>
      <c r="D133" s="62" t="s">
        <v>25</v>
      </c>
      <c r="E133" s="51" t="s">
        <v>343</v>
      </c>
      <c r="F133" s="61" t="s">
        <v>25</v>
      </c>
      <c r="G133" s="59" t="s">
        <v>1161</v>
      </c>
      <c r="H133" s="39" t="s">
        <v>1083</v>
      </c>
      <c r="I133" s="41" t="s">
        <v>648</v>
      </c>
      <c r="J133" s="41"/>
    </row>
    <row r="134" spans="1:10" ht="31.5">
      <c r="A134" s="67">
        <v>128</v>
      </c>
      <c r="B134" s="55">
        <v>275</v>
      </c>
      <c r="C134" s="559"/>
      <c r="D134" s="62" t="s">
        <v>25</v>
      </c>
      <c r="E134" s="51" t="s">
        <v>344</v>
      </c>
      <c r="F134" s="61" t="s">
        <v>25</v>
      </c>
      <c r="G134" s="59" t="s">
        <v>1161</v>
      </c>
      <c r="H134" s="39" t="s">
        <v>1083</v>
      </c>
      <c r="I134" s="41" t="s">
        <v>648</v>
      </c>
      <c r="J134" s="41"/>
    </row>
    <row r="135" spans="1:10" ht="19.5" customHeight="1">
      <c r="A135" s="67">
        <v>129</v>
      </c>
      <c r="B135" s="43">
        <v>276</v>
      </c>
      <c r="C135" s="555" t="s">
        <v>345</v>
      </c>
      <c r="D135" s="556"/>
      <c r="E135" s="557"/>
      <c r="F135" s="44" t="s">
        <v>1176</v>
      </c>
      <c r="G135" s="54" t="s">
        <v>1161</v>
      </c>
      <c r="H135" s="44" t="s">
        <v>1176</v>
      </c>
      <c r="I135" s="44" t="s">
        <v>1176</v>
      </c>
      <c r="J135" s="44" t="s">
        <v>1176</v>
      </c>
    </row>
    <row r="136" spans="1:10" ht="31.5">
      <c r="A136" s="67">
        <v>130</v>
      </c>
      <c r="B136" s="55">
        <v>279</v>
      </c>
      <c r="C136" s="51" t="s">
        <v>667</v>
      </c>
      <c r="D136" s="61" t="s">
        <v>26</v>
      </c>
      <c r="E136" s="51" t="s">
        <v>668</v>
      </c>
      <c r="F136" s="61" t="s">
        <v>26</v>
      </c>
      <c r="G136" s="59" t="s">
        <v>1161</v>
      </c>
      <c r="H136" s="39" t="s">
        <v>1083</v>
      </c>
      <c r="I136" s="41" t="s">
        <v>648</v>
      </c>
      <c r="J136" s="41"/>
    </row>
    <row r="137" spans="1:10" ht="47.25">
      <c r="A137" s="67">
        <v>131</v>
      </c>
      <c r="B137" s="55">
        <v>280</v>
      </c>
      <c r="C137" s="51" t="s">
        <v>665</v>
      </c>
      <c r="D137" s="61" t="s">
        <v>25</v>
      </c>
      <c r="E137" s="51" t="s">
        <v>666</v>
      </c>
      <c r="F137" s="61" t="s">
        <v>25</v>
      </c>
      <c r="G137" s="59" t="s">
        <v>1161</v>
      </c>
      <c r="H137" s="39" t="s">
        <v>1121</v>
      </c>
      <c r="I137" s="41" t="s">
        <v>648</v>
      </c>
      <c r="J137" s="41"/>
    </row>
    <row r="138" spans="1:10" ht="19.5" customHeight="1">
      <c r="A138" s="67">
        <v>132</v>
      </c>
      <c r="B138" s="43">
        <v>281</v>
      </c>
      <c r="C138" s="555" t="s">
        <v>348</v>
      </c>
      <c r="D138" s="556"/>
      <c r="E138" s="557"/>
      <c r="F138" s="44" t="s">
        <v>1176</v>
      </c>
      <c r="G138" s="54" t="s">
        <v>1161</v>
      </c>
      <c r="H138" s="44" t="s">
        <v>1176</v>
      </c>
      <c r="I138" s="44" t="s">
        <v>1176</v>
      </c>
      <c r="J138" s="44" t="s">
        <v>1176</v>
      </c>
    </row>
    <row r="139" spans="1:10" ht="31.5">
      <c r="A139" s="67">
        <v>133</v>
      </c>
      <c r="B139" s="55">
        <v>284</v>
      </c>
      <c r="C139" s="51" t="s">
        <v>670</v>
      </c>
      <c r="D139" s="61" t="s">
        <v>25</v>
      </c>
      <c r="E139" s="51" t="s">
        <v>669</v>
      </c>
      <c r="F139" s="61" t="s">
        <v>25</v>
      </c>
      <c r="G139" s="59" t="s">
        <v>1161</v>
      </c>
      <c r="H139" s="39" t="s">
        <v>1083</v>
      </c>
      <c r="I139" s="41" t="s">
        <v>648</v>
      </c>
      <c r="J139" s="41"/>
    </row>
    <row r="140" spans="1:10" ht="19.5" customHeight="1">
      <c r="A140" s="67">
        <v>134</v>
      </c>
      <c r="B140" s="43">
        <v>285</v>
      </c>
      <c r="C140" s="555" t="s">
        <v>771</v>
      </c>
      <c r="D140" s="556"/>
      <c r="E140" s="557"/>
      <c r="F140" s="44" t="s">
        <v>1176</v>
      </c>
      <c r="G140" s="54" t="s">
        <v>1161</v>
      </c>
      <c r="H140" s="44" t="s">
        <v>1176</v>
      </c>
      <c r="I140" s="44" t="s">
        <v>1176</v>
      </c>
      <c r="J140" s="44" t="s">
        <v>1176</v>
      </c>
    </row>
    <row r="141" spans="1:10" ht="47.25">
      <c r="A141" s="67">
        <v>135</v>
      </c>
      <c r="B141" s="55">
        <v>287</v>
      </c>
      <c r="C141" s="58" t="s">
        <v>1093</v>
      </c>
      <c r="D141" s="63" t="s">
        <v>26</v>
      </c>
      <c r="E141" s="51" t="s">
        <v>777</v>
      </c>
      <c r="F141" s="61" t="s">
        <v>26</v>
      </c>
      <c r="G141" s="59" t="s">
        <v>1161</v>
      </c>
      <c r="H141" s="39" t="s">
        <v>1083</v>
      </c>
      <c r="I141" s="41" t="s">
        <v>648</v>
      </c>
      <c r="J141" s="41"/>
    </row>
    <row r="142" spans="1:10" ht="31.5">
      <c r="A142" s="67">
        <v>136</v>
      </c>
      <c r="B142" s="55">
        <v>288</v>
      </c>
      <c r="C142" s="51" t="s">
        <v>1011</v>
      </c>
      <c r="D142" s="61" t="s">
        <v>26</v>
      </c>
      <c r="E142" s="51" t="s">
        <v>1012</v>
      </c>
      <c r="F142" s="61" t="s">
        <v>26</v>
      </c>
      <c r="G142" s="59" t="s">
        <v>1161</v>
      </c>
      <c r="H142" s="39" t="s">
        <v>1083</v>
      </c>
      <c r="I142" s="41" t="s">
        <v>648</v>
      </c>
      <c r="J142" s="41"/>
    </row>
    <row r="143" spans="1:10" ht="15.75" customHeight="1">
      <c r="A143" s="67">
        <v>137</v>
      </c>
      <c r="B143" s="43">
        <v>289</v>
      </c>
      <c r="C143" s="555" t="s">
        <v>350</v>
      </c>
      <c r="D143" s="556"/>
      <c r="E143" s="557"/>
      <c r="F143" s="44" t="s">
        <v>1176</v>
      </c>
      <c r="G143" s="54" t="s">
        <v>1161</v>
      </c>
      <c r="H143" s="44" t="s">
        <v>1176</v>
      </c>
      <c r="I143" s="44" t="s">
        <v>1176</v>
      </c>
      <c r="J143" s="44" t="s">
        <v>1176</v>
      </c>
    </row>
    <row r="144" spans="1:10" ht="15.75" customHeight="1">
      <c r="A144" s="67">
        <v>138</v>
      </c>
      <c r="B144" s="43">
        <v>290</v>
      </c>
      <c r="C144" s="555" t="s">
        <v>1125</v>
      </c>
      <c r="D144" s="556"/>
      <c r="E144" s="557"/>
      <c r="F144" s="44" t="s">
        <v>1176</v>
      </c>
      <c r="G144" s="54" t="s">
        <v>1161</v>
      </c>
      <c r="H144" s="44" t="s">
        <v>1176</v>
      </c>
      <c r="I144" s="44" t="s">
        <v>1176</v>
      </c>
      <c r="J144" s="44" t="s">
        <v>1176</v>
      </c>
    </row>
    <row r="145" spans="1:10" ht="31.5">
      <c r="A145" s="67">
        <v>139</v>
      </c>
      <c r="B145" s="55">
        <v>293</v>
      </c>
      <c r="C145" s="51" t="s">
        <v>249</v>
      </c>
      <c r="D145" s="61" t="s">
        <v>23</v>
      </c>
      <c r="E145" s="51" t="s">
        <v>700</v>
      </c>
      <c r="F145" s="61" t="s">
        <v>26</v>
      </c>
      <c r="G145" s="59" t="s">
        <v>1161</v>
      </c>
      <c r="H145" s="39" t="s">
        <v>1083</v>
      </c>
      <c r="I145" s="41" t="s">
        <v>648</v>
      </c>
      <c r="J145" s="41"/>
    </row>
    <row r="146" spans="1:10" ht="31.5">
      <c r="A146" s="67">
        <v>140</v>
      </c>
      <c r="B146" s="55">
        <v>296</v>
      </c>
      <c r="C146" s="51" t="s">
        <v>258</v>
      </c>
      <c r="D146" s="61" t="s">
        <v>23</v>
      </c>
      <c r="E146" s="51" t="s">
        <v>245</v>
      </c>
      <c r="F146" s="61" t="s">
        <v>25</v>
      </c>
      <c r="G146" s="59" t="s">
        <v>1161</v>
      </c>
      <c r="H146" s="39" t="s">
        <v>1083</v>
      </c>
      <c r="I146" s="41" t="s">
        <v>648</v>
      </c>
      <c r="J146" s="41"/>
    </row>
    <row r="147" spans="1:10" ht="63">
      <c r="A147" s="67">
        <v>141</v>
      </c>
      <c r="B147" s="55">
        <v>299</v>
      </c>
      <c r="C147" s="51" t="s">
        <v>248</v>
      </c>
      <c r="D147" s="61" t="s">
        <v>23</v>
      </c>
      <c r="E147" s="51" t="s">
        <v>257</v>
      </c>
      <c r="F147" s="61" t="s">
        <v>23</v>
      </c>
      <c r="G147" s="59" t="s">
        <v>1161</v>
      </c>
      <c r="H147" s="39" t="s">
        <v>1083</v>
      </c>
      <c r="I147" s="41" t="s">
        <v>648</v>
      </c>
      <c r="J147" s="41"/>
    </row>
    <row r="148" spans="1:10" ht="31.5">
      <c r="A148" s="67">
        <v>142</v>
      </c>
      <c r="B148" s="55">
        <v>302</v>
      </c>
      <c r="C148" s="51" t="s">
        <v>692</v>
      </c>
      <c r="D148" s="61" t="s">
        <v>23</v>
      </c>
      <c r="E148" s="51" t="s">
        <v>254</v>
      </c>
      <c r="F148" s="61" t="s">
        <v>25</v>
      </c>
      <c r="G148" s="59" t="s">
        <v>1161</v>
      </c>
      <c r="H148" s="39" t="s">
        <v>1083</v>
      </c>
      <c r="I148" s="41" t="s">
        <v>648</v>
      </c>
      <c r="J148" s="41"/>
    </row>
    <row r="149" spans="1:10" ht="47.25">
      <c r="A149" s="67">
        <v>143</v>
      </c>
      <c r="B149" s="55">
        <v>305</v>
      </c>
      <c r="C149" s="51" t="s">
        <v>697</v>
      </c>
      <c r="D149" s="61" t="s">
        <v>23</v>
      </c>
      <c r="E149" s="51" t="s">
        <v>698</v>
      </c>
      <c r="F149" s="61" t="s">
        <v>25</v>
      </c>
      <c r="G149" s="59" t="s">
        <v>1161</v>
      </c>
      <c r="H149" s="39" t="s">
        <v>1083</v>
      </c>
      <c r="I149" s="41" t="s">
        <v>648</v>
      </c>
      <c r="J149" s="41"/>
    </row>
    <row r="150" spans="1:10" ht="47.25">
      <c r="A150" s="67">
        <v>144</v>
      </c>
      <c r="B150" s="55">
        <v>307</v>
      </c>
      <c r="C150" s="51" t="s">
        <v>260</v>
      </c>
      <c r="D150" s="61" t="s">
        <v>23</v>
      </c>
      <c r="E150" s="51" t="s">
        <v>1062</v>
      </c>
      <c r="F150" s="61" t="s">
        <v>25</v>
      </c>
      <c r="G150" s="59" t="s">
        <v>1161</v>
      </c>
      <c r="H150" s="39" t="s">
        <v>1083</v>
      </c>
      <c r="I150" s="41" t="s">
        <v>648</v>
      </c>
      <c r="J150" s="41"/>
    </row>
    <row r="151" spans="1:10" ht="31.5">
      <c r="A151" s="67">
        <v>145</v>
      </c>
      <c r="B151" s="55">
        <v>308</v>
      </c>
      <c r="C151" s="51" t="s">
        <v>699</v>
      </c>
      <c r="D151" s="61" t="s">
        <v>26</v>
      </c>
      <c r="E151" s="51" t="s">
        <v>1063</v>
      </c>
      <c r="F151" s="61" t="s">
        <v>26</v>
      </c>
      <c r="G151" s="59" t="s">
        <v>1161</v>
      </c>
      <c r="H151" s="39" t="s">
        <v>1083</v>
      </c>
      <c r="I151" s="41" t="s">
        <v>648</v>
      </c>
      <c r="J151" s="41"/>
    </row>
    <row r="152" spans="1:10">
      <c r="A152" s="67">
        <v>146</v>
      </c>
      <c r="B152" s="43">
        <v>309</v>
      </c>
      <c r="C152" s="555" t="s">
        <v>992</v>
      </c>
      <c r="D152" s="556"/>
      <c r="E152" s="557"/>
      <c r="F152" s="44" t="s">
        <v>1176</v>
      </c>
      <c r="G152" s="54" t="s">
        <v>1161</v>
      </c>
      <c r="H152" s="44" t="s">
        <v>1176</v>
      </c>
      <c r="I152" s="44" t="s">
        <v>1176</v>
      </c>
      <c r="J152" s="44" t="s">
        <v>1176</v>
      </c>
    </row>
    <row r="153" spans="1:10" ht="31.5">
      <c r="A153" s="67">
        <v>147</v>
      </c>
      <c r="B153" s="55">
        <v>312</v>
      </c>
      <c r="C153" s="51" t="s">
        <v>264</v>
      </c>
      <c r="D153" s="61" t="s">
        <v>25</v>
      </c>
      <c r="E153" s="51" t="s">
        <v>265</v>
      </c>
      <c r="F153" s="61" t="s">
        <v>25</v>
      </c>
      <c r="G153" s="59" t="s">
        <v>1161</v>
      </c>
      <c r="H153" s="39" t="s">
        <v>1083</v>
      </c>
      <c r="I153" s="41" t="s">
        <v>648</v>
      </c>
      <c r="J153" s="41"/>
    </row>
    <row r="154" spans="1:10">
      <c r="A154" s="67">
        <v>148</v>
      </c>
      <c r="B154" s="43">
        <v>313</v>
      </c>
      <c r="C154" s="555" t="s">
        <v>993</v>
      </c>
      <c r="D154" s="556"/>
      <c r="E154" s="557"/>
      <c r="F154" s="44" t="s">
        <v>1176</v>
      </c>
      <c r="G154" s="54" t="s">
        <v>1161</v>
      </c>
      <c r="H154" s="44" t="s">
        <v>1176</v>
      </c>
      <c r="I154" s="44" t="s">
        <v>1176</v>
      </c>
      <c r="J154" s="44" t="s">
        <v>1176</v>
      </c>
    </row>
    <row r="155" spans="1:10" ht="47.25">
      <c r="A155" s="67">
        <v>149</v>
      </c>
      <c r="B155" s="55">
        <v>316</v>
      </c>
      <c r="C155" s="51" t="s">
        <v>705</v>
      </c>
      <c r="D155" s="61" t="s">
        <v>23</v>
      </c>
      <c r="E155" s="51" t="s">
        <v>706</v>
      </c>
      <c r="F155" s="61" t="s">
        <v>25</v>
      </c>
      <c r="G155" s="59" t="s">
        <v>1161</v>
      </c>
      <c r="H155" s="39" t="s">
        <v>1083</v>
      </c>
      <c r="I155" s="41" t="s">
        <v>648</v>
      </c>
      <c r="J155" s="41"/>
    </row>
    <row r="156" spans="1:10" ht="31.5">
      <c r="A156" s="67">
        <v>150</v>
      </c>
      <c r="B156" s="55">
        <v>317</v>
      </c>
      <c r="C156" s="51" t="s">
        <v>708</v>
      </c>
      <c r="D156" s="61" t="s">
        <v>23</v>
      </c>
      <c r="E156" s="51" t="s">
        <v>707</v>
      </c>
      <c r="F156" s="61" t="s">
        <v>25</v>
      </c>
      <c r="G156" s="59" t="s">
        <v>1161</v>
      </c>
      <c r="H156" s="39" t="s">
        <v>1083</v>
      </c>
      <c r="I156" s="41" t="s">
        <v>648</v>
      </c>
      <c r="J156" s="41"/>
    </row>
    <row r="157" spans="1:10">
      <c r="A157" s="67">
        <v>151</v>
      </c>
      <c r="B157" s="43">
        <v>318</v>
      </c>
      <c r="C157" s="555" t="s">
        <v>996</v>
      </c>
      <c r="D157" s="556"/>
      <c r="E157" s="557"/>
      <c r="F157" s="44" t="s">
        <v>1176</v>
      </c>
      <c r="G157" s="54" t="s">
        <v>1161</v>
      </c>
      <c r="H157" s="44" t="s">
        <v>1176</v>
      </c>
      <c r="I157" s="44" t="s">
        <v>1176</v>
      </c>
      <c r="J157" s="44" t="s">
        <v>1176</v>
      </c>
    </row>
    <row r="158" spans="1:10" ht="31.5">
      <c r="A158" s="67">
        <v>152</v>
      </c>
      <c r="B158" s="55">
        <v>322</v>
      </c>
      <c r="C158" s="561" t="s">
        <v>710</v>
      </c>
      <c r="D158" s="62" t="s">
        <v>105</v>
      </c>
      <c r="E158" s="51" t="s">
        <v>270</v>
      </c>
      <c r="F158" s="61" t="s">
        <v>25</v>
      </c>
      <c r="G158" s="59" t="s">
        <v>1161</v>
      </c>
      <c r="H158" s="39" t="s">
        <v>1083</v>
      </c>
      <c r="I158" s="41" t="s">
        <v>648</v>
      </c>
      <c r="J158" s="41"/>
    </row>
    <row r="159" spans="1:10" ht="31.5">
      <c r="A159" s="67">
        <v>153</v>
      </c>
      <c r="B159" s="55">
        <v>323</v>
      </c>
      <c r="C159" s="561"/>
      <c r="D159" s="62" t="s">
        <v>105</v>
      </c>
      <c r="E159" s="51" t="s">
        <v>271</v>
      </c>
      <c r="F159" s="61" t="s">
        <v>25</v>
      </c>
      <c r="G159" s="59" t="s">
        <v>1161</v>
      </c>
      <c r="H159" s="39" t="s">
        <v>1083</v>
      </c>
      <c r="I159" s="41" t="s">
        <v>648</v>
      </c>
      <c r="J159" s="41"/>
    </row>
    <row r="160" spans="1:10" ht="31.5">
      <c r="A160" s="67">
        <v>154</v>
      </c>
      <c r="B160" s="55">
        <v>324</v>
      </c>
      <c r="C160" s="561"/>
      <c r="D160" s="62" t="s">
        <v>105</v>
      </c>
      <c r="E160" s="51" t="s">
        <v>272</v>
      </c>
      <c r="F160" s="61" t="s">
        <v>25</v>
      </c>
      <c r="G160" s="59" t="s">
        <v>1161</v>
      </c>
      <c r="H160" s="39" t="s">
        <v>1083</v>
      </c>
      <c r="I160" s="41" t="s">
        <v>648</v>
      </c>
      <c r="J160" s="41"/>
    </row>
    <row r="161" spans="1:10" ht="47.25">
      <c r="A161" s="67">
        <v>155</v>
      </c>
      <c r="B161" s="55">
        <v>325</v>
      </c>
      <c r="C161" s="51" t="s">
        <v>716</v>
      </c>
      <c r="D161" s="61" t="s">
        <v>26</v>
      </c>
      <c r="E161" s="51" t="s">
        <v>717</v>
      </c>
      <c r="F161" s="61" t="s">
        <v>26</v>
      </c>
      <c r="G161" s="59" t="s">
        <v>1161</v>
      </c>
      <c r="H161" s="39" t="s">
        <v>1083</v>
      </c>
      <c r="I161" s="41" t="s">
        <v>648</v>
      </c>
      <c r="J161" s="41"/>
    </row>
    <row r="162" spans="1:10">
      <c r="A162" s="67">
        <v>156</v>
      </c>
      <c r="B162" s="43">
        <v>326</v>
      </c>
      <c r="C162" s="555" t="s">
        <v>1126</v>
      </c>
      <c r="D162" s="556"/>
      <c r="E162" s="557"/>
      <c r="F162" s="44" t="s">
        <v>1176</v>
      </c>
      <c r="G162" s="54" t="s">
        <v>1161</v>
      </c>
      <c r="H162" s="44" t="s">
        <v>1176</v>
      </c>
      <c r="I162" s="44" t="s">
        <v>1176</v>
      </c>
      <c r="J162" s="44" t="s">
        <v>1176</v>
      </c>
    </row>
    <row r="163" spans="1:10" ht="47.25">
      <c r="A163" s="67">
        <v>157</v>
      </c>
      <c r="B163" s="55">
        <v>329</v>
      </c>
      <c r="C163" s="51" t="s">
        <v>712</v>
      </c>
      <c r="D163" s="61" t="s">
        <v>23</v>
      </c>
      <c r="E163" s="51" t="s">
        <v>274</v>
      </c>
      <c r="F163" s="61" t="s">
        <v>25</v>
      </c>
      <c r="G163" s="59" t="s">
        <v>1161</v>
      </c>
      <c r="H163" s="39" t="s">
        <v>1083</v>
      </c>
      <c r="I163" s="41" t="s">
        <v>648</v>
      </c>
      <c r="J163" s="41"/>
    </row>
    <row r="164" spans="1:10" ht="47.25">
      <c r="A164" s="67">
        <v>158</v>
      </c>
      <c r="B164" s="55">
        <v>334</v>
      </c>
      <c r="C164" s="51" t="s">
        <v>281</v>
      </c>
      <c r="D164" s="61" t="s">
        <v>25</v>
      </c>
      <c r="E164" s="51" t="s">
        <v>277</v>
      </c>
      <c r="F164" s="61" t="s">
        <v>25</v>
      </c>
      <c r="G164" s="59" t="s">
        <v>1161</v>
      </c>
      <c r="H164" s="39" t="s">
        <v>1083</v>
      </c>
      <c r="I164" s="41" t="s">
        <v>648</v>
      </c>
      <c r="J164" s="41"/>
    </row>
    <row r="165" spans="1:10" ht="31.5">
      <c r="A165" s="67">
        <v>159</v>
      </c>
      <c r="B165" s="55">
        <v>335</v>
      </c>
      <c r="C165" s="51" t="s">
        <v>280</v>
      </c>
      <c r="D165" s="61" t="s">
        <v>25</v>
      </c>
      <c r="E165" s="51" t="s">
        <v>279</v>
      </c>
      <c r="F165" s="61" t="s">
        <v>25</v>
      </c>
      <c r="G165" s="59" t="s">
        <v>1161</v>
      </c>
      <c r="H165" s="39" t="s">
        <v>1083</v>
      </c>
      <c r="I165" s="41" t="s">
        <v>648</v>
      </c>
      <c r="J165" s="41"/>
    </row>
    <row r="166" spans="1:10" ht="15.75" customHeight="1">
      <c r="A166" s="67">
        <v>160</v>
      </c>
      <c r="B166" s="43">
        <v>336</v>
      </c>
      <c r="C166" s="555" t="s">
        <v>995</v>
      </c>
      <c r="D166" s="556"/>
      <c r="E166" s="557"/>
      <c r="F166" s="44" t="s">
        <v>1176</v>
      </c>
      <c r="G166" s="54" t="s">
        <v>1161</v>
      </c>
      <c r="H166" s="44" t="s">
        <v>1176</v>
      </c>
      <c r="I166" s="44" t="s">
        <v>1176</v>
      </c>
      <c r="J166" s="44" t="s">
        <v>1176</v>
      </c>
    </row>
    <row r="167" spans="1:10" ht="63">
      <c r="A167" s="67">
        <v>161</v>
      </c>
      <c r="B167" s="55">
        <v>339</v>
      </c>
      <c r="C167" s="51" t="s">
        <v>288</v>
      </c>
      <c r="D167" s="61" t="s">
        <v>25</v>
      </c>
      <c r="E167" s="51" t="s">
        <v>289</v>
      </c>
      <c r="F167" s="61" t="s">
        <v>25</v>
      </c>
      <c r="G167" s="59" t="s">
        <v>1161</v>
      </c>
      <c r="H167" s="39" t="s">
        <v>1083</v>
      </c>
      <c r="I167" s="41" t="s">
        <v>648</v>
      </c>
      <c r="J167" s="41"/>
    </row>
    <row r="168" spans="1:10" ht="31.5">
      <c r="A168" s="67">
        <v>162</v>
      </c>
      <c r="B168" s="55">
        <v>341</v>
      </c>
      <c r="C168" s="51" t="s">
        <v>718</v>
      </c>
      <c r="D168" s="61" t="s">
        <v>105</v>
      </c>
      <c r="E168" s="51" t="s">
        <v>292</v>
      </c>
      <c r="F168" s="61" t="s">
        <v>25</v>
      </c>
      <c r="G168" s="59" t="s">
        <v>1161</v>
      </c>
      <c r="H168" s="39" t="s">
        <v>1083</v>
      </c>
      <c r="I168" s="41" t="s">
        <v>648</v>
      </c>
      <c r="J168" s="41"/>
    </row>
    <row r="169" spans="1:10">
      <c r="A169" s="67">
        <v>163</v>
      </c>
      <c r="B169" s="55">
        <v>342</v>
      </c>
      <c r="C169" s="51" t="s">
        <v>293</v>
      </c>
      <c r="D169" s="61" t="s">
        <v>105</v>
      </c>
      <c r="E169" s="51" t="s">
        <v>722</v>
      </c>
      <c r="F169" s="61" t="s">
        <v>25</v>
      </c>
      <c r="G169" s="59" t="s">
        <v>1161</v>
      </c>
      <c r="H169" s="39" t="s">
        <v>1083</v>
      </c>
      <c r="I169" s="41" t="s">
        <v>648</v>
      </c>
      <c r="J169" s="41"/>
    </row>
    <row r="170" spans="1:10" ht="31.5">
      <c r="A170" s="67">
        <v>164</v>
      </c>
      <c r="B170" s="55">
        <v>343</v>
      </c>
      <c r="C170" s="51" t="s">
        <v>719</v>
      </c>
      <c r="D170" s="61" t="s">
        <v>105</v>
      </c>
      <c r="E170" s="51" t="s">
        <v>720</v>
      </c>
      <c r="F170" s="61" t="s">
        <v>105</v>
      </c>
      <c r="G170" s="59" t="s">
        <v>1161</v>
      </c>
      <c r="H170" s="39" t="s">
        <v>1083</v>
      </c>
      <c r="I170" s="41" t="s">
        <v>648</v>
      </c>
      <c r="J170" s="41"/>
    </row>
    <row r="171" spans="1:10" ht="31.5">
      <c r="A171" s="67">
        <v>165</v>
      </c>
      <c r="B171" s="55">
        <v>344</v>
      </c>
      <c r="C171" s="51" t="s">
        <v>721</v>
      </c>
      <c r="D171" s="61" t="s">
        <v>105</v>
      </c>
      <c r="E171" s="51" t="s">
        <v>724</v>
      </c>
      <c r="F171" s="61" t="s">
        <v>105</v>
      </c>
      <c r="G171" s="59" t="s">
        <v>1161</v>
      </c>
      <c r="H171" s="39" t="s">
        <v>1083</v>
      </c>
      <c r="I171" s="41" t="s">
        <v>648</v>
      </c>
      <c r="J171" s="41"/>
    </row>
    <row r="172" spans="1:10">
      <c r="A172" s="67">
        <v>166</v>
      </c>
      <c r="B172" s="55">
        <v>345</v>
      </c>
      <c r="C172" s="51" t="s">
        <v>723</v>
      </c>
      <c r="D172" s="61" t="s">
        <v>105</v>
      </c>
      <c r="E172" s="51" t="s">
        <v>725</v>
      </c>
      <c r="F172" s="61" t="s">
        <v>105</v>
      </c>
      <c r="G172" s="59" t="s">
        <v>1161</v>
      </c>
      <c r="H172" s="39" t="s">
        <v>1083</v>
      </c>
      <c r="I172" s="41" t="s">
        <v>648</v>
      </c>
      <c r="J172" s="41"/>
    </row>
    <row r="173" spans="1:10">
      <c r="A173" s="67">
        <v>167</v>
      </c>
      <c r="B173" s="43">
        <v>346</v>
      </c>
      <c r="C173" s="555" t="s">
        <v>351</v>
      </c>
      <c r="D173" s="556"/>
      <c r="E173" s="557"/>
      <c r="F173" s="44" t="s">
        <v>1176</v>
      </c>
      <c r="G173" s="54" t="s">
        <v>1161</v>
      </c>
      <c r="H173" s="44" t="s">
        <v>1176</v>
      </c>
      <c r="I173" s="44" t="s">
        <v>1176</v>
      </c>
      <c r="J173" s="44" t="s">
        <v>1176</v>
      </c>
    </row>
    <row r="174" spans="1:10" ht="15.75" customHeight="1">
      <c r="A174" s="67">
        <v>168</v>
      </c>
      <c r="B174" s="43">
        <v>347</v>
      </c>
      <c r="C174" s="555" t="s">
        <v>352</v>
      </c>
      <c r="D174" s="556"/>
      <c r="E174" s="557"/>
      <c r="F174" s="44" t="s">
        <v>1176</v>
      </c>
      <c r="G174" s="54" t="s">
        <v>1161</v>
      </c>
      <c r="H174" s="44" t="s">
        <v>1176</v>
      </c>
      <c r="I174" s="44" t="s">
        <v>1176</v>
      </c>
      <c r="J174" s="44" t="s">
        <v>1176</v>
      </c>
    </row>
    <row r="175" spans="1:10" ht="47.25">
      <c r="A175" s="67">
        <v>169</v>
      </c>
      <c r="B175" s="55">
        <v>350</v>
      </c>
      <c r="C175" s="51" t="s">
        <v>729</v>
      </c>
      <c r="D175" s="61" t="s">
        <v>23</v>
      </c>
      <c r="E175" s="51" t="s">
        <v>1064</v>
      </c>
      <c r="F175" s="61" t="s">
        <v>25</v>
      </c>
      <c r="G175" s="59" t="s">
        <v>1161</v>
      </c>
      <c r="H175" s="39" t="s">
        <v>1083</v>
      </c>
      <c r="I175" s="41" t="s">
        <v>648</v>
      </c>
      <c r="J175" s="41"/>
    </row>
    <row r="176" spans="1:10" ht="78.75">
      <c r="A176" s="67">
        <v>170</v>
      </c>
      <c r="B176" s="55">
        <v>353</v>
      </c>
      <c r="C176" s="51" t="s">
        <v>735</v>
      </c>
      <c r="D176" s="61" t="s">
        <v>23</v>
      </c>
      <c r="E176" s="51" t="s">
        <v>736</v>
      </c>
      <c r="F176" s="61" t="s">
        <v>25</v>
      </c>
      <c r="G176" s="59" t="s">
        <v>1161</v>
      </c>
      <c r="H176" s="39" t="s">
        <v>1083</v>
      </c>
      <c r="I176" s="41" t="s">
        <v>648</v>
      </c>
      <c r="J176" s="41"/>
    </row>
    <row r="177" spans="1:10" ht="47.25">
      <c r="A177" s="67">
        <v>171</v>
      </c>
      <c r="B177" s="55">
        <v>356</v>
      </c>
      <c r="C177" s="51" t="s">
        <v>739</v>
      </c>
      <c r="D177" s="61" t="s">
        <v>25</v>
      </c>
      <c r="E177" s="51" t="s">
        <v>740</v>
      </c>
      <c r="F177" s="61" t="s">
        <v>25</v>
      </c>
      <c r="G177" s="59" t="s">
        <v>1161</v>
      </c>
      <c r="H177" s="39" t="s">
        <v>1083</v>
      </c>
      <c r="I177" s="41" t="s">
        <v>648</v>
      </c>
      <c r="J177" s="41"/>
    </row>
    <row r="178" spans="1:10" ht="47.25">
      <c r="A178" s="67">
        <v>172</v>
      </c>
      <c r="B178" s="55">
        <v>359</v>
      </c>
      <c r="C178" s="51" t="s">
        <v>744</v>
      </c>
      <c r="D178" s="61" t="s">
        <v>23</v>
      </c>
      <c r="E178" s="51" t="s">
        <v>745</v>
      </c>
      <c r="F178" s="61" t="s">
        <v>25</v>
      </c>
      <c r="G178" s="59" t="s">
        <v>1161</v>
      </c>
      <c r="H178" s="39" t="s">
        <v>1083</v>
      </c>
      <c r="I178" s="41" t="s">
        <v>648</v>
      </c>
      <c r="J178" s="41"/>
    </row>
    <row r="179" spans="1:10" ht="31.5">
      <c r="A179" s="67">
        <v>173</v>
      </c>
      <c r="B179" s="55">
        <v>360</v>
      </c>
      <c r="C179" s="51" t="s">
        <v>769</v>
      </c>
      <c r="D179" s="61" t="s">
        <v>105</v>
      </c>
      <c r="E179" s="51" t="s">
        <v>770</v>
      </c>
      <c r="F179" s="61" t="s">
        <v>105</v>
      </c>
      <c r="G179" s="59" t="s">
        <v>1161</v>
      </c>
      <c r="H179" s="39" t="s">
        <v>1083</v>
      </c>
      <c r="I179" s="41" t="s">
        <v>648</v>
      </c>
      <c r="J179" s="41"/>
    </row>
    <row r="180" spans="1:10" ht="15.75" customHeight="1">
      <c r="A180" s="67">
        <v>174</v>
      </c>
      <c r="B180" s="43">
        <v>361</v>
      </c>
      <c r="C180" s="555" t="s">
        <v>356</v>
      </c>
      <c r="D180" s="556"/>
      <c r="E180" s="557"/>
      <c r="F180" s="44" t="s">
        <v>1176</v>
      </c>
      <c r="G180" s="54" t="s">
        <v>1161</v>
      </c>
      <c r="H180" s="44" t="s">
        <v>1176</v>
      </c>
      <c r="I180" s="44" t="s">
        <v>1176</v>
      </c>
      <c r="J180" s="44" t="s">
        <v>1176</v>
      </c>
    </row>
    <row r="181" spans="1:10" ht="47.25">
      <c r="A181" s="67">
        <v>175</v>
      </c>
      <c r="B181" s="55">
        <v>364</v>
      </c>
      <c r="C181" s="51" t="s">
        <v>749</v>
      </c>
      <c r="D181" s="61" t="s">
        <v>25</v>
      </c>
      <c r="E181" s="51" t="s">
        <v>748</v>
      </c>
      <c r="F181" s="61" t="s">
        <v>25</v>
      </c>
      <c r="G181" s="59" t="s">
        <v>1161</v>
      </c>
      <c r="H181" s="39" t="s">
        <v>1083</v>
      </c>
      <c r="I181" s="41" t="s">
        <v>648</v>
      </c>
      <c r="J181" s="41"/>
    </row>
    <row r="182" spans="1:10" ht="15.75" customHeight="1">
      <c r="A182" s="67">
        <v>176</v>
      </c>
      <c r="B182" s="43">
        <v>365</v>
      </c>
      <c r="C182" s="555" t="s">
        <v>357</v>
      </c>
      <c r="D182" s="556"/>
      <c r="E182" s="557"/>
      <c r="F182" s="44" t="s">
        <v>1176</v>
      </c>
      <c r="G182" s="54" t="s">
        <v>1161</v>
      </c>
      <c r="H182" s="44" t="s">
        <v>1176</v>
      </c>
      <c r="I182" s="44" t="s">
        <v>1176</v>
      </c>
      <c r="J182" s="44" t="s">
        <v>1176</v>
      </c>
    </row>
    <row r="183" spans="1:10" ht="31.5">
      <c r="A183" s="67">
        <v>177</v>
      </c>
      <c r="B183" s="55">
        <v>368</v>
      </c>
      <c r="C183" s="51" t="s">
        <v>755</v>
      </c>
      <c r="D183" s="61" t="s">
        <v>25</v>
      </c>
      <c r="E183" s="51" t="s">
        <v>756</v>
      </c>
      <c r="F183" s="61" t="s">
        <v>25</v>
      </c>
      <c r="G183" s="59" t="s">
        <v>1161</v>
      </c>
      <c r="H183" s="39" t="s">
        <v>1083</v>
      </c>
      <c r="I183" s="41" t="s">
        <v>648</v>
      </c>
      <c r="J183" s="41"/>
    </row>
    <row r="184" spans="1:10" ht="47.25">
      <c r="A184" s="67">
        <v>178</v>
      </c>
      <c r="B184" s="55">
        <v>371</v>
      </c>
      <c r="C184" s="51" t="s">
        <v>761</v>
      </c>
      <c r="D184" s="61" t="s">
        <v>25</v>
      </c>
      <c r="E184" s="51" t="s">
        <v>762</v>
      </c>
      <c r="F184" s="61" t="s">
        <v>25</v>
      </c>
      <c r="G184" s="59" t="s">
        <v>1161</v>
      </c>
      <c r="H184" s="39" t="s">
        <v>1083</v>
      </c>
      <c r="I184" s="41" t="s">
        <v>648</v>
      </c>
      <c r="J184" s="41"/>
    </row>
    <row r="185" spans="1:10" ht="31.5">
      <c r="A185" s="67">
        <v>179</v>
      </c>
      <c r="B185" s="55">
        <v>374</v>
      </c>
      <c r="C185" s="51" t="s">
        <v>767</v>
      </c>
      <c r="D185" s="61" t="s">
        <v>26</v>
      </c>
      <c r="E185" s="51" t="s">
        <v>768</v>
      </c>
      <c r="F185" s="61" t="s">
        <v>26</v>
      </c>
      <c r="G185" s="59" t="s">
        <v>1161</v>
      </c>
      <c r="H185" s="39" t="s">
        <v>1083</v>
      </c>
      <c r="I185" s="41" t="s">
        <v>648</v>
      </c>
      <c r="J185" s="41"/>
    </row>
    <row r="186" spans="1:10" ht="15.75" customHeight="1">
      <c r="A186" s="67">
        <v>180</v>
      </c>
      <c r="B186" s="43">
        <v>375</v>
      </c>
      <c r="C186" s="555" t="s">
        <v>611</v>
      </c>
      <c r="D186" s="556"/>
      <c r="E186" s="557"/>
      <c r="F186" s="44" t="s">
        <v>1176</v>
      </c>
      <c r="G186" s="54" t="s">
        <v>1159</v>
      </c>
      <c r="H186" s="44" t="s">
        <v>1176</v>
      </c>
      <c r="I186" s="44" t="s">
        <v>1176</v>
      </c>
      <c r="J186" s="44" t="s">
        <v>1176</v>
      </c>
    </row>
    <row r="187" spans="1:10">
      <c r="A187" s="67">
        <v>181</v>
      </c>
      <c r="B187" s="43">
        <v>376</v>
      </c>
      <c r="C187" s="555" t="s">
        <v>997</v>
      </c>
      <c r="D187" s="556"/>
      <c r="E187" s="557"/>
      <c r="F187" s="44" t="s">
        <v>1176</v>
      </c>
      <c r="G187" s="54" t="s">
        <v>1159</v>
      </c>
      <c r="H187" s="44" t="s">
        <v>1176</v>
      </c>
      <c r="I187" s="44" t="s">
        <v>1176</v>
      </c>
      <c r="J187" s="44" t="s">
        <v>1176</v>
      </c>
    </row>
    <row r="188" spans="1:10" ht="47.25">
      <c r="A188" s="67">
        <v>182</v>
      </c>
      <c r="B188" s="55">
        <v>379</v>
      </c>
      <c r="C188" s="51" t="s">
        <v>778</v>
      </c>
      <c r="D188" s="61" t="s">
        <v>25</v>
      </c>
      <c r="E188" s="51" t="s">
        <v>785</v>
      </c>
      <c r="F188" s="61" t="s">
        <v>25</v>
      </c>
      <c r="G188" s="59" t="s">
        <v>1159</v>
      </c>
      <c r="H188" s="39" t="s">
        <v>1083</v>
      </c>
      <c r="I188" s="41" t="s">
        <v>648</v>
      </c>
      <c r="J188" s="41"/>
    </row>
    <row r="189" spans="1:10" ht="47.25">
      <c r="A189" s="67">
        <v>183</v>
      </c>
      <c r="B189" s="55">
        <v>382</v>
      </c>
      <c r="C189" s="51" t="s">
        <v>779</v>
      </c>
      <c r="D189" s="61" t="s">
        <v>105</v>
      </c>
      <c r="E189" s="51" t="s">
        <v>780</v>
      </c>
      <c r="F189" s="61" t="s">
        <v>25</v>
      </c>
      <c r="G189" s="59" t="s">
        <v>1159</v>
      </c>
      <c r="H189" s="39" t="s">
        <v>1083</v>
      </c>
      <c r="I189" s="41" t="s">
        <v>648</v>
      </c>
      <c r="J189" s="41"/>
    </row>
    <row r="190" spans="1:10" ht="31.5">
      <c r="A190" s="67">
        <v>184</v>
      </c>
      <c r="B190" s="55">
        <v>384</v>
      </c>
      <c r="C190" s="49" t="s">
        <v>783</v>
      </c>
      <c r="D190" s="63" t="s">
        <v>25</v>
      </c>
      <c r="E190" s="51" t="s">
        <v>784</v>
      </c>
      <c r="F190" s="61" t="s">
        <v>25</v>
      </c>
      <c r="G190" s="59" t="s">
        <v>1159</v>
      </c>
      <c r="H190" s="39" t="s">
        <v>1121</v>
      </c>
      <c r="I190" s="41" t="s">
        <v>648</v>
      </c>
      <c r="J190" s="41"/>
    </row>
    <row r="191" spans="1:10" ht="47.25">
      <c r="A191" s="67">
        <v>185</v>
      </c>
      <c r="B191" s="55">
        <v>385</v>
      </c>
      <c r="C191" s="51" t="s">
        <v>1094</v>
      </c>
      <c r="D191" s="61" t="s">
        <v>25</v>
      </c>
      <c r="E191" s="51" t="s">
        <v>1095</v>
      </c>
      <c r="F191" s="61" t="s">
        <v>25</v>
      </c>
      <c r="G191" s="59" t="s">
        <v>1159</v>
      </c>
      <c r="H191" s="39" t="s">
        <v>1187</v>
      </c>
      <c r="I191" s="41" t="s">
        <v>648</v>
      </c>
      <c r="J191" s="41"/>
    </row>
    <row r="192" spans="1:10" ht="47.25">
      <c r="A192" s="67">
        <v>186</v>
      </c>
      <c r="B192" s="55">
        <v>386</v>
      </c>
      <c r="C192" s="51" t="s">
        <v>1096</v>
      </c>
      <c r="D192" s="61" t="s">
        <v>25</v>
      </c>
      <c r="E192" s="51" t="s">
        <v>1065</v>
      </c>
      <c r="F192" s="61" t="s">
        <v>25</v>
      </c>
      <c r="G192" s="59" t="s">
        <v>1159</v>
      </c>
      <c r="H192" s="39" t="s">
        <v>1187</v>
      </c>
      <c r="I192" s="41" t="s">
        <v>648</v>
      </c>
      <c r="J192" s="41"/>
    </row>
    <row r="193" spans="1:10" ht="47.25">
      <c r="A193" s="67">
        <v>187</v>
      </c>
      <c r="B193" s="55">
        <v>388</v>
      </c>
      <c r="C193" s="51" t="s">
        <v>790</v>
      </c>
      <c r="D193" s="61" t="s">
        <v>26</v>
      </c>
      <c r="E193" s="51" t="s">
        <v>791</v>
      </c>
      <c r="F193" s="61" t="s">
        <v>26</v>
      </c>
      <c r="G193" s="59" t="s">
        <v>1159</v>
      </c>
      <c r="H193" s="39" t="s">
        <v>1083</v>
      </c>
      <c r="I193" s="41" t="s">
        <v>648</v>
      </c>
      <c r="J193" s="41"/>
    </row>
    <row r="194" spans="1:10">
      <c r="A194" s="67">
        <v>188</v>
      </c>
      <c r="B194" s="55">
        <v>390</v>
      </c>
      <c r="C194" s="51" t="s">
        <v>793</v>
      </c>
      <c r="D194" s="61" t="s">
        <v>23</v>
      </c>
      <c r="E194" s="51" t="s">
        <v>794</v>
      </c>
      <c r="F194" s="61" t="s">
        <v>23</v>
      </c>
      <c r="G194" s="59" t="s">
        <v>1159</v>
      </c>
      <c r="H194" s="39" t="s">
        <v>1121</v>
      </c>
      <c r="I194" s="41" t="s">
        <v>648</v>
      </c>
      <c r="J194" s="41"/>
    </row>
    <row r="195" spans="1:10" ht="15.75" customHeight="1">
      <c r="A195" s="67">
        <v>189</v>
      </c>
      <c r="B195" s="43">
        <v>391</v>
      </c>
      <c r="C195" s="555" t="s">
        <v>998</v>
      </c>
      <c r="D195" s="556"/>
      <c r="E195" s="557"/>
      <c r="F195" s="44" t="s">
        <v>1176</v>
      </c>
      <c r="G195" s="54" t="s">
        <v>1159</v>
      </c>
      <c r="H195" s="44" t="s">
        <v>1176</v>
      </c>
      <c r="I195" s="44" t="s">
        <v>1176</v>
      </c>
      <c r="J195" s="44" t="s">
        <v>1176</v>
      </c>
    </row>
    <row r="196" spans="1:10" ht="31.5">
      <c r="A196" s="67">
        <v>190</v>
      </c>
      <c r="B196" s="55">
        <v>394</v>
      </c>
      <c r="C196" s="51" t="s">
        <v>802</v>
      </c>
      <c r="D196" s="61" t="s">
        <v>23</v>
      </c>
      <c r="E196" s="51" t="s">
        <v>803</v>
      </c>
      <c r="F196" s="61" t="s">
        <v>25</v>
      </c>
      <c r="G196" s="59" t="s">
        <v>1159</v>
      </c>
      <c r="H196" s="39" t="s">
        <v>1083</v>
      </c>
      <c r="I196" s="41" t="s">
        <v>648</v>
      </c>
      <c r="J196" s="41"/>
    </row>
    <row r="197" spans="1:10" ht="31.5">
      <c r="A197" s="67">
        <v>191</v>
      </c>
      <c r="B197" s="55">
        <v>397</v>
      </c>
      <c r="C197" s="51" t="s">
        <v>806</v>
      </c>
      <c r="D197" s="61" t="s">
        <v>23</v>
      </c>
      <c r="E197" s="51" t="s">
        <v>807</v>
      </c>
      <c r="F197" s="61" t="s">
        <v>23</v>
      </c>
      <c r="G197" s="59" t="s">
        <v>1159</v>
      </c>
      <c r="H197" s="39" t="s">
        <v>1083</v>
      </c>
      <c r="I197" s="41" t="s">
        <v>648</v>
      </c>
      <c r="J197" s="41"/>
    </row>
    <row r="198" spans="1:10" ht="47.25">
      <c r="A198" s="67">
        <v>192</v>
      </c>
      <c r="B198" s="55">
        <v>400</v>
      </c>
      <c r="C198" s="51" t="s">
        <v>814</v>
      </c>
      <c r="D198" s="61" t="s">
        <v>23</v>
      </c>
      <c r="E198" s="51" t="s">
        <v>815</v>
      </c>
      <c r="F198" s="61" t="s">
        <v>25</v>
      </c>
      <c r="G198" s="59" t="s">
        <v>1159</v>
      </c>
      <c r="H198" s="39" t="s">
        <v>1083</v>
      </c>
      <c r="I198" s="41" t="s">
        <v>648</v>
      </c>
      <c r="J198" s="41"/>
    </row>
    <row r="199" spans="1:10" ht="47.25">
      <c r="A199" s="67">
        <v>193</v>
      </c>
      <c r="B199" s="55">
        <v>403</v>
      </c>
      <c r="C199" s="51" t="s">
        <v>818</v>
      </c>
      <c r="D199" s="61" t="s">
        <v>23</v>
      </c>
      <c r="E199" s="51" t="s">
        <v>819</v>
      </c>
      <c r="F199" s="61" t="s">
        <v>25</v>
      </c>
      <c r="G199" s="59" t="s">
        <v>1159</v>
      </c>
      <c r="H199" s="39" t="s">
        <v>1083</v>
      </c>
      <c r="I199" s="41" t="s">
        <v>648</v>
      </c>
      <c r="J199" s="41"/>
    </row>
    <row r="200" spans="1:10" ht="47.25">
      <c r="A200" s="67">
        <v>194</v>
      </c>
      <c r="B200" s="55">
        <v>404</v>
      </c>
      <c r="C200" s="49" t="s">
        <v>1097</v>
      </c>
      <c r="D200" s="61" t="s">
        <v>23</v>
      </c>
      <c r="E200" s="51" t="s">
        <v>1098</v>
      </c>
      <c r="F200" s="61" t="s">
        <v>25</v>
      </c>
      <c r="G200" s="59" t="s">
        <v>1159</v>
      </c>
      <c r="H200" s="39" t="s">
        <v>1187</v>
      </c>
      <c r="I200" s="41" t="s">
        <v>648</v>
      </c>
      <c r="J200" s="41"/>
    </row>
    <row r="201" spans="1:10" ht="31.5">
      <c r="A201" s="67">
        <v>195</v>
      </c>
      <c r="B201" s="55">
        <v>405</v>
      </c>
      <c r="C201" s="51" t="s">
        <v>823</v>
      </c>
      <c r="D201" s="61" t="s">
        <v>23</v>
      </c>
      <c r="E201" s="51" t="s">
        <v>822</v>
      </c>
      <c r="F201" s="61" t="s">
        <v>25</v>
      </c>
      <c r="G201" s="59" t="s">
        <v>1159</v>
      </c>
      <c r="H201" s="39" t="s">
        <v>1083</v>
      </c>
      <c r="I201" s="41" t="s">
        <v>648</v>
      </c>
      <c r="J201" s="41"/>
    </row>
    <row r="202" spans="1:10" ht="31.5">
      <c r="A202" s="67">
        <v>196</v>
      </c>
      <c r="B202" s="55">
        <v>408</v>
      </c>
      <c r="C202" s="51" t="s">
        <v>829</v>
      </c>
      <c r="D202" s="61" t="s">
        <v>105</v>
      </c>
      <c r="E202" s="51" t="s">
        <v>828</v>
      </c>
      <c r="F202" s="61" t="s">
        <v>25</v>
      </c>
      <c r="G202" s="59" t="s">
        <v>1159</v>
      </c>
      <c r="H202" s="39" t="s">
        <v>1083</v>
      </c>
      <c r="I202" s="41" t="s">
        <v>648</v>
      </c>
      <c r="J202" s="41"/>
    </row>
    <row r="203" spans="1:10">
      <c r="A203" s="67">
        <v>197</v>
      </c>
      <c r="B203" s="55">
        <v>411</v>
      </c>
      <c r="C203" s="51" t="s">
        <v>108</v>
      </c>
      <c r="D203" s="61" t="s">
        <v>23</v>
      </c>
      <c r="E203" s="51" t="s">
        <v>107</v>
      </c>
      <c r="F203" s="61" t="s">
        <v>25</v>
      </c>
      <c r="G203" s="59" t="s">
        <v>1159</v>
      </c>
      <c r="H203" s="39" t="s">
        <v>1083</v>
      </c>
      <c r="I203" s="41" t="s">
        <v>648</v>
      </c>
      <c r="J203" s="41"/>
    </row>
    <row r="204" spans="1:10" ht="31.5">
      <c r="A204" s="67">
        <v>198</v>
      </c>
      <c r="B204" s="55">
        <v>412</v>
      </c>
      <c r="C204" s="51" t="s">
        <v>1192</v>
      </c>
      <c r="D204" s="63" t="s">
        <v>23</v>
      </c>
      <c r="E204" s="51" t="s">
        <v>1100</v>
      </c>
      <c r="F204" s="61" t="s">
        <v>25</v>
      </c>
      <c r="G204" s="59" t="s">
        <v>1159</v>
      </c>
      <c r="H204" s="39" t="s">
        <v>1187</v>
      </c>
      <c r="I204" s="41" t="s">
        <v>648</v>
      </c>
      <c r="J204" s="41"/>
    </row>
    <row r="205" spans="1:10" ht="63">
      <c r="A205" s="67">
        <v>199</v>
      </c>
      <c r="B205" s="55">
        <v>414</v>
      </c>
      <c r="C205" s="51" t="s">
        <v>1193</v>
      </c>
      <c r="D205" s="63" t="s">
        <v>23</v>
      </c>
      <c r="E205" s="51" t="s">
        <v>1102</v>
      </c>
      <c r="F205" s="61" t="s">
        <v>25</v>
      </c>
      <c r="G205" s="59" t="s">
        <v>1159</v>
      </c>
      <c r="H205" s="39" t="s">
        <v>1083</v>
      </c>
      <c r="I205" s="41" t="s">
        <v>648</v>
      </c>
      <c r="J205" s="41"/>
    </row>
    <row r="206" spans="1:10" ht="31.5">
      <c r="A206" s="67">
        <v>200</v>
      </c>
      <c r="B206" s="55">
        <v>417</v>
      </c>
      <c r="C206" s="51" t="s">
        <v>1103</v>
      </c>
      <c r="D206" s="61" t="s">
        <v>23</v>
      </c>
      <c r="E206" s="51" t="s">
        <v>838</v>
      </c>
      <c r="F206" s="61" t="s">
        <v>23</v>
      </c>
      <c r="G206" s="59" t="s">
        <v>1159</v>
      </c>
      <c r="H206" s="39" t="s">
        <v>1083</v>
      </c>
      <c r="I206" s="41" t="s">
        <v>648</v>
      </c>
      <c r="J206" s="41"/>
    </row>
    <row r="207" spans="1:10" ht="78.75">
      <c r="A207" s="67">
        <v>201</v>
      </c>
      <c r="B207" s="55">
        <v>420</v>
      </c>
      <c r="C207" s="51" t="s">
        <v>843</v>
      </c>
      <c r="D207" s="61" t="s">
        <v>25</v>
      </c>
      <c r="E207" s="51" t="s">
        <v>844</v>
      </c>
      <c r="F207" s="61" t="s">
        <v>25</v>
      </c>
      <c r="G207" s="59" t="s">
        <v>1159</v>
      </c>
      <c r="H207" s="39" t="s">
        <v>1083</v>
      </c>
      <c r="I207" s="41" t="s">
        <v>648</v>
      </c>
      <c r="J207" s="41"/>
    </row>
    <row r="208" spans="1:10">
      <c r="A208" s="67">
        <v>202</v>
      </c>
      <c r="B208" s="55">
        <v>421</v>
      </c>
      <c r="C208" s="51" t="s">
        <v>842</v>
      </c>
      <c r="D208" s="61" t="s">
        <v>105</v>
      </c>
      <c r="E208" s="51" t="s">
        <v>101</v>
      </c>
      <c r="F208" s="61" t="s">
        <v>105</v>
      </c>
      <c r="G208" s="59" t="s">
        <v>1159</v>
      </c>
      <c r="H208" s="39" t="s">
        <v>1083</v>
      </c>
      <c r="I208" s="41" t="s">
        <v>648</v>
      </c>
      <c r="J208" s="41"/>
    </row>
    <row r="209" spans="1:10" ht="21" customHeight="1">
      <c r="A209" s="67">
        <v>203</v>
      </c>
      <c r="B209" s="43">
        <v>422</v>
      </c>
      <c r="C209" s="555" t="s">
        <v>999</v>
      </c>
      <c r="D209" s="556"/>
      <c r="E209" s="557"/>
      <c r="F209" s="44" t="s">
        <v>1176</v>
      </c>
      <c r="G209" s="54" t="s">
        <v>1159</v>
      </c>
      <c r="H209" s="44" t="s">
        <v>1176</v>
      </c>
      <c r="I209" s="44" t="s">
        <v>1176</v>
      </c>
      <c r="J209" s="44" t="s">
        <v>1176</v>
      </c>
    </row>
    <row r="210" spans="1:10">
      <c r="A210" s="67">
        <v>204</v>
      </c>
      <c r="B210" s="55">
        <v>425</v>
      </c>
      <c r="C210" s="51" t="s">
        <v>849</v>
      </c>
      <c r="D210" s="61" t="s">
        <v>23</v>
      </c>
      <c r="E210" s="51" t="s">
        <v>850</v>
      </c>
      <c r="F210" s="61" t="s">
        <v>23</v>
      </c>
      <c r="G210" s="59" t="s">
        <v>1159</v>
      </c>
      <c r="H210" s="39" t="s">
        <v>1083</v>
      </c>
      <c r="I210" s="41" t="s">
        <v>648</v>
      </c>
      <c r="J210" s="41"/>
    </row>
    <row r="211" spans="1:10" ht="31.5">
      <c r="A211" s="67">
        <v>205</v>
      </c>
      <c r="B211" s="55">
        <v>428</v>
      </c>
      <c r="C211" s="51" t="s">
        <v>854</v>
      </c>
      <c r="D211" s="61" t="s">
        <v>23</v>
      </c>
      <c r="E211" s="51" t="s">
        <v>855</v>
      </c>
      <c r="F211" s="61" t="s">
        <v>23</v>
      </c>
      <c r="G211" s="59" t="s">
        <v>1159</v>
      </c>
      <c r="H211" s="39" t="s">
        <v>1083</v>
      </c>
      <c r="I211" s="41" t="s">
        <v>648</v>
      </c>
      <c r="J211" s="41"/>
    </row>
    <row r="212" spans="1:10" ht="94.5">
      <c r="A212" s="67">
        <v>206</v>
      </c>
      <c r="B212" s="55">
        <v>431</v>
      </c>
      <c r="C212" s="51" t="s">
        <v>116</v>
      </c>
      <c r="D212" s="61" t="s">
        <v>23</v>
      </c>
      <c r="E212" s="51" t="s">
        <v>878</v>
      </c>
      <c r="F212" s="61" t="s">
        <v>25</v>
      </c>
      <c r="G212" s="59" t="s">
        <v>1159</v>
      </c>
      <c r="H212" s="39" t="s">
        <v>1083</v>
      </c>
      <c r="I212" s="41" t="s">
        <v>648</v>
      </c>
      <c r="J212" s="41"/>
    </row>
    <row r="213" spans="1:10" ht="47.25">
      <c r="A213" s="67">
        <v>207</v>
      </c>
      <c r="B213" s="55">
        <v>434</v>
      </c>
      <c r="C213" s="51" t="s">
        <v>120</v>
      </c>
      <c r="D213" s="61" t="s">
        <v>25</v>
      </c>
      <c r="E213" s="51" t="s">
        <v>118</v>
      </c>
      <c r="F213" s="61" t="s">
        <v>25</v>
      </c>
      <c r="G213" s="59" t="s">
        <v>1159</v>
      </c>
      <c r="H213" s="39" t="s">
        <v>1083</v>
      </c>
      <c r="I213" s="41" t="s">
        <v>648</v>
      </c>
      <c r="J213" s="41"/>
    </row>
    <row r="214" spans="1:10" ht="47.25">
      <c r="A214" s="67">
        <v>208</v>
      </c>
      <c r="B214" s="55">
        <v>437</v>
      </c>
      <c r="C214" s="51" t="s">
        <v>862</v>
      </c>
      <c r="D214" s="61" t="s">
        <v>23</v>
      </c>
      <c r="E214" s="51" t="s">
        <v>863</v>
      </c>
      <c r="F214" s="61" t="s">
        <v>25</v>
      </c>
      <c r="G214" s="59" t="s">
        <v>1159</v>
      </c>
      <c r="H214" s="39" t="s">
        <v>1083</v>
      </c>
      <c r="I214" s="41" t="s">
        <v>648</v>
      </c>
      <c r="J214" s="41"/>
    </row>
    <row r="215" spans="1:10">
      <c r="A215" s="67">
        <v>209</v>
      </c>
      <c r="B215" s="55">
        <v>438</v>
      </c>
      <c r="C215" s="51" t="s">
        <v>872</v>
      </c>
      <c r="D215" s="61" t="s">
        <v>105</v>
      </c>
      <c r="E215" s="51" t="s">
        <v>873</v>
      </c>
      <c r="F215" s="61" t="s">
        <v>105</v>
      </c>
      <c r="G215" s="59" t="s">
        <v>1159</v>
      </c>
      <c r="H215" s="39" t="s">
        <v>1083</v>
      </c>
      <c r="I215" s="41" t="s">
        <v>648</v>
      </c>
      <c r="J215" s="41"/>
    </row>
    <row r="216" spans="1:10" ht="31.5">
      <c r="A216" s="67">
        <v>210</v>
      </c>
      <c r="B216" s="55">
        <v>441</v>
      </c>
      <c r="C216" s="51" t="s">
        <v>877</v>
      </c>
      <c r="D216" s="61" t="s">
        <v>23</v>
      </c>
      <c r="E216" s="51" t="s">
        <v>876</v>
      </c>
      <c r="F216" s="61" t="s">
        <v>25</v>
      </c>
      <c r="G216" s="59" t="s">
        <v>1159</v>
      </c>
      <c r="H216" s="39" t="s">
        <v>1083</v>
      </c>
      <c r="I216" s="41" t="s">
        <v>648</v>
      </c>
      <c r="J216" s="41"/>
    </row>
    <row r="217" spans="1:10" ht="31.5">
      <c r="A217" s="67">
        <v>211</v>
      </c>
      <c r="B217" s="55">
        <v>444</v>
      </c>
      <c r="C217" s="51" t="s">
        <v>871</v>
      </c>
      <c r="D217" s="61" t="s">
        <v>23</v>
      </c>
      <c r="E217" s="51" t="s">
        <v>113</v>
      </c>
      <c r="F217" s="61" t="s">
        <v>25</v>
      </c>
      <c r="G217" s="59" t="s">
        <v>1159</v>
      </c>
      <c r="H217" s="39" t="s">
        <v>1083</v>
      </c>
      <c r="I217" s="41" t="s">
        <v>648</v>
      </c>
      <c r="J217" s="41"/>
    </row>
    <row r="218" spans="1:10" ht="31.5">
      <c r="A218" s="67">
        <v>212</v>
      </c>
      <c r="B218" s="55">
        <v>445</v>
      </c>
      <c r="C218" s="51" t="s">
        <v>874</v>
      </c>
      <c r="D218" s="61" t="s">
        <v>105</v>
      </c>
      <c r="E218" s="51" t="s">
        <v>875</v>
      </c>
      <c r="F218" s="61" t="s">
        <v>105</v>
      </c>
      <c r="G218" s="59" t="s">
        <v>1159</v>
      </c>
      <c r="H218" s="39" t="s">
        <v>1083</v>
      </c>
      <c r="I218" s="41" t="s">
        <v>648</v>
      </c>
      <c r="J218" s="41"/>
    </row>
    <row r="219" spans="1:10" ht="15.75" customHeight="1">
      <c r="A219" s="67">
        <v>213</v>
      </c>
      <c r="B219" s="43">
        <v>446</v>
      </c>
      <c r="C219" s="555" t="s">
        <v>1000</v>
      </c>
      <c r="D219" s="556"/>
      <c r="E219" s="557"/>
      <c r="F219" s="44" t="s">
        <v>1176</v>
      </c>
      <c r="G219" s="69" t="s">
        <v>1202</v>
      </c>
      <c r="H219" s="44" t="s">
        <v>1176</v>
      </c>
      <c r="I219" s="44" t="s">
        <v>1176</v>
      </c>
      <c r="J219" s="44" t="s">
        <v>1176</v>
      </c>
    </row>
    <row r="220" spans="1:10">
      <c r="A220" s="67">
        <v>214</v>
      </c>
      <c r="B220" s="43">
        <v>447</v>
      </c>
      <c r="C220" s="555" t="s">
        <v>1001</v>
      </c>
      <c r="D220" s="556"/>
      <c r="E220" s="557"/>
      <c r="F220" s="44" t="s">
        <v>1176</v>
      </c>
      <c r="G220" s="69" t="s">
        <v>1202</v>
      </c>
      <c r="H220" s="44" t="s">
        <v>1176</v>
      </c>
      <c r="I220" s="44" t="s">
        <v>1176</v>
      </c>
      <c r="J220" s="44" t="s">
        <v>1176</v>
      </c>
    </row>
    <row r="221" spans="1:10">
      <c r="A221" s="67">
        <v>215</v>
      </c>
      <c r="B221" s="43">
        <v>448</v>
      </c>
      <c r="C221" s="555" t="s">
        <v>1002</v>
      </c>
      <c r="D221" s="556"/>
      <c r="E221" s="557"/>
      <c r="F221" s="44" t="s">
        <v>1176</v>
      </c>
      <c r="G221" s="69" t="s">
        <v>1202</v>
      </c>
      <c r="H221" s="44" t="s">
        <v>1176</v>
      </c>
      <c r="I221" s="44" t="s">
        <v>1176</v>
      </c>
      <c r="J221" s="44" t="s">
        <v>1176</v>
      </c>
    </row>
    <row r="222" spans="1:10" ht="31.5">
      <c r="A222" s="67">
        <v>216</v>
      </c>
      <c r="B222" s="55">
        <v>451</v>
      </c>
      <c r="C222" s="51" t="s">
        <v>178</v>
      </c>
      <c r="D222" s="61" t="s">
        <v>23</v>
      </c>
      <c r="E222" s="51" t="s">
        <v>880</v>
      </c>
      <c r="F222" s="61" t="s">
        <v>105</v>
      </c>
      <c r="G222" s="70" t="s">
        <v>1202</v>
      </c>
      <c r="H222" s="39" t="s">
        <v>1083</v>
      </c>
      <c r="I222" s="41" t="s">
        <v>648</v>
      </c>
      <c r="J222" s="41"/>
    </row>
    <row r="223" spans="1:10" ht="47.25">
      <c r="A223" s="67">
        <v>217</v>
      </c>
      <c r="B223" s="55">
        <v>454</v>
      </c>
      <c r="C223" s="51" t="s">
        <v>183</v>
      </c>
      <c r="D223" s="61" t="s">
        <v>23</v>
      </c>
      <c r="E223" s="51" t="s">
        <v>182</v>
      </c>
      <c r="F223" s="61" t="s">
        <v>25</v>
      </c>
      <c r="G223" s="70" t="s">
        <v>1202</v>
      </c>
      <c r="H223" s="39" t="s">
        <v>1083</v>
      </c>
      <c r="I223" s="41" t="s">
        <v>648</v>
      </c>
      <c r="J223" s="41"/>
    </row>
    <row r="224" spans="1:10" ht="47.25">
      <c r="A224" s="67">
        <v>218</v>
      </c>
      <c r="B224" s="55">
        <v>455</v>
      </c>
      <c r="C224" s="51" t="s">
        <v>1185</v>
      </c>
      <c r="D224" s="61" t="s">
        <v>23</v>
      </c>
      <c r="E224" s="51" t="s">
        <v>185</v>
      </c>
      <c r="F224" s="61" t="s">
        <v>25</v>
      </c>
      <c r="G224" s="70" t="s">
        <v>1202</v>
      </c>
      <c r="H224" s="39" t="s">
        <v>1083</v>
      </c>
      <c r="I224" s="41" t="s">
        <v>648</v>
      </c>
      <c r="J224" s="41"/>
    </row>
    <row r="225" spans="1:10" ht="31.5">
      <c r="A225" s="67">
        <v>219</v>
      </c>
      <c r="B225" s="55">
        <v>456</v>
      </c>
      <c r="C225" s="51" t="s">
        <v>186</v>
      </c>
      <c r="D225" s="61" t="s">
        <v>23</v>
      </c>
      <c r="E225" s="51" t="s">
        <v>187</v>
      </c>
      <c r="F225" s="61" t="s">
        <v>25</v>
      </c>
      <c r="G225" s="70" t="s">
        <v>1202</v>
      </c>
      <c r="H225" s="39" t="s">
        <v>1083</v>
      </c>
      <c r="I225" s="41" t="s">
        <v>648</v>
      </c>
      <c r="J225" s="41"/>
    </row>
    <row r="226" spans="1:10" ht="31.5">
      <c r="A226" s="67">
        <v>220</v>
      </c>
      <c r="B226" s="55">
        <v>457</v>
      </c>
      <c r="C226" s="51" t="s">
        <v>188</v>
      </c>
      <c r="D226" s="61" t="s">
        <v>23</v>
      </c>
      <c r="E226" s="51" t="s">
        <v>189</v>
      </c>
      <c r="F226" s="61" t="s">
        <v>25</v>
      </c>
      <c r="G226" s="70" t="s">
        <v>1202</v>
      </c>
      <c r="H226" s="39" t="s">
        <v>1083</v>
      </c>
      <c r="I226" s="41" t="s">
        <v>648</v>
      </c>
      <c r="J226" s="41"/>
    </row>
    <row r="227" spans="1:10" ht="31.5">
      <c r="A227" s="67">
        <v>221</v>
      </c>
      <c r="B227" s="55">
        <v>458</v>
      </c>
      <c r="C227" s="51" t="s">
        <v>881</v>
      </c>
      <c r="D227" s="61" t="s">
        <v>105</v>
      </c>
      <c r="E227" s="51" t="s">
        <v>194</v>
      </c>
      <c r="F227" s="61" t="s">
        <v>25</v>
      </c>
      <c r="G227" s="70" t="s">
        <v>1202</v>
      </c>
      <c r="H227" s="39" t="s">
        <v>1083</v>
      </c>
      <c r="I227" s="41" t="s">
        <v>648</v>
      </c>
      <c r="J227" s="41"/>
    </row>
    <row r="228" spans="1:10">
      <c r="A228" s="67">
        <v>222</v>
      </c>
      <c r="B228" s="55">
        <v>459</v>
      </c>
      <c r="C228" s="51" t="s">
        <v>882</v>
      </c>
      <c r="D228" s="61" t="s">
        <v>105</v>
      </c>
      <c r="E228" s="51" t="s">
        <v>883</v>
      </c>
      <c r="F228" s="61" t="s">
        <v>105</v>
      </c>
      <c r="G228" s="70" t="s">
        <v>1202</v>
      </c>
      <c r="H228" s="39" t="s">
        <v>1083</v>
      </c>
      <c r="I228" s="41" t="s">
        <v>648</v>
      </c>
      <c r="J228" s="41"/>
    </row>
    <row r="229" spans="1:10" ht="31.5">
      <c r="A229" s="67">
        <v>223</v>
      </c>
      <c r="B229" s="55">
        <v>460</v>
      </c>
      <c r="C229" s="51" t="s">
        <v>190</v>
      </c>
      <c r="D229" s="61" t="s">
        <v>105</v>
      </c>
      <c r="E229" s="51" t="s">
        <v>191</v>
      </c>
      <c r="F229" s="61" t="s">
        <v>105</v>
      </c>
      <c r="G229" s="70" t="s">
        <v>1202</v>
      </c>
      <c r="H229" s="39" t="s">
        <v>1083</v>
      </c>
      <c r="I229" s="41" t="s">
        <v>648</v>
      </c>
      <c r="J229" s="41"/>
    </row>
    <row r="230" spans="1:10" ht="47.25">
      <c r="A230" s="67">
        <v>224</v>
      </c>
      <c r="B230" s="55">
        <v>461</v>
      </c>
      <c r="C230" s="51" t="s">
        <v>192</v>
      </c>
      <c r="D230" s="61" t="s">
        <v>105</v>
      </c>
      <c r="E230" s="51" t="s">
        <v>193</v>
      </c>
      <c r="F230" s="61" t="s">
        <v>24</v>
      </c>
      <c r="G230" s="70" t="s">
        <v>1202</v>
      </c>
      <c r="H230" s="39" t="s">
        <v>1083</v>
      </c>
      <c r="I230" s="41" t="s">
        <v>648</v>
      </c>
      <c r="J230" s="41"/>
    </row>
    <row r="231" spans="1:10">
      <c r="A231" s="67">
        <v>225</v>
      </c>
      <c r="B231" s="43">
        <v>462</v>
      </c>
      <c r="C231" s="555" t="s">
        <v>1003</v>
      </c>
      <c r="D231" s="556"/>
      <c r="E231" s="557"/>
      <c r="F231" s="44" t="s">
        <v>1176</v>
      </c>
      <c r="G231" s="69" t="s">
        <v>1202</v>
      </c>
      <c r="H231" s="44" t="s">
        <v>1176</v>
      </c>
      <c r="I231" s="44" t="s">
        <v>1176</v>
      </c>
      <c r="J231" s="44" t="s">
        <v>1176</v>
      </c>
    </row>
    <row r="232" spans="1:10" ht="31.5">
      <c r="A232" s="67">
        <v>226</v>
      </c>
      <c r="B232" s="55">
        <v>465</v>
      </c>
      <c r="C232" s="51" t="s">
        <v>888</v>
      </c>
      <c r="D232" s="61" t="s">
        <v>23</v>
      </c>
      <c r="E232" s="51" t="s">
        <v>893</v>
      </c>
      <c r="F232" s="61" t="s">
        <v>24</v>
      </c>
      <c r="G232" s="70" t="s">
        <v>1202</v>
      </c>
      <c r="H232" s="39" t="s">
        <v>1083</v>
      </c>
      <c r="I232" s="41" t="s">
        <v>648</v>
      </c>
      <c r="J232" s="41"/>
    </row>
    <row r="233" spans="1:10" ht="78.75">
      <c r="A233" s="67">
        <v>227</v>
      </c>
      <c r="B233" s="55">
        <v>468</v>
      </c>
      <c r="C233" s="51" t="s">
        <v>1177</v>
      </c>
      <c r="D233" s="61" t="s">
        <v>23</v>
      </c>
      <c r="E233" s="51" t="s">
        <v>891</v>
      </c>
      <c r="F233" s="61" t="s">
        <v>24</v>
      </c>
      <c r="G233" s="70" t="s">
        <v>1202</v>
      </c>
      <c r="H233" s="39" t="s">
        <v>1083</v>
      </c>
      <c r="I233" s="41" t="s">
        <v>648</v>
      </c>
      <c r="J233" s="41"/>
    </row>
    <row r="234" spans="1:10" ht="15.75" customHeight="1">
      <c r="A234" s="67">
        <v>228</v>
      </c>
      <c r="B234" s="43">
        <v>469</v>
      </c>
      <c r="C234" s="555" t="s">
        <v>1004</v>
      </c>
      <c r="D234" s="556"/>
      <c r="E234" s="557"/>
      <c r="F234" s="44" t="s">
        <v>1176</v>
      </c>
      <c r="G234" s="69" t="s">
        <v>1202</v>
      </c>
      <c r="H234" s="44" t="s">
        <v>1176</v>
      </c>
      <c r="I234" s="44" t="s">
        <v>1176</v>
      </c>
      <c r="J234" s="44" t="s">
        <v>1176</v>
      </c>
    </row>
    <row r="235" spans="1:10" ht="63">
      <c r="A235" s="67">
        <v>229</v>
      </c>
      <c r="B235" s="55">
        <v>471</v>
      </c>
      <c r="C235" s="51" t="s">
        <v>195</v>
      </c>
      <c r="D235" s="61" t="s">
        <v>23</v>
      </c>
      <c r="E235" s="51" t="s">
        <v>898</v>
      </c>
      <c r="F235" s="61" t="s">
        <v>25</v>
      </c>
      <c r="G235" s="70" t="s">
        <v>1202</v>
      </c>
      <c r="H235" s="39" t="s">
        <v>1083</v>
      </c>
      <c r="I235" s="41" t="s">
        <v>648</v>
      </c>
      <c r="J235" s="41"/>
    </row>
    <row r="236" spans="1:10" ht="47.25">
      <c r="A236" s="67">
        <v>230</v>
      </c>
      <c r="B236" s="55">
        <v>474</v>
      </c>
      <c r="C236" s="51" t="s">
        <v>900</v>
      </c>
      <c r="D236" s="61" t="s">
        <v>23</v>
      </c>
      <c r="E236" s="51" t="s">
        <v>199</v>
      </c>
      <c r="F236" s="61" t="s">
        <v>25</v>
      </c>
      <c r="G236" s="70" t="s">
        <v>1202</v>
      </c>
      <c r="H236" s="39" t="s">
        <v>1083</v>
      </c>
      <c r="I236" s="41" t="s">
        <v>648</v>
      </c>
      <c r="J236" s="41"/>
    </row>
    <row r="237" spans="1:10" ht="31.5">
      <c r="A237" s="67">
        <v>231</v>
      </c>
      <c r="B237" s="55">
        <v>475</v>
      </c>
      <c r="C237" s="51" t="s">
        <v>901</v>
      </c>
      <c r="D237" s="61" t="s">
        <v>23</v>
      </c>
      <c r="E237" s="51" t="s">
        <v>200</v>
      </c>
      <c r="F237" s="61" t="s">
        <v>25</v>
      </c>
      <c r="G237" s="70" t="s">
        <v>1202</v>
      </c>
      <c r="H237" s="39" t="s">
        <v>1083</v>
      </c>
      <c r="I237" s="41" t="s">
        <v>648</v>
      </c>
      <c r="J237" s="41"/>
    </row>
    <row r="238" spans="1:10" ht="47.25">
      <c r="A238" s="67">
        <v>232</v>
      </c>
      <c r="B238" s="55">
        <v>476</v>
      </c>
      <c r="C238" s="51" t="s">
        <v>1178</v>
      </c>
      <c r="D238" s="61" t="s">
        <v>105</v>
      </c>
      <c r="E238" s="51" t="s">
        <v>902</v>
      </c>
      <c r="F238" s="61" t="s">
        <v>23</v>
      </c>
      <c r="G238" s="70" t="s">
        <v>1202</v>
      </c>
      <c r="H238" s="39" t="s">
        <v>1083</v>
      </c>
      <c r="I238" s="41" t="s">
        <v>648</v>
      </c>
      <c r="J238" s="41"/>
    </row>
    <row r="239" spans="1:10" ht="31.5">
      <c r="A239" s="67">
        <v>233</v>
      </c>
      <c r="B239" s="55">
        <v>477</v>
      </c>
      <c r="C239" s="51" t="s">
        <v>201</v>
      </c>
      <c r="D239" s="61" t="s">
        <v>105</v>
      </c>
      <c r="E239" s="51" t="s">
        <v>903</v>
      </c>
      <c r="F239" s="61" t="s">
        <v>105</v>
      </c>
      <c r="G239" s="70" t="s">
        <v>1202</v>
      </c>
      <c r="H239" s="39" t="s">
        <v>1083</v>
      </c>
      <c r="I239" s="41" t="s">
        <v>648</v>
      </c>
      <c r="J239" s="41"/>
    </row>
    <row r="240" spans="1:10" ht="31.5">
      <c r="A240" s="67">
        <v>234</v>
      </c>
      <c r="B240" s="55">
        <v>478</v>
      </c>
      <c r="C240" s="51" t="s">
        <v>202</v>
      </c>
      <c r="D240" s="61" t="s">
        <v>105</v>
      </c>
      <c r="E240" s="51" t="s">
        <v>1106</v>
      </c>
      <c r="F240" s="61" t="s">
        <v>105</v>
      </c>
      <c r="G240" s="70" t="s">
        <v>1202</v>
      </c>
      <c r="H240" s="39" t="s">
        <v>1083</v>
      </c>
      <c r="I240" s="41" t="s">
        <v>648</v>
      </c>
      <c r="J240" s="41"/>
    </row>
    <row r="241" spans="1:10" ht="47.25">
      <c r="A241" s="67">
        <v>235</v>
      </c>
      <c r="B241" s="55">
        <v>479</v>
      </c>
      <c r="C241" s="51" t="s">
        <v>906</v>
      </c>
      <c r="D241" s="61" t="s">
        <v>105</v>
      </c>
      <c r="E241" s="51" t="s">
        <v>905</v>
      </c>
      <c r="F241" s="61" t="s">
        <v>105</v>
      </c>
      <c r="G241" s="70" t="s">
        <v>1202</v>
      </c>
      <c r="H241" s="39" t="s">
        <v>1083</v>
      </c>
      <c r="I241" s="41" t="s">
        <v>648</v>
      </c>
      <c r="J241" s="41"/>
    </row>
    <row r="242" spans="1:10" ht="78.75">
      <c r="A242" s="67">
        <v>236</v>
      </c>
      <c r="B242" s="55">
        <v>482</v>
      </c>
      <c r="C242" s="51" t="s">
        <v>206</v>
      </c>
      <c r="D242" s="61" t="s">
        <v>23</v>
      </c>
      <c r="E242" s="51" t="s">
        <v>1108</v>
      </c>
      <c r="F242" s="61" t="s">
        <v>25</v>
      </c>
      <c r="G242" s="70" t="s">
        <v>1202</v>
      </c>
      <c r="H242" s="39" t="s">
        <v>1083</v>
      </c>
      <c r="I242" s="41" t="s">
        <v>648</v>
      </c>
      <c r="J242" s="41"/>
    </row>
    <row r="243" spans="1:10" ht="47.25">
      <c r="A243" s="67">
        <v>237</v>
      </c>
      <c r="B243" s="55">
        <v>485</v>
      </c>
      <c r="C243" s="51" t="s">
        <v>1111</v>
      </c>
      <c r="D243" s="61" t="s">
        <v>23</v>
      </c>
      <c r="E243" s="51" t="s">
        <v>1110</v>
      </c>
      <c r="F243" s="61" t="s">
        <v>25</v>
      </c>
      <c r="G243" s="70" t="s">
        <v>1202</v>
      </c>
      <c r="H243" s="39" t="s">
        <v>1083</v>
      </c>
      <c r="I243" s="41" t="s">
        <v>648</v>
      </c>
      <c r="J243" s="41"/>
    </row>
    <row r="244" spans="1:10" ht="47.25">
      <c r="A244" s="67">
        <v>238</v>
      </c>
      <c r="B244" s="55">
        <v>486</v>
      </c>
      <c r="C244" s="51" t="s">
        <v>910</v>
      </c>
      <c r="D244" s="61" t="s">
        <v>26</v>
      </c>
      <c r="E244" s="51" t="s">
        <v>911</v>
      </c>
      <c r="F244" s="61" t="s">
        <v>105</v>
      </c>
      <c r="G244" s="70" t="s">
        <v>1202</v>
      </c>
      <c r="H244" s="39" t="s">
        <v>1083</v>
      </c>
      <c r="I244" s="41" t="s">
        <v>648</v>
      </c>
      <c r="J244" s="41"/>
    </row>
    <row r="245" spans="1:10" ht="21" customHeight="1">
      <c r="A245" s="67">
        <v>239</v>
      </c>
      <c r="B245" s="43">
        <v>487</v>
      </c>
      <c r="C245" s="555" t="s">
        <v>1005</v>
      </c>
      <c r="D245" s="556"/>
      <c r="E245" s="557"/>
      <c r="F245" s="44" t="s">
        <v>1176</v>
      </c>
      <c r="G245" s="69" t="s">
        <v>1202</v>
      </c>
      <c r="H245" s="44" t="s">
        <v>1176</v>
      </c>
      <c r="I245" s="44" t="s">
        <v>1176</v>
      </c>
      <c r="J245" s="44" t="s">
        <v>1176</v>
      </c>
    </row>
    <row r="246" spans="1:10" ht="21" customHeight="1">
      <c r="A246" s="67">
        <v>240</v>
      </c>
      <c r="B246" s="43">
        <v>488</v>
      </c>
      <c r="C246" s="555" t="s">
        <v>1006</v>
      </c>
      <c r="D246" s="556"/>
      <c r="E246" s="557"/>
      <c r="F246" s="44" t="s">
        <v>1176</v>
      </c>
      <c r="G246" s="69" t="s">
        <v>1202</v>
      </c>
      <c r="H246" s="44" t="s">
        <v>1176</v>
      </c>
      <c r="I246" s="44" t="s">
        <v>1176</v>
      </c>
      <c r="J246" s="44" t="s">
        <v>1176</v>
      </c>
    </row>
    <row r="247" spans="1:10" ht="110.25">
      <c r="A247" s="67">
        <v>241</v>
      </c>
      <c r="B247" s="55">
        <v>491</v>
      </c>
      <c r="C247" s="58" t="s">
        <v>1194</v>
      </c>
      <c r="D247" s="63" t="s">
        <v>23</v>
      </c>
      <c r="E247" s="51" t="s">
        <v>1113</v>
      </c>
      <c r="F247" s="61" t="s">
        <v>25</v>
      </c>
      <c r="G247" s="70" t="s">
        <v>1202</v>
      </c>
      <c r="H247" s="39" t="s">
        <v>1083</v>
      </c>
      <c r="I247" s="41" t="s">
        <v>648</v>
      </c>
      <c r="J247" s="41"/>
    </row>
    <row r="248" spans="1:10" ht="31.5">
      <c r="A248" s="67">
        <v>242</v>
      </c>
      <c r="B248" s="55">
        <v>494</v>
      </c>
      <c r="C248" s="51" t="s">
        <v>918</v>
      </c>
      <c r="D248" s="61" t="s">
        <v>23</v>
      </c>
      <c r="E248" s="58" t="s">
        <v>1197</v>
      </c>
      <c r="F248" s="61" t="s">
        <v>25</v>
      </c>
      <c r="G248" s="70" t="s">
        <v>1202</v>
      </c>
      <c r="H248" s="39" t="s">
        <v>1083</v>
      </c>
      <c r="I248" s="41" t="s">
        <v>648</v>
      </c>
      <c r="J248" s="41"/>
    </row>
    <row r="249" spans="1:10" ht="47.25">
      <c r="A249" s="67">
        <v>243</v>
      </c>
      <c r="B249" s="55">
        <v>496</v>
      </c>
      <c r="C249" s="51" t="s">
        <v>930</v>
      </c>
      <c r="D249" s="61" t="s">
        <v>23</v>
      </c>
      <c r="E249" s="51" t="s">
        <v>919</v>
      </c>
      <c r="F249" s="61" t="s">
        <v>105</v>
      </c>
      <c r="G249" s="70" t="s">
        <v>1202</v>
      </c>
      <c r="H249" s="39" t="s">
        <v>1083</v>
      </c>
      <c r="I249" s="41" t="s">
        <v>648</v>
      </c>
      <c r="J249" s="41"/>
    </row>
    <row r="250" spans="1:10" ht="47.25">
      <c r="A250" s="67">
        <v>244</v>
      </c>
      <c r="B250" s="55">
        <v>500</v>
      </c>
      <c r="C250" s="51" t="s">
        <v>1115</v>
      </c>
      <c r="D250" s="61" t="s">
        <v>23</v>
      </c>
      <c r="E250" s="51" t="s">
        <v>219</v>
      </c>
      <c r="F250" s="61" t="s">
        <v>25</v>
      </c>
      <c r="G250" s="70" t="s">
        <v>1202</v>
      </c>
      <c r="H250" s="39" t="s">
        <v>1083</v>
      </c>
      <c r="I250" s="41" t="s">
        <v>648</v>
      </c>
      <c r="J250" s="41"/>
    </row>
    <row r="251" spans="1:10" ht="47.25">
      <c r="A251" s="67">
        <v>245</v>
      </c>
      <c r="B251" s="55">
        <v>503</v>
      </c>
      <c r="C251" s="51" t="s">
        <v>921</v>
      </c>
      <c r="D251" s="61" t="s">
        <v>105</v>
      </c>
      <c r="E251" s="51" t="s">
        <v>920</v>
      </c>
      <c r="F251" s="61" t="s">
        <v>25</v>
      </c>
      <c r="G251" s="70" t="s">
        <v>1202</v>
      </c>
      <c r="H251" s="39" t="s">
        <v>1083</v>
      </c>
      <c r="I251" s="41" t="s">
        <v>648</v>
      </c>
      <c r="J251" s="41"/>
    </row>
    <row r="252" spans="1:10" ht="31.5">
      <c r="A252" s="67">
        <v>246</v>
      </c>
      <c r="B252" s="55">
        <v>504</v>
      </c>
      <c r="C252" s="51" t="s">
        <v>1117</v>
      </c>
      <c r="D252" s="61" t="s">
        <v>25</v>
      </c>
      <c r="E252" s="51" t="s">
        <v>925</v>
      </c>
      <c r="F252" s="61" t="s">
        <v>25</v>
      </c>
      <c r="G252" s="70" t="s">
        <v>1202</v>
      </c>
      <c r="H252" s="39" t="s">
        <v>1187</v>
      </c>
      <c r="I252" s="41" t="s">
        <v>648</v>
      </c>
      <c r="J252" s="41"/>
    </row>
    <row r="253" spans="1:10" ht="47.25">
      <c r="A253" s="67">
        <v>247</v>
      </c>
      <c r="B253" s="55">
        <v>506</v>
      </c>
      <c r="C253" s="51" t="s">
        <v>927</v>
      </c>
      <c r="D253" s="61" t="s">
        <v>25</v>
      </c>
      <c r="E253" s="51" t="s">
        <v>1116</v>
      </c>
      <c r="F253" s="61" t="s">
        <v>25</v>
      </c>
      <c r="G253" s="70" t="s">
        <v>1202</v>
      </c>
      <c r="H253" s="39" t="s">
        <v>1083</v>
      </c>
      <c r="I253" s="41" t="s">
        <v>648</v>
      </c>
      <c r="J253" s="41"/>
    </row>
    <row r="254" spans="1:10" ht="47.25">
      <c r="A254" s="67">
        <v>248</v>
      </c>
      <c r="B254" s="55">
        <v>507</v>
      </c>
      <c r="C254" s="51" t="s">
        <v>932</v>
      </c>
      <c r="D254" s="61" t="s">
        <v>23</v>
      </c>
      <c r="E254" s="51" t="s">
        <v>931</v>
      </c>
      <c r="F254" s="61" t="s">
        <v>105</v>
      </c>
      <c r="G254" s="70" t="s">
        <v>1202</v>
      </c>
      <c r="H254" s="39" t="s">
        <v>1083</v>
      </c>
      <c r="I254" s="41" t="s">
        <v>648</v>
      </c>
      <c r="J254" s="41"/>
    </row>
    <row r="255" spans="1:10" ht="21" customHeight="1">
      <c r="A255" s="67">
        <v>249</v>
      </c>
      <c r="B255" s="43">
        <v>508</v>
      </c>
      <c r="C255" s="555" t="s">
        <v>1007</v>
      </c>
      <c r="D255" s="556"/>
      <c r="E255" s="557"/>
      <c r="F255" s="44" t="s">
        <v>1176</v>
      </c>
      <c r="G255" s="69" t="s">
        <v>1202</v>
      </c>
      <c r="H255" s="44" t="s">
        <v>1176</v>
      </c>
      <c r="I255" s="44" t="s">
        <v>1176</v>
      </c>
      <c r="J255" s="44" t="s">
        <v>1176</v>
      </c>
    </row>
    <row r="256" spans="1:10">
      <c r="A256" s="67">
        <v>250</v>
      </c>
      <c r="B256" s="55">
        <v>511</v>
      </c>
      <c r="C256" s="51" t="s">
        <v>933</v>
      </c>
      <c r="D256" s="61" t="s">
        <v>23</v>
      </c>
      <c r="E256" s="51" t="s">
        <v>233</v>
      </c>
      <c r="F256" s="61" t="s">
        <v>25</v>
      </c>
      <c r="G256" s="70" t="s">
        <v>1202</v>
      </c>
      <c r="H256" s="39" t="s">
        <v>1083</v>
      </c>
      <c r="I256" s="41" t="s">
        <v>648</v>
      </c>
      <c r="J256" s="41"/>
    </row>
    <row r="257" spans="1:10" ht="47.25">
      <c r="A257" s="67">
        <v>251</v>
      </c>
      <c r="B257" s="55">
        <v>514</v>
      </c>
      <c r="C257" s="51" t="s">
        <v>936</v>
      </c>
      <c r="D257" s="61" t="s">
        <v>23</v>
      </c>
      <c r="E257" s="51" t="s">
        <v>937</v>
      </c>
      <c r="F257" s="61" t="s">
        <v>25</v>
      </c>
      <c r="G257" s="70" t="s">
        <v>1202</v>
      </c>
      <c r="H257" s="39" t="s">
        <v>1083</v>
      </c>
      <c r="I257" s="41" t="s">
        <v>648</v>
      </c>
      <c r="J257" s="41"/>
    </row>
    <row r="258" spans="1:10" ht="63">
      <c r="A258" s="67">
        <v>252</v>
      </c>
      <c r="B258" s="55">
        <v>517</v>
      </c>
      <c r="C258" s="51" t="s">
        <v>240</v>
      </c>
      <c r="D258" s="61" t="s">
        <v>23</v>
      </c>
      <c r="E258" s="51" t="s">
        <v>938</v>
      </c>
      <c r="F258" s="61" t="s">
        <v>25</v>
      </c>
      <c r="G258" s="70" t="s">
        <v>1202</v>
      </c>
      <c r="H258" s="39" t="s">
        <v>1083</v>
      </c>
      <c r="I258" s="41" t="s">
        <v>648</v>
      </c>
      <c r="J258" s="41"/>
    </row>
    <row r="259" spans="1:10" ht="19.5" customHeight="1">
      <c r="A259" s="67">
        <v>253</v>
      </c>
      <c r="B259" s="43">
        <v>518</v>
      </c>
      <c r="C259" s="555" t="s">
        <v>612</v>
      </c>
      <c r="D259" s="556"/>
      <c r="E259" s="557"/>
      <c r="F259" s="44" t="s">
        <v>1176</v>
      </c>
      <c r="G259" s="54" t="s">
        <v>1163</v>
      </c>
      <c r="H259" s="44" t="s">
        <v>1176</v>
      </c>
      <c r="I259" s="44" t="s">
        <v>1176</v>
      </c>
      <c r="J259" s="44" t="s">
        <v>1176</v>
      </c>
    </row>
    <row r="260" spans="1:10" ht="31.5" customHeight="1">
      <c r="A260" s="67">
        <v>254</v>
      </c>
      <c r="B260" s="43">
        <v>519</v>
      </c>
      <c r="C260" s="555" t="s">
        <v>1008</v>
      </c>
      <c r="D260" s="556"/>
      <c r="E260" s="557"/>
      <c r="F260" s="44" t="s">
        <v>1176</v>
      </c>
      <c r="G260" s="54" t="s">
        <v>1163</v>
      </c>
      <c r="H260" s="44" t="s">
        <v>1176</v>
      </c>
      <c r="I260" s="44" t="s">
        <v>1176</v>
      </c>
      <c r="J260" s="44" t="s">
        <v>1176</v>
      </c>
    </row>
    <row r="261" spans="1:10" ht="110.25">
      <c r="A261" s="67">
        <v>255</v>
      </c>
      <c r="B261" s="55">
        <v>522</v>
      </c>
      <c r="C261" s="51" t="s">
        <v>943</v>
      </c>
      <c r="D261" s="61" t="s">
        <v>23</v>
      </c>
      <c r="E261" s="58" t="s">
        <v>1118</v>
      </c>
      <c r="F261" s="62" t="s">
        <v>25</v>
      </c>
      <c r="G261" s="59" t="s">
        <v>1163</v>
      </c>
      <c r="H261" s="39" t="s">
        <v>1083</v>
      </c>
      <c r="I261" s="41" t="s">
        <v>648</v>
      </c>
      <c r="J261" s="41"/>
    </row>
    <row r="262" spans="1:10" ht="94.5">
      <c r="A262" s="67">
        <v>256</v>
      </c>
      <c r="B262" s="55">
        <v>523</v>
      </c>
      <c r="C262" s="51" t="s">
        <v>1186</v>
      </c>
      <c r="D262" s="61" t="s">
        <v>23</v>
      </c>
      <c r="E262" s="49" t="s">
        <v>1119</v>
      </c>
      <c r="F262" s="63" t="s">
        <v>23</v>
      </c>
      <c r="G262" s="59" t="s">
        <v>1163</v>
      </c>
      <c r="H262" s="39" t="s">
        <v>1187</v>
      </c>
      <c r="I262" s="41" t="s">
        <v>648</v>
      </c>
      <c r="J262" s="41"/>
    </row>
    <row r="263" spans="1:10" ht="63">
      <c r="A263" s="67">
        <v>257</v>
      </c>
      <c r="B263" s="55">
        <v>524</v>
      </c>
      <c r="C263" s="51" t="s">
        <v>950</v>
      </c>
      <c r="D263" s="61" t="s">
        <v>23</v>
      </c>
      <c r="E263" s="51" t="s">
        <v>948</v>
      </c>
      <c r="F263" s="61" t="s">
        <v>23</v>
      </c>
      <c r="G263" s="59" t="s">
        <v>1163</v>
      </c>
      <c r="H263" s="39" t="s">
        <v>1187</v>
      </c>
      <c r="I263" s="41" t="s">
        <v>648</v>
      </c>
      <c r="J263" s="41"/>
    </row>
    <row r="264" spans="1:10" ht="15.75" customHeight="1">
      <c r="A264" s="67">
        <v>258</v>
      </c>
      <c r="B264" s="43">
        <v>525</v>
      </c>
      <c r="C264" s="555" t="s">
        <v>1009</v>
      </c>
      <c r="D264" s="556"/>
      <c r="E264" s="557"/>
      <c r="F264" s="44" t="s">
        <v>1176</v>
      </c>
      <c r="G264" s="54" t="s">
        <v>1163</v>
      </c>
      <c r="H264" s="44" t="s">
        <v>1176</v>
      </c>
      <c r="I264" s="44" t="s">
        <v>1176</v>
      </c>
      <c r="J264" s="44" t="s">
        <v>1176</v>
      </c>
    </row>
    <row r="265" spans="1:10" ht="47.25">
      <c r="A265" s="67">
        <v>259</v>
      </c>
      <c r="B265" s="55">
        <v>528</v>
      </c>
      <c r="C265" s="51" t="s">
        <v>952</v>
      </c>
      <c r="D265" s="61" t="s">
        <v>25</v>
      </c>
      <c r="E265" s="51" t="s">
        <v>126</v>
      </c>
      <c r="F265" s="61" t="s">
        <v>25</v>
      </c>
      <c r="G265" s="59" t="s">
        <v>1163</v>
      </c>
      <c r="H265" s="39" t="s">
        <v>1083</v>
      </c>
      <c r="I265" s="41" t="s">
        <v>648</v>
      </c>
      <c r="J265" s="41"/>
    </row>
    <row r="266" spans="1:10" ht="31.5">
      <c r="A266" s="67">
        <v>260</v>
      </c>
      <c r="B266" s="55">
        <v>529</v>
      </c>
      <c r="C266" s="51" t="s">
        <v>953</v>
      </c>
      <c r="D266" s="61" t="s">
        <v>25</v>
      </c>
      <c r="E266" s="51" t="s">
        <v>127</v>
      </c>
      <c r="F266" s="61" t="s">
        <v>25</v>
      </c>
      <c r="G266" s="59" t="s">
        <v>1163</v>
      </c>
      <c r="H266" s="39" t="s">
        <v>1083</v>
      </c>
      <c r="I266" s="41" t="s">
        <v>648</v>
      </c>
      <c r="J266" s="41"/>
    </row>
    <row r="267" spans="1:10" ht="47.25">
      <c r="A267" s="67">
        <v>261</v>
      </c>
      <c r="B267" s="55">
        <v>532</v>
      </c>
      <c r="C267" s="51" t="s">
        <v>129</v>
      </c>
      <c r="D267" s="61" t="s">
        <v>23</v>
      </c>
      <c r="E267" s="51" t="s">
        <v>128</v>
      </c>
      <c r="F267" s="61" t="s">
        <v>25</v>
      </c>
      <c r="G267" s="59" t="s">
        <v>1163</v>
      </c>
      <c r="H267" s="39" t="s">
        <v>1083</v>
      </c>
      <c r="I267" s="41" t="s">
        <v>648</v>
      </c>
      <c r="J267" s="41"/>
    </row>
    <row r="268" spans="1:10" ht="47.25" customHeight="1">
      <c r="A268" s="67">
        <v>262</v>
      </c>
      <c r="B268" s="55">
        <v>537</v>
      </c>
      <c r="C268" s="558" t="s">
        <v>134</v>
      </c>
      <c r="D268" s="63" t="s">
        <v>23</v>
      </c>
      <c r="E268" s="51" t="s">
        <v>137</v>
      </c>
      <c r="F268" s="61" t="s">
        <v>25</v>
      </c>
      <c r="G268" s="59" t="s">
        <v>1163</v>
      </c>
      <c r="H268" s="39" t="s">
        <v>1083</v>
      </c>
      <c r="I268" s="41" t="s">
        <v>648</v>
      </c>
      <c r="J268" s="41"/>
    </row>
    <row r="269" spans="1:10" ht="31.5">
      <c r="A269" s="67">
        <v>263</v>
      </c>
      <c r="B269" s="55">
        <v>538</v>
      </c>
      <c r="C269" s="559"/>
      <c r="D269" s="63" t="s">
        <v>23</v>
      </c>
      <c r="E269" s="51" t="s">
        <v>140</v>
      </c>
      <c r="F269" s="61" t="s">
        <v>25</v>
      </c>
      <c r="G269" s="59" t="s">
        <v>1163</v>
      </c>
      <c r="H269" s="39" t="s">
        <v>1083</v>
      </c>
      <c r="I269" s="41" t="s">
        <v>648</v>
      </c>
      <c r="J269" s="41"/>
    </row>
    <row r="270" spans="1:10" ht="47.25">
      <c r="A270" s="67">
        <v>264</v>
      </c>
      <c r="B270" s="55">
        <v>541</v>
      </c>
      <c r="C270" s="51" t="s">
        <v>146</v>
      </c>
      <c r="D270" s="61" t="s">
        <v>23</v>
      </c>
      <c r="E270" s="51" t="s">
        <v>141</v>
      </c>
      <c r="F270" s="61" t="s">
        <v>25</v>
      </c>
      <c r="G270" s="59" t="s">
        <v>1163</v>
      </c>
      <c r="H270" s="39" t="s">
        <v>1083</v>
      </c>
      <c r="I270" s="41" t="s">
        <v>648</v>
      </c>
      <c r="J270" s="41"/>
    </row>
    <row r="271" spans="1:10" ht="47.25">
      <c r="A271" s="67">
        <v>265</v>
      </c>
      <c r="B271" s="55">
        <v>544</v>
      </c>
      <c r="C271" s="51" t="s">
        <v>155</v>
      </c>
      <c r="D271" s="61" t="s">
        <v>23</v>
      </c>
      <c r="E271" s="51" t="s">
        <v>956</v>
      </c>
      <c r="F271" s="61" t="s">
        <v>25</v>
      </c>
      <c r="G271" s="59" t="s">
        <v>1163</v>
      </c>
      <c r="H271" s="39" t="s">
        <v>1083</v>
      </c>
      <c r="I271" s="41" t="s">
        <v>648</v>
      </c>
      <c r="J271" s="41"/>
    </row>
    <row r="272" spans="1:10" ht="47.25">
      <c r="A272" s="67">
        <v>266</v>
      </c>
      <c r="B272" s="55">
        <v>547</v>
      </c>
      <c r="C272" s="51" t="s">
        <v>156</v>
      </c>
      <c r="D272" s="61" t="s">
        <v>23</v>
      </c>
      <c r="E272" s="51" t="s">
        <v>959</v>
      </c>
      <c r="F272" s="61" t="s">
        <v>25</v>
      </c>
      <c r="G272" s="59" t="s">
        <v>1163</v>
      </c>
      <c r="H272" s="39" t="s">
        <v>1083</v>
      </c>
      <c r="I272" s="41" t="s">
        <v>648</v>
      </c>
      <c r="J272" s="41"/>
    </row>
    <row r="273" spans="1:21" ht="31.5">
      <c r="A273" s="67">
        <v>267</v>
      </c>
      <c r="B273" s="55">
        <v>550</v>
      </c>
      <c r="C273" s="51" t="s">
        <v>962</v>
      </c>
      <c r="D273" s="61" t="s">
        <v>23</v>
      </c>
      <c r="E273" s="51" t="s">
        <v>148</v>
      </c>
      <c r="F273" s="61" t="s">
        <v>25</v>
      </c>
      <c r="G273" s="59" t="s">
        <v>1163</v>
      </c>
      <c r="H273" s="39" t="s">
        <v>1083</v>
      </c>
      <c r="I273" s="41" t="s">
        <v>648</v>
      </c>
      <c r="J273" s="41"/>
    </row>
    <row r="274" spans="1:21" ht="47.25">
      <c r="A274" s="67">
        <v>268</v>
      </c>
      <c r="B274" s="55">
        <v>553</v>
      </c>
      <c r="C274" s="51" t="s">
        <v>160</v>
      </c>
      <c r="D274" s="61" t="s">
        <v>23</v>
      </c>
      <c r="E274" s="51" t="s">
        <v>965</v>
      </c>
      <c r="F274" s="61" t="s">
        <v>25</v>
      </c>
      <c r="G274" s="59" t="s">
        <v>1163</v>
      </c>
      <c r="H274" s="39" t="s">
        <v>1083</v>
      </c>
      <c r="I274" s="41" t="s">
        <v>648</v>
      </c>
      <c r="J274" s="41"/>
    </row>
    <row r="275" spans="1:21">
      <c r="A275" s="67">
        <v>269</v>
      </c>
      <c r="B275" s="55">
        <v>555</v>
      </c>
      <c r="C275" s="51" t="s">
        <v>980</v>
      </c>
      <c r="D275" s="61" t="s">
        <v>26</v>
      </c>
      <c r="E275" s="51" t="s">
        <v>981</v>
      </c>
      <c r="F275" s="61" t="s">
        <v>26</v>
      </c>
      <c r="G275" s="59" t="s">
        <v>1163</v>
      </c>
      <c r="H275" s="39" t="s">
        <v>1121</v>
      </c>
      <c r="I275" s="41" t="s">
        <v>648</v>
      </c>
      <c r="J275" s="41"/>
    </row>
    <row r="276" spans="1:21" ht="31.5">
      <c r="A276" s="67">
        <v>270</v>
      </c>
      <c r="B276" s="55">
        <v>558</v>
      </c>
      <c r="C276" s="51" t="s">
        <v>968</v>
      </c>
      <c r="D276" s="61" t="s">
        <v>23</v>
      </c>
      <c r="E276" s="51" t="s">
        <v>159</v>
      </c>
      <c r="F276" s="61" t="s">
        <v>25</v>
      </c>
      <c r="G276" s="59" t="s">
        <v>1163</v>
      </c>
      <c r="H276" s="39" t="s">
        <v>1083</v>
      </c>
      <c r="I276" s="41" t="s">
        <v>648</v>
      </c>
      <c r="J276" s="41"/>
    </row>
    <row r="277" spans="1:21" ht="18.75" customHeight="1">
      <c r="A277" s="67">
        <v>271</v>
      </c>
      <c r="B277" s="55">
        <v>559</v>
      </c>
      <c r="C277" s="555" t="s">
        <v>1201</v>
      </c>
      <c r="D277" s="556"/>
      <c r="E277" s="557"/>
      <c r="F277" s="44" t="s">
        <v>1176</v>
      </c>
      <c r="G277" s="54" t="s">
        <v>1163</v>
      </c>
      <c r="H277" s="44" t="s">
        <v>1176</v>
      </c>
      <c r="I277" s="44" t="s">
        <v>1176</v>
      </c>
      <c r="J277" s="44" t="s">
        <v>1176</v>
      </c>
    </row>
    <row r="278" spans="1:21" ht="47.25">
      <c r="A278" s="67">
        <v>272</v>
      </c>
      <c r="B278" s="55">
        <v>562</v>
      </c>
      <c r="C278" s="51" t="s">
        <v>163</v>
      </c>
      <c r="D278" s="61" t="s">
        <v>23</v>
      </c>
      <c r="E278" s="51" t="s">
        <v>167</v>
      </c>
      <c r="F278" s="61" t="s">
        <v>25</v>
      </c>
      <c r="G278" s="59" t="s">
        <v>1163</v>
      </c>
      <c r="H278" s="39" t="s">
        <v>1083</v>
      </c>
      <c r="I278" s="41" t="s">
        <v>648</v>
      </c>
      <c r="J278" s="41"/>
    </row>
    <row r="279" spans="1:21" ht="31.5">
      <c r="A279" s="67">
        <v>273</v>
      </c>
      <c r="B279" s="55">
        <v>564</v>
      </c>
      <c r="C279" s="51" t="s">
        <v>171</v>
      </c>
      <c r="D279" s="61" t="s">
        <v>23</v>
      </c>
      <c r="E279" s="51" t="s">
        <v>168</v>
      </c>
      <c r="F279" s="61" t="s">
        <v>24</v>
      </c>
      <c r="G279" s="59" t="s">
        <v>1163</v>
      </c>
      <c r="H279" s="39" t="s">
        <v>1083</v>
      </c>
      <c r="I279" s="41" t="s">
        <v>648</v>
      </c>
      <c r="J279" s="41"/>
    </row>
    <row r="280" spans="1:21" ht="47.25">
      <c r="A280" s="67">
        <v>274</v>
      </c>
      <c r="B280" s="55">
        <v>565</v>
      </c>
      <c r="C280" s="51" t="s">
        <v>970</v>
      </c>
      <c r="D280" s="61" t="s">
        <v>25</v>
      </c>
      <c r="E280" s="51" t="s">
        <v>169</v>
      </c>
      <c r="F280" s="61" t="s">
        <v>25</v>
      </c>
      <c r="G280" s="59" t="s">
        <v>1163</v>
      </c>
      <c r="H280" s="39" t="s">
        <v>1083</v>
      </c>
      <c r="I280" s="41" t="s">
        <v>648</v>
      </c>
      <c r="J280" s="41"/>
    </row>
    <row r="281" spans="1:21" ht="47.25">
      <c r="A281" s="67">
        <v>275</v>
      </c>
      <c r="B281" s="55">
        <v>568</v>
      </c>
      <c r="C281" s="51" t="s">
        <v>974</v>
      </c>
      <c r="D281" s="61" t="s">
        <v>25</v>
      </c>
      <c r="E281" s="51" t="s">
        <v>975</v>
      </c>
      <c r="F281" s="61" t="s">
        <v>25</v>
      </c>
      <c r="G281" s="59" t="s">
        <v>1163</v>
      </c>
      <c r="H281" s="39" t="s">
        <v>1083</v>
      </c>
      <c r="I281" s="41" t="s">
        <v>648</v>
      </c>
      <c r="J281" s="41"/>
    </row>
    <row r="282" spans="1:21" ht="31.5">
      <c r="A282" s="67">
        <v>276</v>
      </c>
      <c r="B282" s="55">
        <v>570</v>
      </c>
      <c r="C282" s="51" t="s">
        <v>976</v>
      </c>
      <c r="D282" s="61" t="s">
        <v>23</v>
      </c>
      <c r="E282" s="51" t="s">
        <v>173</v>
      </c>
      <c r="F282" s="61" t="s">
        <v>25</v>
      </c>
      <c r="G282" s="59" t="s">
        <v>1163</v>
      </c>
      <c r="H282" s="39" t="s">
        <v>1083</v>
      </c>
      <c r="I282" s="41" t="s">
        <v>648</v>
      </c>
      <c r="J282" s="41"/>
      <c r="K282" s="37"/>
      <c r="L282" s="37"/>
      <c r="M282" s="37"/>
      <c r="N282" s="37"/>
      <c r="O282" s="37"/>
      <c r="P282" s="37"/>
      <c r="Q282" s="37"/>
      <c r="R282" s="37"/>
      <c r="S282" s="37"/>
      <c r="T282" s="37"/>
      <c r="U282" s="37"/>
    </row>
    <row r="283" spans="1:21" ht="15.75" customHeight="1">
      <c r="A283" s="67">
        <v>277</v>
      </c>
      <c r="B283" s="55">
        <v>572</v>
      </c>
      <c r="C283" s="51" t="s">
        <v>174</v>
      </c>
      <c r="D283" s="61" t="s">
        <v>23</v>
      </c>
      <c r="E283" s="50" t="s">
        <v>1204</v>
      </c>
      <c r="F283" s="62" t="s">
        <v>25</v>
      </c>
      <c r="G283" s="59" t="s">
        <v>1163</v>
      </c>
      <c r="H283" s="39" t="s">
        <v>1121</v>
      </c>
      <c r="I283" s="41" t="s">
        <v>648</v>
      </c>
      <c r="J283" s="41"/>
      <c r="K283" s="37"/>
      <c r="L283" s="37"/>
      <c r="M283" s="37"/>
      <c r="N283" s="37"/>
      <c r="O283" s="37"/>
      <c r="P283" s="37"/>
      <c r="Q283" s="37"/>
      <c r="R283" s="37"/>
      <c r="S283" s="37"/>
      <c r="T283" s="37"/>
      <c r="U283" s="37"/>
    </row>
    <row r="284" spans="1:21">
      <c r="A284" s="55"/>
      <c r="B284" s="55"/>
      <c r="C284" s="51"/>
      <c r="D284" s="61"/>
      <c r="E284" s="51"/>
      <c r="F284" s="61"/>
      <c r="G284" s="60"/>
      <c r="H284" s="39"/>
      <c r="I284" s="41"/>
      <c r="J284" s="41"/>
      <c r="K284" s="37"/>
      <c r="L284" s="37"/>
      <c r="M284" s="37"/>
      <c r="N284" s="37"/>
      <c r="O284" s="37"/>
      <c r="P284" s="37"/>
      <c r="Q284" s="37"/>
      <c r="R284" s="37"/>
      <c r="S284" s="37"/>
      <c r="T284" s="37"/>
      <c r="U284" s="37"/>
    </row>
    <row r="285" spans="1:21" ht="15.75" customHeight="1">
      <c r="A285" s="36"/>
      <c r="B285" s="560" t="s">
        <v>1133</v>
      </c>
      <c r="C285" s="560"/>
      <c r="D285" s="560"/>
      <c r="E285" s="560"/>
      <c r="F285" s="560"/>
      <c r="G285" s="53"/>
      <c r="H285" s="53"/>
      <c r="I285" s="43">
        <f t="shared" ref="I285" si="0">SUM(I286:I290)</f>
        <v>221</v>
      </c>
      <c r="J285" s="71"/>
    </row>
    <row r="286" spans="1:21" ht="17.25" customHeight="1">
      <c r="A286" s="36"/>
      <c r="B286" s="554" t="s">
        <v>1128</v>
      </c>
      <c r="C286" s="554"/>
      <c r="D286" s="554"/>
      <c r="E286" s="554"/>
      <c r="F286" s="554"/>
      <c r="G286" s="53"/>
      <c r="H286" s="53"/>
      <c r="I286" s="66">
        <f>COUNTIF(I$7:I$103,"x")</f>
        <v>82</v>
      </c>
      <c r="J286" s="66"/>
    </row>
    <row r="287" spans="1:21" ht="17.25" customHeight="1">
      <c r="A287" s="36"/>
      <c r="B287" s="554" t="s">
        <v>1129</v>
      </c>
      <c r="C287" s="554"/>
      <c r="D287" s="554"/>
      <c r="E287" s="554"/>
      <c r="F287" s="554"/>
      <c r="G287" s="53"/>
      <c r="H287" s="53"/>
      <c r="I287" s="66">
        <f>COUNTIF(I$104:I$185,"x")</f>
        <v>57</v>
      </c>
      <c r="J287" s="66"/>
    </row>
    <row r="288" spans="1:21" ht="17.25" customHeight="1">
      <c r="A288" s="36"/>
      <c r="B288" s="554" t="s">
        <v>1130</v>
      </c>
      <c r="C288" s="554"/>
      <c r="D288" s="554"/>
      <c r="E288" s="554"/>
      <c r="F288" s="554"/>
      <c r="G288" s="53"/>
      <c r="H288" s="53"/>
      <c r="I288" s="66">
        <f>COUNTIF(I$186:I$218,"x")</f>
        <v>29</v>
      </c>
      <c r="J288" s="66"/>
    </row>
    <row r="289" spans="1:10" ht="17.25" customHeight="1">
      <c r="A289" s="36"/>
      <c r="B289" s="554" t="s">
        <v>1131</v>
      </c>
      <c r="C289" s="554"/>
      <c r="D289" s="554"/>
      <c r="E289" s="554"/>
      <c r="F289" s="554"/>
      <c r="G289" s="53"/>
      <c r="H289" s="53"/>
      <c r="I289" s="66">
        <f>COUNTIF(I$219:I$258,"x")</f>
        <v>32</v>
      </c>
      <c r="J289" s="66"/>
    </row>
    <row r="290" spans="1:10" ht="17.25" customHeight="1">
      <c r="A290" s="36"/>
      <c r="B290" s="554" t="s">
        <v>1132</v>
      </c>
      <c r="C290" s="554"/>
      <c r="D290" s="554"/>
      <c r="E290" s="554"/>
      <c r="F290" s="554"/>
      <c r="G290" s="53"/>
      <c r="H290" s="53"/>
      <c r="I290" s="66">
        <f>COUNTIF(I$259:I$284,"x")</f>
        <v>21</v>
      </c>
      <c r="J290" s="66"/>
    </row>
  </sheetData>
  <autoFilter ref="A6:J290"/>
  <mergeCells count="76">
    <mergeCell ref="J3:J5"/>
    <mergeCell ref="A3:A5"/>
    <mergeCell ref="C104:E104"/>
    <mergeCell ref="C105:E105"/>
    <mergeCell ref="C106:E106"/>
    <mergeCell ref="G3:G5"/>
    <mergeCell ref="H3:H5"/>
    <mergeCell ref="C30:E30"/>
    <mergeCell ref="C36:E36"/>
    <mergeCell ref="C45:E45"/>
    <mergeCell ref="C53:E53"/>
    <mergeCell ref="C8:E8"/>
    <mergeCell ref="C9:E9"/>
    <mergeCell ref="C11:E11"/>
    <mergeCell ref="B3:B5"/>
    <mergeCell ref="C3:D5"/>
    <mergeCell ref="E3:F5"/>
    <mergeCell ref="C22:E22"/>
    <mergeCell ref="C12:E12"/>
    <mergeCell ref="C7:E7"/>
    <mergeCell ref="C110:E110"/>
    <mergeCell ref="C154:E154"/>
    <mergeCell ref="C62:E62"/>
    <mergeCell ref="C63:E63"/>
    <mergeCell ref="C72:E72"/>
    <mergeCell ref="C80:E80"/>
    <mergeCell ref="C88:C91"/>
    <mergeCell ref="C143:E143"/>
    <mergeCell ref="C144:E144"/>
    <mergeCell ref="C152:E152"/>
    <mergeCell ref="C109:E109"/>
    <mergeCell ref="C1:I1"/>
    <mergeCell ref="I3:I5"/>
    <mergeCell ref="C158:C160"/>
    <mergeCell ref="C81:C84"/>
    <mergeCell ref="C117:E117"/>
    <mergeCell ref="C122:E122"/>
    <mergeCell ref="C123:E123"/>
    <mergeCell ref="C128:E128"/>
    <mergeCell ref="C130:E130"/>
    <mergeCell ref="C95:E95"/>
    <mergeCell ref="C115:E115"/>
    <mergeCell ref="C131:C134"/>
    <mergeCell ref="C157:E157"/>
    <mergeCell ref="C135:E135"/>
    <mergeCell ref="C138:E138"/>
    <mergeCell ref="C140:E140"/>
    <mergeCell ref="B287:F287"/>
    <mergeCell ref="B288:F288"/>
    <mergeCell ref="B289:F289"/>
    <mergeCell ref="B290:F290"/>
    <mergeCell ref="C231:E231"/>
    <mergeCell ref="C234:E234"/>
    <mergeCell ref="C245:E245"/>
    <mergeCell ref="C246:E246"/>
    <mergeCell ref="C255:E255"/>
    <mergeCell ref="C259:E259"/>
    <mergeCell ref="C268:C269"/>
    <mergeCell ref="C260:E260"/>
    <mergeCell ref="B286:F286"/>
    <mergeCell ref="C162:E162"/>
    <mergeCell ref="C166:E166"/>
    <mergeCell ref="C173:E173"/>
    <mergeCell ref="C174:E174"/>
    <mergeCell ref="C180:E180"/>
    <mergeCell ref="C182:E182"/>
    <mergeCell ref="C186:E186"/>
    <mergeCell ref="C187:E187"/>
    <mergeCell ref="C195:E195"/>
    <mergeCell ref="B285:F285"/>
    <mergeCell ref="C264:E264"/>
    <mergeCell ref="C277:E277"/>
    <mergeCell ref="C209:E209"/>
    <mergeCell ref="C219:E219"/>
    <mergeCell ref="C220:E220"/>
    <mergeCell ref="C221:E221"/>
  </mergeCells>
  <dataValidations count="3">
    <dataValidation type="list" allowBlank="1" showInputMessage="1" showErrorMessage="1" sqref="F10 D10 F13:F21 D13:D21 D23:D29 F23:F29 D31:D35 F31:F35 F37:F44 D37:D44 D46:D52 F46:F52 D54:D61 F54:F61 D64:D71 F64:F71 D73:D79 F73:F79 F81:F94 D81:D94 F111:F114 D111:D114 D107:D108 F107:F108 F96:F103 D96:D103 F116 D116 F129 D129 F124:F127 D124:D127 F118:F121 D118:D121 F136:F137 D136:D137 F131:F134 D131:D134 D141:D142 F141:F142 D139 F139 D145:D151 F145:F151 F158:F161 D158:D161 F155:F156 D155:D156 D153 F153 F163:F165 D163:D165 F167:F172 D167:D172 D175:D179 F175:F179 D183:D185 F183:F185 D181 F181 D188:D194 F188:F194 D196:D208 F196:F208 D210:D218 F210:F218 D232:D233 F232:F233 D222:D230 F222:F230 D235:D241 F235:F244 D243:D244 F247:F254 D247:D254 F256:F258 D256:D258 F261:F263 D261:D263 D278:D284 F278:F284 D265:D276 F265:F276">
      <formula1>"KQMĐ, NDCT, TLHD, BC, ĐP"</formula1>
    </dataValidation>
    <dataValidation type="list" allowBlank="1" showInputMessage="1" showErrorMessage="1" sqref="H7:H284">
      <formula1>"#, 3T, 4T, 5T, 3+4T, 4+5T, 3+4+5T"</formula1>
    </dataValidation>
    <dataValidation type="list" allowBlank="1" showInputMessage="1" showErrorMessage="1" sqref="G7:G284">
      <formula1>"Thể chất, Nhận thức, Ngôn ngữ, TCKNXH, Thẩm mỹ"</formula1>
    </dataValidation>
  </dataValidations>
  <pageMargins left="0.7" right="0.7" top="0.75" bottom="0.75" header="0.3" footer="0.3"/>
  <pageSetup paperSize="9" orientation="portrait"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372"/>
  <sheetViews>
    <sheetView zoomScale="75" zoomScaleNormal="75" workbookViewId="0">
      <pane xSplit="6" ySplit="6" topLeftCell="G24" activePane="bottomRight" state="frozen"/>
      <selection pane="topRight" activeCell="G1" sqref="G1"/>
      <selection pane="bottomLeft" activeCell="A7" sqref="A7"/>
      <selection pane="bottomRight" activeCell="L31" sqref="L31"/>
    </sheetView>
  </sheetViews>
  <sheetFormatPr defaultRowHeight="18.75"/>
  <cols>
    <col min="1" max="2" width="4.42578125" style="101" customWidth="1"/>
    <col min="3" max="3" width="40.85546875" style="102" customWidth="1"/>
    <col min="4" max="4" width="6.85546875" style="101" customWidth="1"/>
    <col min="5" max="5" width="39" style="102" customWidth="1"/>
    <col min="6" max="6" width="6.85546875" style="101" customWidth="1"/>
    <col min="7" max="7" width="44.140625" style="99" hidden="1" customWidth="1"/>
    <col min="8" max="8" width="43.5703125" style="99" hidden="1" customWidth="1"/>
    <col min="9" max="9" width="10.42578125" style="99" hidden="1" customWidth="1"/>
    <col min="10" max="10" width="11.42578125" style="99" customWidth="1"/>
    <col min="11" max="11" width="19.7109375" style="99" customWidth="1"/>
    <col min="12" max="12" width="13.140625" style="99" customWidth="1"/>
    <col min="13" max="13" width="9.140625" style="99"/>
    <col min="14" max="21" width="9.140625" style="99" customWidth="1"/>
    <col min="22" max="22" width="9.140625" style="99" hidden="1" customWidth="1"/>
    <col min="23" max="187" width="9.140625" style="99"/>
    <col min="188" max="188" width="20.140625" style="99" customWidth="1"/>
    <col min="189" max="189" width="4.28515625" style="99" customWidth="1"/>
    <col min="190" max="190" width="39" style="99" customWidth="1"/>
    <col min="191" max="191" width="53.5703125" style="99" customWidth="1"/>
    <col min="192" max="195" width="7.7109375" style="99" customWidth="1"/>
    <col min="196" max="196" width="10" style="99" customWidth="1"/>
    <col min="197" max="198" width="9.28515625" style="99" customWidth="1"/>
    <col min="199" max="199" width="8" style="99" customWidth="1"/>
    <col min="200" max="443" width="9.140625" style="99"/>
    <col min="444" max="444" width="20.140625" style="99" customWidth="1"/>
    <col min="445" max="445" width="4.28515625" style="99" customWidth="1"/>
    <col min="446" max="446" width="39" style="99" customWidth="1"/>
    <col min="447" max="447" width="53.5703125" style="99" customWidth="1"/>
    <col min="448" max="451" width="7.7109375" style="99" customWidth="1"/>
    <col min="452" max="452" width="10" style="99" customWidth="1"/>
    <col min="453" max="454" width="9.28515625" style="99" customWidth="1"/>
    <col min="455" max="455" width="8" style="99" customWidth="1"/>
    <col min="456" max="699" width="9.140625" style="99"/>
    <col min="700" max="700" width="20.140625" style="99" customWidth="1"/>
    <col min="701" max="701" width="4.28515625" style="99" customWidth="1"/>
    <col min="702" max="702" width="39" style="99" customWidth="1"/>
    <col min="703" max="703" width="53.5703125" style="99" customWidth="1"/>
    <col min="704" max="707" width="7.7109375" style="99" customWidth="1"/>
    <col min="708" max="708" width="10" style="99" customWidth="1"/>
    <col min="709" max="710" width="9.28515625" style="99" customWidth="1"/>
    <col min="711" max="711" width="8" style="99" customWidth="1"/>
    <col min="712" max="955" width="9.140625" style="99"/>
    <col min="956" max="956" width="20.140625" style="99" customWidth="1"/>
    <col min="957" max="957" width="4.28515625" style="99" customWidth="1"/>
    <col min="958" max="958" width="39" style="99" customWidth="1"/>
    <col min="959" max="959" width="53.5703125" style="99" customWidth="1"/>
    <col min="960" max="963" width="7.7109375" style="99" customWidth="1"/>
    <col min="964" max="964" width="10" style="99" customWidth="1"/>
    <col min="965" max="966" width="9.28515625" style="99" customWidth="1"/>
    <col min="967" max="967" width="8" style="99" customWidth="1"/>
    <col min="968" max="1211" width="9.140625" style="99"/>
    <col min="1212" max="1212" width="20.140625" style="99" customWidth="1"/>
    <col min="1213" max="1213" width="4.28515625" style="99" customWidth="1"/>
    <col min="1214" max="1214" width="39" style="99" customWidth="1"/>
    <col min="1215" max="1215" width="53.5703125" style="99" customWidth="1"/>
    <col min="1216" max="1219" width="7.7109375" style="99" customWidth="1"/>
    <col min="1220" max="1220" width="10" style="99" customWidth="1"/>
    <col min="1221" max="1222" width="9.28515625" style="99" customWidth="1"/>
    <col min="1223" max="1223" width="8" style="99" customWidth="1"/>
    <col min="1224" max="1467" width="9.140625" style="99"/>
    <col min="1468" max="1468" width="20.140625" style="99" customWidth="1"/>
    <col min="1469" max="1469" width="4.28515625" style="99" customWidth="1"/>
    <col min="1470" max="1470" width="39" style="99" customWidth="1"/>
    <col min="1471" max="1471" width="53.5703125" style="99" customWidth="1"/>
    <col min="1472" max="1475" width="7.7109375" style="99" customWidth="1"/>
    <col min="1476" max="1476" width="10" style="99" customWidth="1"/>
    <col min="1477" max="1478" width="9.28515625" style="99" customWidth="1"/>
    <col min="1479" max="1479" width="8" style="99" customWidth="1"/>
    <col min="1480" max="1723" width="9.140625" style="99"/>
    <col min="1724" max="1724" width="20.140625" style="99" customWidth="1"/>
    <col min="1725" max="1725" width="4.28515625" style="99" customWidth="1"/>
    <col min="1726" max="1726" width="39" style="99" customWidth="1"/>
    <col min="1727" max="1727" width="53.5703125" style="99" customWidth="1"/>
    <col min="1728" max="1731" width="7.7109375" style="99" customWidth="1"/>
    <col min="1732" max="1732" width="10" style="99" customWidth="1"/>
    <col min="1733" max="1734" width="9.28515625" style="99" customWidth="1"/>
    <col min="1735" max="1735" width="8" style="99" customWidth="1"/>
    <col min="1736" max="1979" width="9.140625" style="99"/>
    <col min="1980" max="1980" width="20.140625" style="99" customWidth="1"/>
    <col min="1981" max="1981" width="4.28515625" style="99" customWidth="1"/>
    <col min="1982" max="1982" width="39" style="99" customWidth="1"/>
    <col min="1983" max="1983" width="53.5703125" style="99" customWidth="1"/>
    <col min="1984" max="1987" width="7.7109375" style="99" customWidth="1"/>
    <col min="1988" max="1988" width="10" style="99" customWidth="1"/>
    <col min="1989" max="1990" width="9.28515625" style="99" customWidth="1"/>
    <col min="1991" max="1991" width="8" style="99" customWidth="1"/>
    <col min="1992" max="2235" width="9.140625" style="99"/>
    <col min="2236" max="2236" width="20.140625" style="99" customWidth="1"/>
    <col min="2237" max="2237" width="4.28515625" style="99" customWidth="1"/>
    <col min="2238" max="2238" width="39" style="99" customWidth="1"/>
    <col min="2239" max="2239" width="53.5703125" style="99" customWidth="1"/>
    <col min="2240" max="2243" width="7.7109375" style="99" customWidth="1"/>
    <col min="2244" max="2244" width="10" style="99" customWidth="1"/>
    <col min="2245" max="2246" width="9.28515625" style="99" customWidth="1"/>
    <col min="2247" max="2247" width="8" style="99" customWidth="1"/>
    <col min="2248" max="2491" width="9.140625" style="99"/>
    <col min="2492" max="2492" width="20.140625" style="99" customWidth="1"/>
    <col min="2493" max="2493" width="4.28515625" style="99" customWidth="1"/>
    <col min="2494" max="2494" width="39" style="99" customWidth="1"/>
    <col min="2495" max="2495" width="53.5703125" style="99" customWidth="1"/>
    <col min="2496" max="2499" width="7.7109375" style="99" customWidth="1"/>
    <col min="2500" max="2500" width="10" style="99" customWidth="1"/>
    <col min="2501" max="2502" width="9.28515625" style="99" customWidth="1"/>
    <col min="2503" max="2503" width="8" style="99" customWidth="1"/>
    <col min="2504" max="2747" width="9.140625" style="99"/>
    <col min="2748" max="2748" width="20.140625" style="99" customWidth="1"/>
    <col min="2749" max="2749" width="4.28515625" style="99" customWidth="1"/>
    <col min="2750" max="2750" width="39" style="99" customWidth="1"/>
    <col min="2751" max="2751" width="53.5703125" style="99" customWidth="1"/>
    <col min="2752" max="2755" width="7.7109375" style="99" customWidth="1"/>
    <col min="2756" max="2756" width="10" style="99" customWidth="1"/>
    <col min="2757" max="2758" width="9.28515625" style="99" customWidth="1"/>
    <col min="2759" max="2759" width="8" style="99" customWidth="1"/>
    <col min="2760" max="3003" width="9.140625" style="99"/>
    <col min="3004" max="3004" width="20.140625" style="99" customWidth="1"/>
    <col min="3005" max="3005" width="4.28515625" style="99" customWidth="1"/>
    <col min="3006" max="3006" width="39" style="99" customWidth="1"/>
    <col min="3007" max="3007" width="53.5703125" style="99" customWidth="1"/>
    <col min="3008" max="3011" width="7.7109375" style="99" customWidth="1"/>
    <col min="3012" max="3012" width="10" style="99" customWidth="1"/>
    <col min="3013" max="3014" width="9.28515625" style="99" customWidth="1"/>
    <col min="3015" max="3015" width="8" style="99" customWidth="1"/>
    <col min="3016" max="3259" width="9.140625" style="99"/>
    <col min="3260" max="3260" width="20.140625" style="99" customWidth="1"/>
    <col min="3261" max="3261" width="4.28515625" style="99" customWidth="1"/>
    <col min="3262" max="3262" width="39" style="99" customWidth="1"/>
    <col min="3263" max="3263" width="53.5703125" style="99" customWidth="1"/>
    <col min="3264" max="3267" width="7.7109375" style="99" customWidth="1"/>
    <col min="3268" max="3268" width="10" style="99" customWidth="1"/>
    <col min="3269" max="3270" width="9.28515625" style="99" customWidth="1"/>
    <col min="3271" max="3271" width="8" style="99" customWidth="1"/>
    <col min="3272" max="3515" width="9.140625" style="99"/>
    <col min="3516" max="3516" width="20.140625" style="99" customWidth="1"/>
    <col min="3517" max="3517" width="4.28515625" style="99" customWidth="1"/>
    <col min="3518" max="3518" width="39" style="99" customWidth="1"/>
    <col min="3519" max="3519" width="53.5703125" style="99" customWidth="1"/>
    <col min="3520" max="3523" width="7.7109375" style="99" customWidth="1"/>
    <col min="3524" max="3524" width="10" style="99" customWidth="1"/>
    <col min="3525" max="3526" width="9.28515625" style="99" customWidth="1"/>
    <col min="3527" max="3527" width="8" style="99" customWidth="1"/>
    <col min="3528" max="3771" width="9.140625" style="99"/>
    <col min="3772" max="3772" width="20.140625" style="99" customWidth="1"/>
    <col min="3773" max="3773" width="4.28515625" style="99" customWidth="1"/>
    <col min="3774" max="3774" width="39" style="99" customWidth="1"/>
    <col min="3775" max="3775" width="53.5703125" style="99" customWidth="1"/>
    <col min="3776" max="3779" width="7.7109375" style="99" customWidth="1"/>
    <col min="3780" max="3780" width="10" style="99" customWidth="1"/>
    <col min="3781" max="3782" width="9.28515625" style="99" customWidth="1"/>
    <col min="3783" max="3783" width="8" style="99" customWidth="1"/>
    <col min="3784" max="4027" width="9.140625" style="99"/>
    <col min="4028" max="4028" width="20.140625" style="99" customWidth="1"/>
    <col min="4029" max="4029" width="4.28515625" style="99" customWidth="1"/>
    <col min="4030" max="4030" width="39" style="99" customWidth="1"/>
    <col min="4031" max="4031" width="53.5703125" style="99" customWidth="1"/>
    <col min="4032" max="4035" width="7.7109375" style="99" customWidth="1"/>
    <col min="4036" max="4036" width="10" style="99" customWidth="1"/>
    <col min="4037" max="4038" width="9.28515625" style="99" customWidth="1"/>
    <col min="4039" max="4039" width="8" style="99" customWidth="1"/>
    <col min="4040" max="4283" width="9.140625" style="99"/>
    <col min="4284" max="4284" width="20.140625" style="99" customWidth="1"/>
    <col min="4285" max="4285" width="4.28515625" style="99" customWidth="1"/>
    <col min="4286" max="4286" width="39" style="99" customWidth="1"/>
    <col min="4287" max="4287" width="53.5703125" style="99" customWidth="1"/>
    <col min="4288" max="4291" width="7.7109375" style="99" customWidth="1"/>
    <col min="4292" max="4292" width="10" style="99" customWidth="1"/>
    <col min="4293" max="4294" width="9.28515625" style="99" customWidth="1"/>
    <col min="4295" max="4295" width="8" style="99" customWidth="1"/>
    <col min="4296" max="4539" width="9.140625" style="99"/>
    <col min="4540" max="4540" width="20.140625" style="99" customWidth="1"/>
    <col min="4541" max="4541" width="4.28515625" style="99" customWidth="1"/>
    <col min="4542" max="4542" width="39" style="99" customWidth="1"/>
    <col min="4543" max="4543" width="53.5703125" style="99" customWidth="1"/>
    <col min="4544" max="4547" width="7.7109375" style="99" customWidth="1"/>
    <col min="4548" max="4548" width="10" style="99" customWidth="1"/>
    <col min="4549" max="4550" width="9.28515625" style="99" customWidth="1"/>
    <col min="4551" max="4551" width="8" style="99" customWidth="1"/>
    <col min="4552" max="4795" width="9.140625" style="99"/>
    <col min="4796" max="4796" width="20.140625" style="99" customWidth="1"/>
    <col min="4797" max="4797" width="4.28515625" style="99" customWidth="1"/>
    <col min="4798" max="4798" width="39" style="99" customWidth="1"/>
    <col min="4799" max="4799" width="53.5703125" style="99" customWidth="1"/>
    <col min="4800" max="4803" width="7.7109375" style="99" customWidth="1"/>
    <col min="4804" max="4804" width="10" style="99" customWidth="1"/>
    <col min="4805" max="4806" width="9.28515625" style="99" customWidth="1"/>
    <col min="4807" max="4807" width="8" style="99" customWidth="1"/>
    <col min="4808" max="5051" width="9.140625" style="99"/>
    <col min="5052" max="5052" width="20.140625" style="99" customWidth="1"/>
    <col min="5053" max="5053" width="4.28515625" style="99" customWidth="1"/>
    <col min="5054" max="5054" width="39" style="99" customWidth="1"/>
    <col min="5055" max="5055" width="53.5703125" style="99" customWidth="1"/>
    <col min="5056" max="5059" width="7.7109375" style="99" customWidth="1"/>
    <col min="5060" max="5060" width="10" style="99" customWidth="1"/>
    <col min="5061" max="5062" width="9.28515625" style="99" customWidth="1"/>
    <col min="5063" max="5063" width="8" style="99" customWidth="1"/>
    <col min="5064" max="5307" width="9.140625" style="99"/>
    <col min="5308" max="5308" width="20.140625" style="99" customWidth="1"/>
    <col min="5309" max="5309" width="4.28515625" style="99" customWidth="1"/>
    <col min="5310" max="5310" width="39" style="99" customWidth="1"/>
    <col min="5311" max="5311" width="53.5703125" style="99" customWidth="1"/>
    <col min="5312" max="5315" width="7.7109375" style="99" customWidth="1"/>
    <col min="5316" max="5316" width="10" style="99" customWidth="1"/>
    <col min="5317" max="5318" width="9.28515625" style="99" customWidth="1"/>
    <col min="5319" max="5319" width="8" style="99" customWidth="1"/>
    <col min="5320" max="5563" width="9.140625" style="99"/>
    <col min="5564" max="5564" width="20.140625" style="99" customWidth="1"/>
    <col min="5565" max="5565" width="4.28515625" style="99" customWidth="1"/>
    <col min="5566" max="5566" width="39" style="99" customWidth="1"/>
    <col min="5567" max="5567" width="53.5703125" style="99" customWidth="1"/>
    <col min="5568" max="5571" width="7.7109375" style="99" customWidth="1"/>
    <col min="5572" max="5572" width="10" style="99" customWidth="1"/>
    <col min="5573" max="5574" width="9.28515625" style="99" customWidth="1"/>
    <col min="5575" max="5575" width="8" style="99" customWidth="1"/>
    <col min="5576" max="5819" width="9.140625" style="99"/>
    <col min="5820" max="5820" width="20.140625" style="99" customWidth="1"/>
    <col min="5821" max="5821" width="4.28515625" style="99" customWidth="1"/>
    <col min="5822" max="5822" width="39" style="99" customWidth="1"/>
    <col min="5823" max="5823" width="53.5703125" style="99" customWidth="1"/>
    <col min="5824" max="5827" width="7.7109375" style="99" customWidth="1"/>
    <col min="5828" max="5828" width="10" style="99" customWidth="1"/>
    <col min="5829" max="5830" width="9.28515625" style="99" customWidth="1"/>
    <col min="5831" max="5831" width="8" style="99" customWidth="1"/>
    <col min="5832" max="6075" width="9.140625" style="99"/>
    <col min="6076" max="6076" width="20.140625" style="99" customWidth="1"/>
    <col min="6077" max="6077" width="4.28515625" style="99" customWidth="1"/>
    <col min="6078" max="6078" width="39" style="99" customWidth="1"/>
    <col min="6079" max="6079" width="53.5703125" style="99" customWidth="1"/>
    <col min="6080" max="6083" width="7.7109375" style="99" customWidth="1"/>
    <col min="6084" max="6084" width="10" style="99" customWidth="1"/>
    <col min="6085" max="6086" width="9.28515625" style="99" customWidth="1"/>
    <col min="6087" max="6087" width="8" style="99" customWidth="1"/>
    <col min="6088" max="6331" width="9.140625" style="99"/>
    <col min="6332" max="6332" width="20.140625" style="99" customWidth="1"/>
    <col min="6333" max="6333" width="4.28515625" style="99" customWidth="1"/>
    <col min="6334" max="6334" width="39" style="99" customWidth="1"/>
    <col min="6335" max="6335" width="53.5703125" style="99" customWidth="1"/>
    <col min="6336" max="6339" width="7.7109375" style="99" customWidth="1"/>
    <col min="6340" max="6340" width="10" style="99" customWidth="1"/>
    <col min="6341" max="6342" width="9.28515625" style="99" customWidth="1"/>
    <col min="6343" max="6343" width="8" style="99" customWidth="1"/>
    <col min="6344" max="6587" width="9.140625" style="99"/>
    <col min="6588" max="6588" width="20.140625" style="99" customWidth="1"/>
    <col min="6589" max="6589" width="4.28515625" style="99" customWidth="1"/>
    <col min="6590" max="6590" width="39" style="99" customWidth="1"/>
    <col min="6591" max="6591" width="53.5703125" style="99" customWidth="1"/>
    <col min="6592" max="6595" width="7.7109375" style="99" customWidth="1"/>
    <col min="6596" max="6596" width="10" style="99" customWidth="1"/>
    <col min="6597" max="6598" width="9.28515625" style="99" customWidth="1"/>
    <col min="6599" max="6599" width="8" style="99" customWidth="1"/>
    <col min="6600" max="6843" width="9.140625" style="99"/>
    <col min="6844" max="6844" width="20.140625" style="99" customWidth="1"/>
    <col min="6845" max="6845" width="4.28515625" style="99" customWidth="1"/>
    <col min="6846" max="6846" width="39" style="99" customWidth="1"/>
    <col min="6847" max="6847" width="53.5703125" style="99" customWidth="1"/>
    <col min="6848" max="6851" width="7.7109375" style="99" customWidth="1"/>
    <col min="6852" max="6852" width="10" style="99" customWidth="1"/>
    <col min="6853" max="6854" width="9.28515625" style="99" customWidth="1"/>
    <col min="6855" max="6855" width="8" style="99" customWidth="1"/>
    <col min="6856" max="7099" width="9.140625" style="99"/>
    <col min="7100" max="7100" width="20.140625" style="99" customWidth="1"/>
    <col min="7101" max="7101" width="4.28515625" style="99" customWidth="1"/>
    <col min="7102" max="7102" width="39" style="99" customWidth="1"/>
    <col min="7103" max="7103" width="53.5703125" style="99" customWidth="1"/>
    <col min="7104" max="7107" width="7.7109375" style="99" customWidth="1"/>
    <col min="7108" max="7108" width="10" style="99" customWidth="1"/>
    <col min="7109" max="7110" width="9.28515625" style="99" customWidth="1"/>
    <col min="7111" max="7111" width="8" style="99" customWidth="1"/>
    <col min="7112" max="7355" width="9.140625" style="99"/>
    <col min="7356" max="7356" width="20.140625" style="99" customWidth="1"/>
    <col min="7357" max="7357" width="4.28515625" style="99" customWidth="1"/>
    <col min="7358" max="7358" width="39" style="99" customWidth="1"/>
    <col min="7359" max="7359" width="53.5703125" style="99" customWidth="1"/>
    <col min="7360" max="7363" width="7.7109375" style="99" customWidth="1"/>
    <col min="7364" max="7364" width="10" style="99" customWidth="1"/>
    <col min="7365" max="7366" width="9.28515625" style="99" customWidth="1"/>
    <col min="7367" max="7367" width="8" style="99" customWidth="1"/>
    <col min="7368" max="7611" width="9.140625" style="99"/>
    <col min="7612" max="7612" width="20.140625" style="99" customWidth="1"/>
    <col min="7613" max="7613" width="4.28515625" style="99" customWidth="1"/>
    <col min="7614" max="7614" width="39" style="99" customWidth="1"/>
    <col min="7615" max="7615" width="53.5703125" style="99" customWidth="1"/>
    <col min="7616" max="7619" width="7.7109375" style="99" customWidth="1"/>
    <col min="7620" max="7620" width="10" style="99" customWidth="1"/>
    <col min="7621" max="7622" width="9.28515625" style="99" customWidth="1"/>
    <col min="7623" max="7623" width="8" style="99" customWidth="1"/>
    <col min="7624" max="7867" width="9.140625" style="99"/>
    <col min="7868" max="7868" width="20.140625" style="99" customWidth="1"/>
    <col min="7869" max="7869" width="4.28515625" style="99" customWidth="1"/>
    <col min="7870" max="7870" width="39" style="99" customWidth="1"/>
    <col min="7871" max="7871" width="53.5703125" style="99" customWidth="1"/>
    <col min="7872" max="7875" width="7.7109375" style="99" customWidth="1"/>
    <col min="7876" max="7876" width="10" style="99" customWidth="1"/>
    <col min="7877" max="7878" width="9.28515625" style="99" customWidth="1"/>
    <col min="7879" max="7879" width="8" style="99" customWidth="1"/>
    <col min="7880" max="8123" width="9.140625" style="99"/>
    <col min="8124" max="8124" width="20.140625" style="99" customWidth="1"/>
    <col min="8125" max="8125" width="4.28515625" style="99" customWidth="1"/>
    <col min="8126" max="8126" width="39" style="99" customWidth="1"/>
    <col min="8127" max="8127" width="53.5703125" style="99" customWidth="1"/>
    <col min="8128" max="8131" width="7.7109375" style="99" customWidth="1"/>
    <col min="8132" max="8132" width="10" style="99" customWidth="1"/>
    <col min="8133" max="8134" width="9.28515625" style="99" customWidth="1"/>
    <col min="8135" max="8135" width="8" style="99" customWidth="1"/>
    <col min="8136" max="8379" width="9.140625" style="99"/>
    <col min="8380" max="8380" width="20.140625" style="99" customWidth="1"/>
    <col min="8381" max="8381" width="4.28515625" style="99" customWidth="1"/>
    <col min="8382" max="8382" width="39" style="99" customWidth="1"/>
    <col min="8383" max="8383" width="53.5703125" style="99" customWidth="1"/>
    <col min="8384" max="8387" width="7.7109375" style="99" customWidth="1"/>
    <col min="8388" max="8388" width="10" style="99" customWidth="1"/>
    <col min="8389" max="8390" width="9.28515625" style="99" customWidth="1"/>
    <col min="8391" max="8391" width="8" style="99" customWidth="1"/>
    <col min="8392" max="8635" width="9.140625" style="99"/>
    <col min="8636" max="8636" width="20.140625" style="99" customWidth="1"/>
    <col min="8637" max="8637" width="4.28515625" style="99" customWidth="1"/>
    <col min="8638" max="8638" width="39" style="99" customWidth="1"/>
    <col min="8639" max="8639" width="53.5703125" style="99" customWidth="1"/>
    <col min="8640" max="8643" width="7.7109375" style="99" customWidth="1"/>
    <col min="8644" max="8644" width="10" style="99" customWidth="1"/>
    <col min="8645" max="8646" width="9.28515625" style="99" customWidth="1"/>
    <col min="8647" max="8647" width="8" style="99" customWidth="1"/>
    <col min="8648" max="8891" width="9.140625" style="99"/>
    <col min="8892" max="8892" width="20.140625" style="99" customWidth="1"/>
    <col min="8893" max="8893" width="4.28515625" style="99" customWidth="1"/>
    <col min="8894" max="8894" width="39" style="99" customWidth="1"/>
    <col min="8895" max="8895" width="53.5703125" style="99" customWidth="1"/>
    <col min="8896" max="8899" width="7.7109375" style="99" customWidth="1"/>
    <col min="8900" max="8900" width="10" style="99" customWidth="1"/>
    <col min="8901" max="8902" width="9.28515625" style="99" customWidth="1"/>
    <col min="8903" max="8903" width="8" style="99" customWidth="1"/>
    <col min="8904" max="9147" width="9.140625" style="99"/>
    <col min="9148" max="9148" width="20.140625" style="99" customWidth="1"/>
    <col min="9149" max="9149" width="4.28515625" style="99" customWidth="1"/>
    <col min="9150" max="9150" width="39" style="99" customWidth="1"/>
    <col min="9151" max="9151" width="53.5703125" style="99" customWidth="1"/>
    <col min="9152" max="9155" width="7.7109375" style="99" customWidth="1"/>
    <col min="9156" max="9156" width="10" style="99" customWidth="1"/>
    <col min="9157" max="9158" width="9.28515625" style="99" customWidth="1"/>
    <col min="9159" max="9159" width="8" style="99" customWidth="1"/>
    <col min="9160" max="9403" width="9.140625" style="99"/>
    <col min="9404" max="9404" width="20.140625" style="99" customWidth="1"/>
    <col min="9405" max="9405" width="4.28515625" style="99" customWidth="1"/>
    <col min="9406" max="9406" width="39" style="99" customWidth="1"/>
    <col min="9407" max="9407" width="53.5703125" style="99" customWidth="1"/>
    <col min="9408" max="9411" width="7.7109375" style="99" customWidth="1"/>
    <col min="9412" max="9412" width="10" style="99" customWidth="1"/>
    <col min="9413" max="9414" width="9.28515625" style="99" customWidth="1"/>
    <col min="9415" max="9415" width="8" style="99" customWidth="1"/>
    <col min="9416" max="9659" width="9.140625" style="99"/>
    <col min="9660" max="9660" width="20.140625" style="99" customWidth="1"/>
    <col min="9661" max="9661" width="4.28515625" style="99" customWidth="1"/>
    <col min="9662" max="9662" width="39" style="99" customWidth="1"/>
    <col min="9663" max="9663" width="53.5703125" style="99" customWidth="1"/>
    <col min="9664" max="9667" width="7.7109375" style="99" customWidth="1"/>
    <col min="9668" max="9668" width="10" style="99" customWidth="1"/>
    <col min="9669" max="9670" width="9.28515625" style="99" customWidth="1"/>
    <col min="9671" max="9671" width="8" style="99" customWidth="1"/>
    <col min="9672" max="9915" width="9.140625" style="99"/>
    <col min="9916" max="9916" width="20.140625" style="99" customWidth="1"/>
    <col min="9917" max="9917" width="4.28515625" style="99" customWidth="1"/>
    <col min="9918" max="9918" width="39" style="99" customWidth="1"/>
    <col min="9919" max="9919" width="53.5703125" style="99" customWidth="1"/>
    <col min="9920" max="9923" width="7.7109375" style="99" customWidth="1"/>
    <col min="9924" max="9924" width="10" style="99" customWidth="1"/>
    <col min="9925" max="9926" width="9.28515625" style="99" customWidth="1"/>
    <col min="9927" max="9927" width="8" style="99" customWidth="1"/>
    <col min="9928" max="10171" width="9.140625" style="99"/>
    <col min="10172" max="10172" width="20.140625" style="99" customWidth="1"/>
    <col min="10173" max="10173" width="4.28515625" style="99" customWidth="1"/>
    <col min="10174" max="10174" width="39" style="99" customWidth="1"/>
    <col min="10175" max="10175" width="53.5703125" style="99" customWidth="1"/>
    <col min="10176" max="10179" width="7.7109375" style="99" customWidth="1"/>
    <col min="10180" max="10180" width="10" style="99" customWidth="1"/>
    <col min="10181" max="10182" width="9.28515625" style="99" customWidth="1"/>
    <col min="10183" max="10183" width="8" style="99" customWidth="1"/>
    <col min="10184" max="10427" width="9.140625" style="99"/>
    <col min="10428" max="10428" width="20.140625" style="99" customWidth="1"/>
    <col min="10429" max="10429" width="4.28515625" style="99" customWidth="1"/>
    <col min="10430" max="10430" width="39" style="99" customWidth="1"/>
    <col min="10431" max="10431" width="53.5703125" style="99" customWidth="1"/>
    <col min="10432" max="10435" width="7.7109375" style="99" customWidth="1"/>
    <col min="10436" max="10436" width="10" style="99" customWidth="1"/>
    <col min="10437" max="10438" width="9.28515625" style="99" customWidth="1"/>
    <col min="10439" max="10439" width="8" style="99" customWidth="1"/>
    <col min="10440" max="10683" width="9.140625" style="99"/>
    <col min="10684" max="10684" width="20.140625" style="99" customWidth="1"/>
    <col min="10685" max="10685" width="4.28515625" style="99" customWidth="1"/>
    <col min="10686" max="10686" width="39" style="99" customWidth="1"/>
    <col min="10687" max="10687" width="53.5703125" style="99" customWidth="1"/>
    <col min="10688" max="10691" width="7.7109375" style="99" customWidth="1"/>
    <col min="10692" max="10692" width="10" style="99" customWidth="1"/>
    <col min="10693" max="10694" width="9.28515625" style="99" customWidth="1"/>
    <col min="10695" max="10695" width="8" style="99" customWidth="1"/>
    <col min="10696" max="10939" width="9.140625" style="99"/>
    <col min="10940" max="10940" width="20.140625" style="99" customWidth="1"/>
    <col min="10941" max="10941" width="4.28515625" style="99" customWidth="1"/>
    <col min="10942" max="10942" width="39" style="99" customWidth="1"/>
    <col min="10943" max="10943" width="53.5703125" style="99" customWidth="1"/>
    <col min="10944" max="10947" width="7.7109375" style="99" customWidth="1"/>
    <col min="10948" max="10948" width="10" style="99" customWidth="1"/>
    <col min="10949" max="10950" width="9.28515625" style="99" customWidth="1"/>
    <col min="10951" max="10951" width="8" style="99" customWidth="1"/>
    <col min="10952" max="11195" width="9.140625" style="99"/>
    <col min="11196" max="11196" width="20.140625" style="99" customWidth="1"/>
    <col min="11197" max="11197" width="4.28515625" style="99" customWidth="1"/>
    <col min="11198" max="11198" width="39" style="99" customWidth="1"/>
    <col min="11199" max="11199" width="53.5703125" style="99" customWidth="1"/>
    <col min="11200" max="11203" width="7.7109375" style="99" customWidth="1"/>
    <col min="11204" max="11204" width="10" style="99" customWidth="1"/>
    <col min="11205" max="11206" width="9.28515625" style="99" customWidth="1"/>
    <col min="11207" max="11207" width="8" style="99" customWidth="1"/>
    <col min="11208" max="11451" width="9.140625" style="99"/>
    <col min="11452" max="11452" width="20.140625" style="99" customWidth="1"/>
    <col min="11453" max="11453" width="4.28515625" style="99" customWidth="1"/>
    <col min="11454" max="11454" width="39" style="99" customWidth="1"/>
    <col min="11455" max="11455" width="53.5703125" style="99" customWidth="1"/>
    <col min="11456" max="11459" width="7.7109375" style="99" customWidth="1"/>
    <col min="11460" max="11460" width="10" style="99" customWidth="1"/>
    <col min="11461" max="11462" width="9.28515625" style="99" customWidth="1"/>
    <col min="11463" max="11463" width="8" style="99" customWidth="1"/>
    <col min="11464" max="11707" width="9.140625" style="99"/>
    <col min="11708" max="11708" width="20.140625" style="99" customWidth="1"/>
    <col min="11709" max="11709" width="4.28515625" style="99" customWidth="1"/>
    <col min="11710" max="11710" width="39" style="99" customWidth="1"/>
    <col min="11711" max="11711" width="53.5703125" style="99" customWidth="1"/>
    <col min="11712" max="11715" width="7.7109375" style="99" customWidth="1"/>
    <col min="11716" max="11716" width="10" style="99" customWidth="1"/>
    <col min="11717" max="11718" width="9.28515625" style="99" customWidth="1"/>
    <col min="11719" max="11719" width="8" style="99" customWidth="1"/>
    <col min="11720" max="11963" width="9.140625" style="99"/>
    <col min="11964" max="11964" width="20.140625" style="99" customWidth="1"/>
    <col min="11965" max="11965" width="4.28515625" style="99" customWidth="1"/>
    <col min="11966" max="11966" width="39" style="99" customWidth="1"/>
    <col min="11967" max="11967" width="53.5703125" style="99" customWidth="1"/>
    <col min="11968" max="11971" width="7.7109375" style="99" customWidth="1"/>
    <col min="11972" max="11972" width="10" style="99" customWidth="1"/>
    <col min="11973" max="11974" width="9.28515625" style="99" customWidth="1"/>
    <col min="11975" max="11975" width="8" style="99" customWidth="1"/>
    <col min="11976" max="12219" width="9.140625" style="99"/>
    <col min="12220" max="12220" width="20.140625" style="99" customWidth="1"/>
    <col min="12221" max="12221" width="4.28515625" style="99" customWidth="1"/>
    <col min="12222" max="12222" width="39" style="99" customWidth="1"/>
    <col min="12223" max="12223" width="53.5703125" style="99" customWidth="1"/>
    <col min="12224" max="12227" width="7.7109375" style="99" customWidth="1"/>
    <col min="12228" max="12228" width="10" style="99" customWidth="1"/>
    <col min="12229" max="12230" width="9.28515625" style="99" customWidth="1"/>
    <col min="12231" max="12231" width="8" style="99" customWidth="1"/>
    <col min="12232" max="12475" width="9.140625" style="99"/>
    <col min="12476" max="12476" width="20.140625" style="99" customWidth="1"/>
    <col min="12477" max="12477" width="4.28515625" style="99" customWidth="1"/>
    <col min="12478" max="12478" width="39" style="99" customWidth="1"/>
    <col min="12479" max="12479" width="53.5703125" style="99" customWidth="1"/>
    <col min="12480" max="12483" width="7.7109375" style="99" customWidth="1"/>
    <col min="12484" max="12484" width="10" style="99" customWidth="1"/>
    <col min="12485" max="12486" width="9.28515625" style="99" customWidth="1"/>
    <col min="12487" max="12487" width="8" style="99" customWidth="1"/>
    <col min="12488" max="12731" width="9.140625" style="99"/>
    <col min="12732" max="12732" width="20.140625" style="99" customWidth="1"/>
    <col min="12733" max="12733" width="4.28515625" style="99" customWidth="1"/>
    <col min="12734" max="12734" width="39" style="99" customWidth="1"/>
    <col min="12735" max="12735" width="53.5703125" style="99" customWidth="1"/>
    <col min="12736" max="12739" width="7.7109375" style="99" customWidth="1"/>
    <col min="12740" max="12740" width="10" style="99" customWidth="1"/>
    <col min="12741" max="12742" width="9.28515625" style="99" customWidth="1"/>
    <col min="12743" max="12743" width="8" style="99" customWidth="1"/>
    <col min="12744" max="12987" width="9.140625" style="99"/>
    <col min="12988" max="12988" width="20.140625" style="99" customWidth="1"/>
    <col min="12989" max="12989" width="4.28515625" style="99" customWidth="1"/>
    <col min="12990" max="12990" width="39" style="99" customWidth="1"/>
    <col min="12991" max="12991" width="53.5703125" style="99" customWidth="1"/>
    <col min="12992" max="12995" width="7.7109375" style="99" customWidth="1"/>
    <col min="12996" max="12996" width="10" style="99" customWidth="1"/>
    <col min="12997" max="12998" width="9.28515625" style="99" customWidth="1"/>
    <col min="12999" max="12999" width="8" style="99" customWidth="1"/>
    <col min="13000" max="13243" width="9.140625" style="99"/>
    <col min="13244" max="13244" width="20.140625" style="99" customWidth="1"/>
    <col min="13245" max="13245" width="4.28515625" style="99" customWidth="1"/>
    <col min="13246" max="13246" width="39" style="99" customWidth="1"/>
    <col min="13247" max="13247" width="53.5703125" style="99" customWidth="1"/>
    <col min="13248" max="13251" width="7.7109375" style="99" customWidth="1"/>
    <col min="13252" max="13252" width="10" style="99" customWidth="1"/>
    <col min="13253" max="13254" width="9.28515625" style="99" customWidth="1"/>
    <col min="13255" max="13255" width="8" style="99" customWidth="1"/>
    <col min="13256" max="13499" width="9.140625" style="99"/>
    <col min="13500" max="13500" width="20.140625" style="99" customWidth="1"/>
    <col min="13501" max="13501" width="4.28515625" style="99" customWidth="1"/>
    <col min="13502" max="13502" width="39" style="99" customWidth="1"/>
    <col min="13503" max="13503" width="53.5703125" style="99" customWidth="1"/>
    <col min="13504" max="13507" width="7.7109375" style="99" customWidth="1"/>
    <col min="13508" max="13508" width="10" style="99" customWidth="1"/>
    <col min="13509" max="13510" width="9.28515625" style="99" customWidth="1"/>
    <col min="13511" max="13511" width="8" style="99" customWidth="1"/>
    <col min="13512" max="13755" width="9.140625" style="99"/>
    <col min="13756" max="13756" width="20.140625" style="99" customWidth="1"/>
    <col min="13757" max="13757" width="4.28515625" style="99" customWidth="1"/>
    <col min="13758" max="13758" width="39" style="99" customWidth="1"/>
    <col min="13759" max="13759" width="53.5703125" style="99" customWidth="1"/>
    <col min="13760" max="13763" width="7.7109375" style="99" customWidth="1"/>
    <col min="13764" max="13764" width="10" style="99" customWidth="1"/>
    <col min="13765" max="13766" width="9.28515625" style="99" customWidth="1"/>
    <col min="13767" max="13767" width="8" style="99" customWidth="1"/>
    <col min="13768" max="14011" width="9.140625" style="99"/>
    <col min="14012" max="14012" width="20.140625" style="99" customWidth="1"/>
    <col min="14013" max="14013" width="4.28515625" style="99" customWidth="1"/>
    <col min="14014" max="14014" width="39" style="99" customWidth="1"/>
    <col min="14015" max="14015" width="53.5703125" style="99" customWidth="1"/>
    <col min="14016" max="14019" width="7.7109375" style="99" customWidth="1"/>
    <col min="14020" max="14020" width="10" style="99" customWidth="1"/>
    <col min="14021" max="14022" width="9.28515625" style="99" customWidth="1"/>
    <col min="14023" max="14023" width="8" style="99" customWidth="1"/>
    <col min="14024" max="14267" width="9.140625" style="99"/>
    <col min="14268" max="14268" width="20.140625" style="99" customWidth="1"/>
    <col min="14269" max="14269" width="4.28515625" style="99" customWidth="1"/>
    <col min="14270" max="14270" width="39" style="99" customWidth="1"/>
    <col min="14271" max="14271" width="53.5703125" style="99" customWidth="1"/>
    <col min="14272" max="14275" width="7.7109375" style="99" customWidth="1"/>
    <col min="14276" max="14276" width="10" style="99" customWidth="1"/>
    <col min="14277" max="14278" width="9.28515625" style="99" customWidth="1"/>
    <col min="14279" max="14279" width="8" style="99" customWidth="1"/>
    <col min="14280" max="14523" width="9.140625" style="99"/>
    <col min="14524" max="14524" width="20.140625" style="99" customWidth="1"/>
    <col min="14525" max="14525" width="4.28515625" style="99" customWidth="1"/>
    <col min="14526" max="14526" width="39" style="99" customWidth="1"/>
    <col min="14527" max="14527" width="53.5703125" style="99" customWidth="1"/>
    <col min="14528" max="14531" width="7.7109375" style="99" customWidth="1"/>
    <col min="14532" max="14532" width="10" style="99" customWidth="1"/>
    <col min="14533" max="14534" width="9.28515625" style="99" customWidth="1"/>
    <col min="14535" max="14535" width="8" style="99" customWidth="1"/>
    <col min="14536" max="14779" width="9.140625" style="99"/>
    <col min="14780" max="14780" width="20.140625" style="99" customWidth="1"/>
    <col min="14781" max="14781" width="4.28515625" style="99" customWidth="1"/>
    <col min="14782" max="14782" width="39" style="99" customWidth="1"/>
    <col min="14783" max="14783" width="53.5703125" style="99" customWidth="1"/>
    <col min="14784" max="14787" width="7.7109375" style="99" customWidth="1"/>
    <col min="14788" max="14788" width="10" style="99" customWidth="1"/>
    <col min="14789" max="14790" width="9.28515625" style="99" customWidth="1"/>
    <col min="14791" max="14791" width="8" style="99" customWidth="1"/>
    <col min="14792" max="15035" width="9.140625" style="99"/>
    <col min="15036" max="15036" width="20.140625" style="99" customWidth="1"/>
    <col min="15037" max="15037" width="4.28515625" style="99" customWidth="1"/>
    <col min="15038" max="15038" width="39" style="99" customWidth="1"/>
    <col min="15039" max="15039" width="53.5703125" style="99" customWidth="1"/>
    <col min="15040" max="15043" width="7.7109375" style="99" customWidth="1"/>
    <col min="15044" max="15044" width="10" style="99" customWidth="1"/>
    <col min="15045" max="15046" width="9.28515625" style="99" customWidth="1"/>
    <col min="15047" max="15047" width="8" style="99" customWidth="1"/>
    <col min="15048" max="15291" width="9.140625" style="99"/>
    <col min="15292" max="15292" width="20.140625" style="99" customWidth="1"/>
    <col min="15293" max="15293" width="4.28515625" style="99" customWidth="1"/>
    <col min="15294" max="15294" width="39" style="99" customWidth="1"/>
    <col min="15295" max="15295" width="53.5703125" style="99" customWidth="1"/>
    <col min="15296" max="15299" width="7.7109375" style="99" customWidth="1"/>
    <col min="15300" max="15300" width="10" style="99" customWidth="1"/>
    <col min="15301" max="15302" width="9.28515625" style="99" customWidth="1"/>
    <col min="15303" max="15303" width="8" style="99" customWidth="1"/>
    <col min="15304" max="15547" width="9.140625" style="99"/>
    <col min="15548" max="15548" width="20.140625" style="99" customWidth="1"/>
    <col min="15549" max="15549" width="4.28515625" style="99" customWidth="1"/>
    <col min="15550" max="15550" width="39" style="99" customWidth="1"/>
    <col min="15551" max="15551" width="53.5703125" style="99" customWidth="1"/>
    <col min="15552" max="15555" width="7.7109375" style="99" customWidth="1"/>
    <col min="15556" max="15556" width="10" style="99" customWidth="1"/>
    <col min="15557" max="15558" width="9.28515625" style="99" customWidth="1"/>
    <col min="15559" max="15559" width="8" style="99" customWidth="1"/>
    <col min="15560" max="15803" width="9.140625" style="99"/>
    <col min="15804" max="15804" width="20.140625" style="99" customWidth="1"/>
    <col min="15805" max="15805" width="4.28515625" style="99" customWidth="1"/>
    <col min="15806" max="15806" width="39" style="99" customWidth="1"/>
    <col min="15807" max="15807" width="53.5703125" style="99" customWidth="1"/>
    <col min="15808" max="15811" width="7.7109375" style="99" customWidth="1"/>
    <col min="15812" max="15812" width="10" style="99" customWidth="1"/>
    <col min="15813" max="15814" width="9.28515625" style="99" customWidth="1"/>
    <col min="15815" max="15815" width="8" style="99" customWidth="1"/>
    <col min="15816" max="16059" width="9.140625" style="99"/>
    <col min="16060" max="16060" width="20.140625" style="99" customWidth="1"/>
    <col min="16061" max="16061" width="4.28515625" style="99" customWidth="1"/>
    <col min="16062" max="16062" width="39" style="99" customWidth="1"/>
    <col min="16063" max="16063" width="53.5703125" style="99" customWidth="1"/>
    <col min="16064" max="16067" width="7.7109375" style="99" customWidth="1"/>
    <col min="16068" max="16068" width="10" style="99" customWidth="1"/>
    <col min="16069" max="16070" width="9.28515625" style="99" customWidth="1"/>
    <col min="16071" max="16071" width="8" style="99" customWidth="1"/>
    <col min="16072" max="16384" width="9.140625" style="99"/>
  </cols>
  <sheetData>
    <row r="1" spans="1:22" ht="43.5" customHeight="1">
      <c r="A1" s="100"/>
      <c r="B1" s="100"/>
      <c r="C1" s="582" t="s">
        <v>1250</v>
      </c>
      <c r="D1" s="582"/>
      <c r="E1" s="582"/>
      <c r="F1" s="582"/>
      <c r="G1" s="582"/>
      <c r="H1" s="582"/>
      <c r="I1" s="582"/>
      <c r="J1" s="582"/>
      <c r="K1" s="582"/>
      <c r="L1" s="582"/>
    </row>
    <row r="2" spans="1:22" ht="6.75" customHeight="1">
      <c r="J2" s="101"/>
      <c r="K2" s="101"/>
    </row>
    <row r="3" spans="1:22" s="101" customFormat="1" ht="15.75" customHeight="1">
      <c r="A3" s="583" t="s">
        <v>1080</v>
      </c>
      <c r="B3" s="583" t="s">
        <v>1080</v>
      </c>
      <c r="C3" s="583" t="s">
        <v>1067</v>
      </c>
      <c r="D3" s="583"/>
      <c r="E3" s="583" t="s">
        <v>1068</v>
      </c>
      <c r="F3" s="583"/>
      <c r="G3" s="585" t="s">
        <v>1218</v>
      </c>
      <c r="H3" s="585" t="s">
        <v>1219</v>
      </c>
      <c r="I3" s="585" t="s">
        <v>1073</v>
      </c>
      <c r="J3" s="584" t="s">
        <v>1122</v>
      </c>
      <c r="K3" s="584" t="s">
        <v>1183</v>
      </c>
      <c r="L3" s="583" t="s">
        <v>1206</v>
      </c>
      <c r="M3" s="591" t="s">
        <v>1018</v>
      </c>
      <c r="N3" s="591"/>
      <c r="O3" s="591"/>
      <c r="P3" s="591"/>
      <c r="Q3" s="591"/>
      <c r="R3" s="591"/>
      <c r="S3" s="591"/>
      <c r="T3" s="591"/>
      <c r="U3" s="592"/>
      <c r="V3" s="591"/>
    </row>
    <row r="4" spans="1:22" s="101" customFormat="1" ht="15.75" customHeight="1">
      <c r="A4" s="583"/>
      <c r="B4" s="583"/>
      <c r="C4" s="583"/>
      <c r="D4" s="583"/>
      <c r="E4" s="583"/>
      <c r="F4" s="583"/>
      <c r="G4" s="586"/>
      <c r="H4" s="586"/>
      <c r="I4" s="586"/>
      <c r="J4" s="584"/>
      <c r="K4" s="584"/>
      <c r="L4" s="583"/>
      <c r="M4" s="103" t="s">
        <v>1019</v>
      </c>
      <c r="N4" s="103" t="s">
        <v>1020</v>
      </c>
      <c r="O4" s="103" t="s">
        <v>1021</v>
      </c>
      <c r="P4" s="103" t="s">
        <v>1038</v>
      </c>
      <c r="Q4" s="103" t="s">
        <v>1022</v>
      </c>
      <c r="R4" s="103" t="s">
        <v>1393</v>
      </c>
      <c r="S4" s="103" t="s">
        <v>1394</v>
      </c>
      <c r="T4" s="103" t="s">
        <v>1025</v>
      </c>
      <c r="U4" s="104" t="s">
        <v>1395</v>
      </c>
      <c r="V4" s="103" t="s">
        <v>1026</v>
      </c>
    </row>
    <row r="5" spans="1:22" s="101" customFormat="1">
      <c r="A5" s="583"/>
      <c r="B5" s="583"/>
      <c r="C5" s="583"/>
      <c r="D5" s="583"/>
      <c r="E5" s="583"/>
      <c r="F5" s="583"/>
      <c r="G5" s="586"/>
      <c r="H5" s="586"/>
      <c r="I5" s="586"/>
      <c r="J5" s="584"/>
      <c r="K5" s="584"/>
      <c r="L5" s="583"/>
      <c r="M5" s="105" t="s">
        <v>1027</v>
      </c>
      <c r="N5" s="105" t="s">
        <v>1027</v>
      </c>
      <c r="O5" s="105" t="s">
        <v>1027</v>
      </c>
      <c r="P5" s="105" t="s">
        <v>1031</v>
      </c>
      <c r="Q5" s="105" t="s">
        <v>1031</v>
      </c>
      <c r="R5" s="105" t="s">
        <v>1031</v>
      </c>
      <c r="S5" s="105" t="s">
        <v>1396</v>
      </c>
      <c r="T5" s="105" t="s">
        <v>1027</v>
      </c>
      <c r="U5" s="106" t="s">
        <v>1027</v>
      </c>
      <c r="V5" s="105" t="s">
        <v>1031</v>
      </c>
    </row>
    <row r="6" spans="1:22" s="101" customFormat="1" ht="37.5">
      <c r="A6" s="107"/>
      <c r="B6" s="107"/>
      <c r="C6" s="107" t="s">
        <v>1040</v>
      </c>
      <c r="D6" s="107" t="s">
        <v>1084</v>
      </c>
      <c r="E6" s="107" t="s">
        <v>0</v>
      </c>
      <c r="F6" s="107" t="s">
        <v>1084</v>
      </c>
      <c r="G6" s="237"/>
      <c r="H6" s="237"/>
      <c r="I6" s="237"/>
      <c r="J6" s="108"/>
      <c r="K6" s="108"/>
      <c r="L6" s="108" t="s">
        <v>1082</v>
      </c>
      <c r="M6" s="105" t="s">
        <v>1144</v>
      </c>
      <c r="N6" s="105" t="s">
        <v>1028</v>
      </c>
      <c r="O6" s="105" t="s">
        <v>1029</v>
      </c>
      <c r="P6" s="105" t="s">
        <v>1030</v>
      </c>
      <c r="Q6" s="105" t="s">
        <v>1032</v>
      </c>
      <c r="R6" s="105" t="s">
        <v>1750</v>
      </c>
      <c r="S6" s="105" t="s">
        <v>1751</v>
      </c>
      <c r="T6" s="105" t="s">
        <v>1036</v>
      </c>
      <c r="U6" s="106" t="s">
        <v>1752</v>
      </c>
      <c r="V6" s="105" t="s">
        <v>1037</v>
      </c>
    </row>
    <row r="7" spans="1:22">
      <c r="A7" s="109">
        <v>1</v>
      </c>
      <c r="B7" s="110">
        <v>1</v>
      </c>
      <c r="C7" s="563" t="s">
        <v>358</v>
      </c>
      <c r="D7" s="563"/>
      <c r="E7" s="563"/>
      <c r="F7" s="111" t="s">
        <v>1176</v>
      </c>
      <c r="G7" s="111" t="s">
        <v>1176</v>
      </c>
      <c r="H7" s="111" t="s">
        <v>1176</v>
      </c>
      <c r="I7" s="111" t="s">
        <v>1176</v>
      </c>
      <c r="J7" s="112" t="s">
        <v>1156</v>
      </c>
      <c r="K7" s="111" t="s">
        <v>1176</v>
      </c>
      <c r="L7" s="111" t="s">
        <v>1176</v>
      </c>
      <c r="M7" s="111" t="s">
        <v>1176</v>
      </c>
      <c r="N7" s="111" t="s">
        <v>1176</v>
      </c>
      <c r="O7" s="111" t="s">
        <v>1176</v>
      </c>
      <c r="P7" s="111" t="s">
        <v>1176</v>
      </c>
      <c r="Q7" s="111" t="s">
        <v>1176</v>
      </c>
      <c r="R7" s="111" t="s">
        <v>1176</v>
      </c>
      <c r="S7" s="111" t="s">
        <v>1176</v>
      </c>
      <c r="T7" s="111" t="s">
        <v>1176</v>
      </c>
      <c r="U7" s="111" t="s">
        <v>1176</v>
      </c>
      <c r="V7" s="111" t="s">
        <v>1176</v>
      </c>
    </row>
    <row r="8" spans="1:22">
      <c r="A8" s="109">
        <v>2</v>
      </c>
      <c r="B8" s="110">
        <v>2</v>
      </c>
      <c r="C8" s="563" t="s">
        <v>982</v>
      </c>
      <c r="D8" s="563"/>
      <c r="E8" s="563"/>
      <c r="F8" s="111" t="s">
        <v>1176</v>
      </c>
      <c r="G8" s="111" t="s">
        <v>1176</v>
      </c>
      <c r="H8" s="111" t="s">
        <v>1176</v>
      </c>
      <c r="I8" s="111" t="s">
        <v>1176</v>
      </c>
      <c r="J8" s="112" t="s">
        <v>1156</v>
      </c>
      <c r="K8" s="111" t="s">
        <v>1176</v>
      </c>
      <c r="L8" s="111" t="s">
        <v>1176</v>
      </c>
      <c r="M8" s="111" t="s">
        <v>1176</v>
      </c>
      <c r="N8" s="111" t="s">
        <v>1176</v>
      </c>
      <c r="O8" s="111" t="s">
        <v>1176</v>
      </c>
      <c r="P8" s="111" t="s">
        <v>1176</v>
      </c>
      <c r="Q8" s="111" t="s">
        <v>1176</v>
      </c>
      <c r="R8" s="111" t="s">
        <v>1176</v>
      </c>
      <c r="S8" s="111" t="s">
        <v>1176</v>
      </c>
      <c r="T8" s="111" t="s">
        <v>1176</v>
      </c>
      <c r="U8" s="111" t="s">
        <v>1176</v>
      </c>
      <c r="V8" s="111" t="s">
        <v>1176</v>
      </c>
    </row>
    <row r="9" spans="1:22">
      <c r="A9" s="109">
        <v>3</v>
      </c>
      <c r="B9" s="110">
        <v>3</v>
      </c>
      <c r="C9" s="563" t="s">
        <v>987</v>
      </c>
      <c r="D9" s="563"/>
      <c r="E9" s="563"/>
      <c r="F9" s="111" t="s">
        <v>1176</v>
      </c>
      <c r="G9" s="111" t="s">
        <v>1176</v>
      </c>
      <c r="H9" s="111" t="s">
        <v>1176</v>
      </c>
      <c r="I9" s="111" t="s">
        <v>1176</v>
      </c>
      <c r="J9" s="112" t="s">
        <v>1156</v>
      </c>
      <c r="K9" s="111" t="s">
        <v>1176</v>
      </c>
      <c r="L9" s="111" t="s">
        <v>1176</v>
      </c>
      <c r="M9" s="111" t="s">
        <v>1176</v>
      </c>
      <c r="N9" s="111" t="s">
        <v>1176</v>
      </c>
      <c r="O9" s="111" t="s">
        <v>1176</v>
      </c>
      <c r="P9" s="111" t="s">
        <v>1176</v>
      </c>
      <c r="Q9" s="111" t="s">
        <v>1176</v>
      </c>
      <c r="R9" s="111" t="s">
        <v>1176</v>
      </c>
      <c r="S9" s="111" t="s">
        <v>1176</v>
      </c>
      <c r="T9" s="111" t="s">
        <v>1176</v>
      </c>
      <c r="U9" s="111" t="s">
        <v>1176</v>
      </c>
      <c r="V9" s="111" t="s">
        <v>1176</v>
      </c>
    </row>
    <row r="10" spans="1:22" ht="36" customHeight="1">
      <c r="A10" s="109">
        <v>4</v>
      </c>
      <c r="B10" s="601">
        <v>6</v>
      </c>
      <c r="C10" s="604" t="s">
        <v>27</v>
      </c>
      <c r="D10" s="593" t="s">
        <v>23</v>
      </c>
      <c r="E10" s="593" t="s">
        <v>1060</v>
      </c>
      <c r="F10" s="593" t="s">
        <v>24</v>
      </c>
      <c r="G10" s="593" t="s">
        <v>1249</v>
      </c>
      <c r="H10" s="113" t="s">
        <v>1134</v>
      </c>
      <c r="I10" s="113" t="s">
        <v>1145</v>
      </c>
      <c r="J10" s="114" t="s">
        <v>1156</v>
      </c>
      <c r="K10" s="115" t="s">
        <v>1082</v>
      </c>
      <c r="L10" s="116" t="s">
        <v>648</v>
      </c>
      <c r="M10" s="117" t="s">
        <v>648</v>
      </c>
      <c r="N10" s="117"/>
      <c r="O10" s="117"/>
      <c r="P10" s="117"/>
      <c r="Q10" s="117"/>
      <c r="R10" s="117"/>
      <c r="S10" s="117"/>
      <c r="T10" s="117"/>
      <c r="U10" s="117"/>
      <c r="V10" s="117"/>
    </row>
    <row r="11" spans="1:22" ht="27.75" customHeight="1">
      <c r="A11" s="109"/>
      <c r="B11" s="602"/>
      <c r="C11" s="605"/>
      <c r="D11" s="594"/>
      <c r="E11" s="594"/>
      <c r="F11" s="594"/>
      <c r="G11" s="594"/>
      <c r="H11" s="113" t="s">
        <v>1135</v>
      </c>
      <c r="I11" s="113" t="s">
        <v>1145</v>
      </c>
      <c r="J11" s="114" t="s">
        <v>1156</v>
      </c>
      <c r="K11" s="115" t="s">
        <v>1082</v>
      </c>
      <c r="L11" s="116" t="s">
        <v>648</v>
      </c>
      <c r="M11" s="117"/>
      <c r="N11" s="117" t="s">
        <v>648</v>
      </c>
      <c r="O11" s="117"/>
      <c r="P11" s="117"/>
      <c r="Q11" s="117"/>
      <c r="R11" s="117"/>
      <c r="S11" s="117"/>
      <c r="T11" s="117"/>
      <c r="U11" s="117"/>
      <c r="V11" s="117"/>
    </row>
    <row r="12" spans="1:22" ht="41.25" customHeight="1">
      <c r="A12" s="109"/>
      <c r="B12" s="602"/>
      <c r="C12" s="605"/>
      <c r="D12" s="594"/>
      <c r="E12" s="594"/>
      <c r="F12" s="594"/>
      <c r="G12" s="594"/>
      <c r="H12" s="113" t="s">
        <v>1136</v>
      </c>
      <c r="I12" s="113" t="s">
        <v>1145</v>
      </c>
      <c r="J12" s="114" t="s">
        <v>1156</v>
      </c>
      <c r="K12" s="115" t="s">
        <v>1082</v>
      </c>
      <c r="L12" s="116" t="s">
        <v>648</v>
      </c>
      <c r="M12" s="117"/>
      <c r="N12" s="117"/>
      <c r="O12" s="117" t="s">
        <v>648</v>
      </c>
      <c r="P12" s="117"/>
      <c r="Q12" s="117"/>
      <c r="R12" s="117"/>
      <c r="S12" s="117"/>
      <c r="T12" s="117"/>
      <c r="U12" s="117"/>
      <c r="V12" s="117"/>
    </row>
    <row r="13" spans="1:22" ht="45.75" customHeight="1">
      <c r="A13" s="109"/>
      <c r="B13" s="602"/>
      <c r="C13" s="605"/>
      <c r="D13" s="594"/>
      <c r="E13" s="594"/>
      <c r="F13" s="594"/>
      <c r="G13" s="594"/>
      <c r="H13" s="113" t="s">
        <v>1137</v>
      </c>
      <c r="I13" s="113" t="s">
        <v>1145</v>
      </c>
      <c r="J13" s="114" t="s">
        <v>1156</v>
      </c>
      <c r="K13" s="115" t="s">
        <v>1082</v>
      </c>
      <c r="L13" s="116" t="s">
        <v>648</v>
      </c>
      <c r="M13" s="117"/>
      <c r="N13" s="117"/>
      <c r="O13" s="117"/>
      <c r="P13" s="117" t="s">
        <v>648</v>
      </c>
      <c r="Q13" s="117"/>
      <c r="R13" s="117"/>
      <c r="S13" s="117"/>
      <c r="T13" s="117"/>
      <c r="U13" s="117"/>
      <c r="V13" s="117"/>
    </row>
    <row r="14" spans="1:22" ht="37.5" customHeight="1">
      <c r="A14" s="109"/>
      <c r="B14" s="602"/>
      <c r="C14" s="605"/>
      <c r="D14" s="594"/>
      <c r="E14" s="594"/>
      <c r="F14" s="594"/>
      <c r="G14" s="594"/>
      <c r="H14" s="113" t="s">
        <v>1138</v>
      </c>
      <c r="I14" s="113" t="s">
        <v>1145</v>
      </c>
      <c r="J14" s="114" t="s">
        <v>1156</v>
      </c>
      <c r="K14" s="115" t="s">
        <v>1082</v>
      </c>
      <c r="L14" s="116" t="s">
        <v>648</v>
      </c>
      <c r="M14" s="117"/>
      <c r="N14" s="117"/>
      <c r="O14" s="117"/>
      <c r="P14" s="117"/>
      <c r="Q14" s="117" t="s">
        <v>648</v>
      </c>
      <c r="R14" s="117"/>
      <c r="S14" s="117"/>
      <c r="T14" s="117"/>
      <c r="U14" s="117"/>
      <c r="V14" s="117"/>
    </row>
    <row r="15" spans="1:22" ht="33" customHeight="1">
      <c r="A15" s="109"/>
      <c r="B15" s="602"/>
      <c r="C15" s="605"/>
      <c r="D15" s="594"/>
      <c r="E15" s="594"/>
      <c r="F15" s="594"/>
      <c r="G15" s="594"/>
      <c r="H15" s="113" t="s">
        <v>1139</v>
      </c>
      <c r="I15" s="113" t="s">
        <v>1145</v>
      </c>
      <c r="J15" s="114" t="s">
        <v>1156</v>
      </c>
      <c r="K15" s="115" t="s">
        <v>1082</v>
      </c>
      <c r="L15" s="116" t="s">
        <v>648</v>
      </c>
      <c r="M15" s="117"/>
      <c r="N15" s="117"/>
      <c r="O15" s="117"/>
      <c r="P15" s="117"/>
      <c r="Q15" s="117"/>
      <c r="R15" s="117" t="s">
        <v>648</v>
      </c>
      <c r="S15" s="117"/>
      <c r="T15" s="117"/>
      <c r="U15" s="117"/>
      <c r="V15" s="117"/>
    </row>
    <row r="16" spans="1:22" ht="34.5" customHeight="1">
      <c r="A16" s="109"/>
      <c r="B16" s="602"/>
      <c r="C16" s="605"/>
      <c r="D16" s="594"/>
      <c r="E16" s="594"/>
      <c r="F16" s="594"/>
      <c r="G16" s="594"/>
      <c r="H16" s="113" t="s">
        <v>1140</v>
      </c>
      <c r="I16" s="113" t="s">
        <v>1145</v>
      </c>
      <c r="J16" s="114" t="s">
        <v>1156</v>
      </c>
      <c r="K16" s="115" t="s">
        <v>1082</v>
      </c>
      <c r="L16" s="116" t="s">
        <v>648</v>
      </c>
      <c r="M16" s="117"/>
      <c r="N16" s="117"/>
      <c r="O16" s="117"/>
      <c r="P16" s="117"/>
      <c r="Q16" s="117"/>
      <c r="R16" s="117"/>
      <c r="S16" s="117" t="s">
        <v>648</v>
      </c>
      <c r="T16" s="117"/>
      <c r="U16" s="117"/>
      <c r="V16" s="117"/>
    </row>
    <row r="17" spans="1:22" ht="39" customHeight="1">
      <c r="A17" s="109"/>
      <c r="B17" s="602"/>
      <c r="C17" s="605"/>
      <c r="D17" s="594"/>
      <c r="E17" s="594"/>
      <c r="F17" s="594"/>
      <c r="G17" s="594"/>
      <c r="H17" s="113" t="s">
        <v>1141</v>
      </c>
      <c r="I17" s="113" t="s">
        <v>1145</v>
      </c>
      <c r="J17" s="114" t="s">
        <v>1156</v>
      </c>
      <c r="K17" s="115" t="s">
        <v>1082</v>
      </c>
      <c r="L17" s="116" t="s">
        <v>648</v>
      </c>
      <c r="M17" s="117"/>
      <c r="N17" s="117"/>
      <c r="O17" s="117"/>
      <c r="P17" s="117"/>
      <c r="Q17" s="117"/>
      <c r="R17" s="117"/>
      <c r="S17" s="117"/>
      <c r="T17" s="117" t="s">
        <v>648</v>
      </c>
      <c r="U17" s="117"/>
      <c r="V17" s="117"/>
    </row>
    <row r="18" spans="1:22" ht="32.25" customHeight="1">
      <c r="A18" s="109"/>
      <c r="B18" s="602"/>
      <c r="C18" s="605"/>
      <c r="D18" s="594"/>
      <c r="E18" s="594"/>
      <c r="F18" s="594"/>
      <c r="G18" s="594"/>
      <c r="H18" s="113" t="s">
        <v>1142</v>
      </c>
      <c r="I18" s="113" t="s">
        <v>1145</v>
      </c>
      <c r="J18" s="114" t="s">
        <v>1156</v>
      </c>
      <c r="K18" s="115" t="s">
        <v>1082</v>
      </c>
      <c r="L18" s="116" t="s">
        <v>648</v>
      </c>
      <c r="M18" s="117"/>
      <c r="N18" s="117"/>
      <c r="O18" s="117"/>
      <c r="P18" s="117"/>
      <c r="Q18" s="117"/>
      <c r="R18" s="117"/>
      <c r="S18" s="117"/>
      <c r="T18" s="117"/>
      <c r="U18" s="117" t="s">
        <v>648</v>
      </c>
      <c r="V18" s="117"/>
    </row>
    <row r="19" spans="1:22" ht="31.5" customHeight="1">
      <c r="A19" s="109"/>
      <c r="B19" s="603"/>
      <c r="C19" s="606"/>
      <c r="D19" s="595"/>
      <c r="E19" s="595"/>
      <c r="F19" s="595"/>
      <c r="G19" s="595"/>
      <c r="H19" s="113" t="s">
        <v>1143</v>
      </c>
      <c r="I19" s="113" t="s">
        <v>1145</v>
      </c>
      <c r="J19" s="114" t="s">
        <v>1156</v>
      </c>
      <c r="K19" s="115" t="s">
        <v>1082</v>
      </c>
      <c r="L19" s="116" t="s">
        <v>648</v>
      </c>
      <c r="M19" s="117"/>
      <c r="N19" s="117"/>
      <c r="O19" s="117"/>
      <c r="P19" s="117"/>
      <c r="Q19" s="117"/>
      <c r="R19" s="117"/>
      <c r="S19" s="117"/>
      <c r="T19" s="117"/>
      <c r="U19" s="117"/>
      <c r="V19" s="117" t="s">
        <v>648</v>
      </c>
    </row>
    <row r="20" spans="1:22">
      <c r="A20" s="109">
        <v>5</v>
      </c>
      <c r="B20" s="110">
        <v>7</v>
      </c>
      <c r="C20" s="563" t="s">
        <v>983</v>
      </c>
      <c r="D20" s="563"/>
      <c r="E20" s="563"/>
      <c r="F20" s="111" t="s">
        <v>1176</v>
      </c>
      <c r="G20" s="111" t="s">
        <v>1176</v>
      </c>
      <c r="H20" s="111" t="s">
        <v>1176</v>
      </c>
      <c r="I20" s="111" t="s">
        <v>1176</v>
      </c>
      <c r="J20" s="112" t="s">
        <v>1156</v>
      </c>
      <c r="K20" s="111" t="s">
        <v>1176</v>
      </c>
      <c r="L20" s="111" t="s">
        <v>1176</v>
      </c>
      <c r="M20" s="111" t="s">
        <v>1176</v>
      </c>
      <c r="N20" s="111" t="s">
        <v>1176</v>
      </c>
      <c r="O20" s="111" t="s">
        <v>1176</v>
      </c>
      <c r="P20" s="111" t="s">
        <v>1176</v>
      </c>
      <c r="Q20" s="111" t="s">
        <v>1176</v>
      </c>
      <c r="R20" s="111" t="s">
        <v>1176</v>
      </c>
      <c r="S20" s="111" t="s">
        <v>1176</v>
      </c>
      <c r="T20" s="111" t="s">
        <v>1176</v>
      </c>
      <c r="U20" s="111" t="s">
        <v>1176</v>
      </c>
      <c r="V20" s="111" t="s">
        <v>1176</v>
      </c>
    </row>
    <row r="21" spans="1:22">
      <c r="A21" s="109">
        <v>6</v>
      </c>
      <c r="B21" s="110">
        <v>8</v>
      </c>
      <c r="C21" s="563" t="s">
        <v>1085</v>
      </c>
      <c r="D21" s="563"/>
      <c r="E21" s="563"/>
      <c r="F21" s="111" t="s">
        <v>1176</v>
      </c>
      <c r="G21" s="111" t="s">
        <v>1176</v>
      </c>
      <c r="H21" s="111" t="s">
        <v>1176</v>
      </c>
      <c r="I21" s="111" t="s">
        <v>1176</v>
      </c>
      <c r="J21" s="112" t="s">
        <v>1156</v>
      </c>
      <c r="K21" s="111" t="s">
        <v>1176</v>
      </c>
      <c r="L21" s="111" t="s">
        <v>1176</v>
      </c>
      <c r="M21" s="111" t="s">
        <v>1176</v>
      </c>
      <c r="N21" s="111" t="s">
        <v>1176</v>
      </c>
      <c r="O21" s="111" t="s">
        <v>1176</v>
      </c>
      <c r="P21" s="111" t="s">
        <v>1176</v>
      </c>
      <c r="Q21" s="111" t="s">
        <v>1176</v>
      </c>
      <c r="R21" s="111" t="s">
        <v>1176</v>
      </c>
      <c r="S21" s="111" t="s">
        <v>1176</v>
      </c>
      <c r="T21" s="111" t="s">
        <v>1176</v>
      </c>
      <c r="U21" s="111" t="s">
        <v>1176</v>
      </c>
      <c r="V21" s="111" t="s">
        <v>1176</v>
      </c>
    </row>
    <row r="22" spans="1:22" ht="75">
      <c r="A22" s="109">
        <v>7</v>
      </c>
      <c r="B22" s="118">
        <v>23</v>
      </c>
      <c r="C22" s="119" t="s">
        <v>1226</v>
      </c>
      <c r="D22" s="113" t="s">
        <v>23</v>
      </c>
      <c r="E22" s="119" t="s">
        <v>80</v>
      </c>
      <c r="F22" s="113" t="s">
        <v>25</v>
      </c>
      <c r="G22" s="119" t="s">
        <v>1227</v>
      </c>
      <c r="H22" s="119" t="s">
        <v>1251</v>
      </c>
      <c r="I22" s="113" t="s">
        <v>1079</v>
      </c>
      <c r="J22" s="114" t="s">
        <v>1156</v>
      </c>
      <c r="K22" s="115" t="s">
        <v>1082</v>
      </c>
      <c r="L22" s="116" t="s">
        <v>648</v>
      </c>
      <c r="M22" s="117" t="s">
        <v>648</v>
      </c>
      <c r="N22" s="117"/>
      <c r="O22" s="117"/>
      <c r="P22" s="117"/>
      <c r="Q22" s="117"/>
      <c r="R22" s="117"/>
      <c r="S22" s="117"/>
      <c r="T22" s="117"/>
      <c r="U22" s="117"/>
      <c r="V22" s="117" t="s">
        <v>648</v>
      </c>
    </row>
    <row r="23" spans="1:22" ht="56.25">
      <c r="A23" s="109">
        <v>8</v>
      </c>
      <c r="B23" s="118">
        <v>24</v>
      </c>
      <c r="C23" s="119" t="s">
        <v>70</v>
      </c>
      <c r="D23" s="113" t="s">
        <v>25</v>
      </c>
      <c r="E23" s="119" t="s">
        <v>67</v>
      </c>
      <c r="F23" s="113" t="s">
        <v>25</v>
      </c>
      <c r="G23" s="119" t="s">
        <v>67</v>
      </c>
      <c r="H23" s="119" t="s">
        <v>1248</v>
      </c>
      <c r="I23" s="113" t="s">
        <v>1079</v>
      </c>
      <c r="J23" s="114" t="s">
        <v>1156</v>
      </c>
      <c r="K23" s="115" t="s">
        <v>1082</v>
      </c>
      <c r="L23" s="116" t="s">
        <v>648</v>
      </c>
      <c r="M23" s="117" t="s">
        <v>648</v>
      </c>
      <c r="N23" s="117"/>
      <c r="O23" s="117"/>
      <c r="P23" s="117"/>
      <c r="Q23" s="117"/>
      <c r="R23" s="117"/>
      <c r="S23" s="117"/>
      <c r="T23" s="117"/>
      <c r="U23" s="117"/>
      <c r="V23" s="117" t="s">
        <v>648</v>
      </c>
    </row>
    <row r="24" spans="1:22" ht="35.25" customHeight="1">
      <c r="A24" s="109">
        <v>9</v>
      </c>
      <c r="B24" s="118">
        <v>25</v>
      </c>
      <c r="C24" s="119" t="s">
        <v>1229</v>
      </c>
      <c r="D24" s="113" t="s">
        <v>23</v>
      </c>
      <c r="E24" s="119" t="s">
        <v>1228</v>
      </c>
      <c r="F24" s="113" t="s">
        <v>25</v>
      </c>
      <c r="G24" s="119" t="s">
        <v>1228</v>
      </c>
      <c r="H24" s="119" t="s">
        <v>1253</v>
      </c>
      <c r="I24" s="113" t="s">
        <v>1145</v>
      </c>
      <c r="J24" s="114" t="s">
        <v>1156</v>
      </c>
      <c r="K24" s="115" t="s">
        <v>1082</v>
      </c>
      <c r="L24" s="116" t="s">
        <v>648</v>
      </c>
      <c r="M24" s="117" t="s">
        <v>648</v>
      </c>
      <c r="N24" s="117"/>
      <c r="O24" s="117"/>
      <c r="P24" s="117"/>
      <c r="Q24" s="117"/>
      <c r="R24" s="117"/>
      <c r="S24" s="117"/>
      <c r="T24" s="117"/>
      <c r="U24" s="117"/>
      <c r="V24" s="117" t="s">
        <v>648</v>
      </c>
    </row>
    <row r="25" spans="1:22" ht="56.25" hidden="1">
      <c r="A25" s="109">
        <v>10</v>
      </c>
      <c r="B25" s="118">
        <v>26</v>
      </c>
      <c r="C25" s="119" t="s">
        <v>7</v>
      </c>
      <c r="D25" s="113" t="s">
        <v>23</v>
      </c>
      <c r="E25" s="119" t="s">
        <v>1230</v>
      </c>
      <c r="F25" s="113" t="s">
        <v>25</v>
      </c>
      <c r="G25" s="117" t="s">
        <v>1230</v>
      </c>
      <c r="H25" s="117" t="s">
        <v>1254</v>
      </c>
      <c r="I25" s="117" t="s">
        <v>1145</v>
      </c>
      <c r="J25" s="114" t="s">
        <v>1156</v>
      </c>
      <c r="K25" s="115" t="s">
        <v>1083</v>
      </c>
      <c r="L25" s="116" t="s">
        <v>648</v>
      </c>
      <c r="M25" s="117"/>
      <c r="N25" s="117" t="s">
        <v>648</v>
      </c>
      <c r="O25" s="117" t="s">
        <v>648</v>
      </c>
      <c r="P25" s="117" t="s">
        <v>648</v>
      </c>
      <c r="Q25" s="117" t="s">
        <v>648</v>
      </c>
      <c r="R25" s="117" t="s">
        <v>648</v>
      </c>
      <c r="S25" s="117" t="s">
        <v>648</v>
      </c>
      <c r="T25" s="117" t="s">
        <v>648</v>
      </c>
      <c r="U25" s="117" t="s">
        <v>648</v>
      </c>
      <c r="V25" s="117" t="s">
        <v>648</v>
      </c>
    </row>
    <row r="26" spans="1:22" ht="56.25">
      <c r="A26" s="109">
        <v>11</v>
      </c>
      <c r="B26" s="118">
        <v>27</v>
      </c>
      <c r="C26" s="119" t="s">
        <v>1400</v>
      </c>
      <c r="D26" s="113" t="s">
        <v>25</v>
      </c>
      <c r="E26" s="119" t="s">
        <v>1400</v>
      </c>
      <c r="F26" s="113" t="s">
        <v>25</v>
      </c>
      <c r="G26" s="117" t="s">
        <v>31</v>
      </c>
      <c r="H26" s="117" t="s">
        <v>1252</v>
      </c>
      <c r="I26" s="117" t="s">
        <v>1079</v>
      </c>
      <c r="J26" s="114" t="s">
        <v>1156</v>
      </c>
      <c r="K26" s="115" t="s">
        <v>1082</v>
      </c>
      <c r="L26" s="116" t="s">
        <v>648</v>
      </c>
      <c r="M26" s="117"/>
      <c r="N26" s="117" t="s">
        <v>648</v>
      </c>
      <c r="O26" s="117"/>
      <c r="P26" s="117"/>
      <c r="Q26" s="117"/>
      <c r="R26" s="117"/>
      <c r="S26" s="117"/>
      <c r="T26" s="117"/>
      <c r="U26" s="117"/>
      <c r="V26" s="117" t="s">
        <v>648</v>
      </c>
    </row>
    <row r="27" spans="1:22" ht="54.75" customHeight="1">
      <c r="A27" s="109">
        <v>12</v>
      </c>
      <c r="B27" s="118">
        <v>28</v>
      </c>
      <c r="C27" s="119" t="s">
        <v>83</v>
      </c>
      <c r="D27" s="113" t="s">
        <v>25</v>
      </c>
      <c r="E27" s="119" t="s">
        <v>82</v>
      </c>
      <c r="F27" s="113" t="s">
        <v>25</v>
      </c>
      <c r="G27" s="117" t="s">
        <v>82</v>
      </c>
      <c r="H27" s="117" t="s">
        <v>1255</v>
      </c>
      <c r="I27" s="117" t="s">
        <v>1145</v>
      </c>
      <c r="J27" s="114" t="s">
        <v>1156</v>
      </c>
      <c r="K27" s="115" t="s">
        <v>1082</v>
      </c>
      <c r="L27" s="116" t="s">
        <v>648</v>
      </c>
      <c r="M27" s="117"/>
      <c r="N27" s="117" t="s">
        <v>648</v>
      </c>
      <c r="O27" s="117"/>
      <c r="P27" s="117"/>
      <c r="Q27" s="117"/>
      <c r="R27" s="117"/>
      <c r="S27" s="117"/>
      <c r="T27" s="117"/>
      <c r="U27" s="117"/>
      <c r="V27" s="117" t="s">
        <v>648</v>
      </c>
    </row>
    <row r="28" spans="1:22" ht="74.25" hidden="1" customHeight="1">
      <c r="A28" s="109">
        <v>13</v>
      </c>
      <c r="B28" s="118">
        <v>29</v>
      </c>
      <c r="C28" s="119" t="s">
        <v>369</v>
      </c>
      <c r="D28" s="113" t="s">
        <v>23</v>
      </c>
      <c r="E28" s="119" t="s">
        <v>370</v>
      </c>
      <c r="F28" s="113" t="s">
        <v>25</v>
      </c>
      <c r="G28" s="117"/>
      <c r="H28" s="117"/>
      <c r="I28" s="117"/>
      <c r="J28" s="114" t="s">
        <v>1156</v>
      </c>
      <c r="K28" s="115" t="s">
        <v>1083</v>
      </c>
      <c r="L28" s="116" t="s">
        <v>648</v>
      </c>
      <c r="M28" s="117"/>
      <c r="N28" s="117"/>
      <c r="O28" s="117"/>
      <c r="P28" s="117"/>
      <c r="Q28" s="117"/>
      <c r="R28" s="117"/>
      <c r="S28" s="117"/>
      <c r="T28" s="117"/>
      <c r="U28" s="117"/>
      <c r="V28" s="117"/>
    </row>
    <row r="29" spans="1:22" ht="56.25" hidden="1">
      <c r="A29" s="109">
        <v>14</v>
      </c>
      <c r="B29" s="118">
        <v>30</v>
      </c>
      <c r="C29" s="119" t="s">
        <v>8</v>
      </c>
      <c r="D29" s="113" t="s">
        <v>23</v>
      </c>
      <c r="E29" s="119" t="s">
        <v>624</v>
      </c>
      <c r="F29" s="113" t="s">
        <v>105</v>
      </c>
      <c r="G29" s="117"/>
      <c r="H29" s="117"/>
      <c r="I29" s="117"/>
      <c r="J29" s="114" t="s">
        <v>1156</v>
      </c>
      <c r="K29" s="115" t="s">
        <v>1083</v>
      </c>
      <c r="L29" s="116" t="s">
        <v>648</v>
      </c>
      <c r="M29" s="117"/>
      <c r="N29" s="117"/>
      <c r="O29" s="117"/>
      <c r="P29" s="117"/>
      <c r="Q29" s="117"/>
      <c r="R29" s="117"/>
      <c r="S29" s="117"/>
      <c r="T29" s="117"/>
      <c r="U29" s="117"/>
      <c r="V29" s="117"/>
    </row>
    <row r="30" spans="1:22" ht="56.25" hidden="1">
      <c r="A30" s="109">
        <v>15</v>
      </c>
      <c r="B30" s="118">
        <v>31</v>
      </c>
      <c r="C30" s="119" t="s">
        <v>371</v>
      </c>
      <c r="D30" s="113" t="s">
        <v>26</v>
      </c>
      <c r="E30" s="119" t="s">
        <v>372</v>
      </c>
      <c r="F30" s="113" t="s">
        <v>26</v>
      </c>
      <c r="G30" s="117"/>
      <c r="H30" s="117"/>
      <c r="I30" s="117"/>
      <c r="J30" s="114" t="s">
        <v>1156</v>
      </c>
      <c r="K30" s="115" t="s">
        <v>1083</v>
      </c>
      <c r="L30" s="116" t="s">
        <v>648</v>
      </c>
      <c r="M30" s="117"/>
      <c r="N30" s="117"/>
      <c r="O30" s="117"/>
      <c r="P30" s="117"/>
      <c r="Q30" s="117"/>
      <c r="R30" s="117"/>
      <c r="S30" s="117"/>
      <c r="T30" s="117"/>
      <c r="U30" s="117"/>
      <c r="V30" s="117"/>
    </row>
    <row r="31" spans="1:22" ht="56.25">
      <c r="A31" s="109"/>
      <c r="B31" s="118"/>
      <c r="C31" s="255" t="s">
        <v>7</v>
      </c>
      <c r="D31" s="113" t="s">
        <v>23</v>
      </c>
      <c r="E31" s="255" t="s">
        <v>1230</v>
      </c>
      <c r="F31" s="113" t="s">
        <v>25</v>
      </c>
      <c r="G31" s="117"/>
      <c r="H31" s="117"/>
      <c r="I31" s="117"/>
      <c r="J31" s="114" t="s">
        <v>1156</v>
      </c>
      <c r="K31" s="115" t="s">
        <v>1082</v>
      </c>
      <c r="L31" s="116" t="s">
        <v>648</v>
      </c>
      <c r="M31" s="117"/>
      <c r="N31" s="117"/>
      <c r="O31" s="117"/>
      <c r="P31" s="117"/>
      <c r="Q31" s="117"/>
      <c r="R31" s="117"/>
      <c r="S31" s="117"/>
      <c r="T31" s="117"/>
      <c r="U31" s="117"/>
      <c r="V31" s="117"/>
    </row>
    <row r="32" spans="1:22" ht="19.5" thickBot="1">
      <c r="A32" s="109">
        <v>16</v>
      </c>
      <c r="B32" s="110">
        <v>32</v>
      </c>
      <c r="C32" s="563" t="s">
        <v>1086</v>
      </c>
      <c r="D32" s="563"/>
      <c r="E32" s="563"/>
      <c r="F32" s="111" t="s">
        <v>1176</v>
      </c>
      <c r="G32" s="107"/>
      <c r="H32" s="107"/>
      <c r="I32" s="107"/>
      <c r="J32" s="112" t="s">
        <v>1156</v>
      </c>
      <c r="K32" s="111" t="s">
        <v>1176</v>
      </c>
      <c r="L32" s="111" t="s">
        <v>1176</v>
      </c>
      <c r="M32" s="111" t="s">
        <v>1176</v>
      </c>
      <c r="N32" s="111" t="s">
        <v>1176</v>
      </c>
      <c r="O32" s="111" t="s">
        <v>1176</v>
      </c>
      <c r="P32" s="111" t="s">
        <v>1176</v>
      </c>
      <c r="Q32" s="111" t="s">
        <v>1176</v>
      </c>
      <c r="R32" s="111" t="s">
        <v>1176</v>
      </c>
      <c r="S32" s="111" t="s">
        <v>1176</v>
      </c>
      <c r="T32" s="111" t="s">
        <v>1176</v>
      </c>
      <c r="U32" s="111" t="s">
        <v>1176</v>
      </c>
      <c r="V32" s="111" t="s">
        <v>1176</v>
      </c>
    </row>
    <row r="33" spans="1:22" ht="38.25" thickBot="1">
      <c r="A33" s="109">
        <v>17</v>
      </c>
      <c r="B33" s="118">
        <v>42</v>
      </c>
      <c r="C33" s="119" t="s">
        <v>84</v>
      </c>
      <c r="D33" s="113" t="s">
        <v>25</v>
      </c>
      <c r="E33" s="119" t="s">
        <v>85</v>
      </c>
      <c r="F33" s="113" t="s">
        <v>25</v>
      </c>
      <c r="G33" s="215" t="s">
        <v>85</v>
      </c>
      <c r="H33" s="215" t="s">
        <v>1256</v>
      </c>
      <c r="I33" s="117" t="s">
        <v>1145</v>
      </c>
      <c r="J33" s="114" t="s">
        <v>1156</v>
      </c>
      <c r="K33" s="115" t="s">
        <v>1082</v>
      </c>
      <c r="L33" s="116" t="s">
        <v>648</v>
      </c>
      <c r="M33" s="117" t="s">
        <v>648</v>
      </c>
      <c r="N33" s="117"/>
      <c r="O33" s="117"/>
      <c r="P33" s="117"/>
      <c r="Q33" s="117"/>
      <c r="R33" s="117"/>
      <c r="S33" s="117"/>
      <c r="T33" s="117"/>
      <c r="U33" s="117"/>
      <c r="V33" s="117" t="s">
        <v>648</v>
      </c>
    </row>
    <row r="34" spans="1:22" ht="57" hidden="1" thickBot="1">
      <c r="A34" s="109">
        <v>18</v>
      </c>
      <c r="B34" s="118">
        <v>43</v>
      </c>
      <c r="C34" s="119" t="s">
        <v>375</v>
      </c>
      <c r="D34" s="113" t="s">
        <v>23</v>
      </c>
      <c r="E34" s="119" t="s">
        <v>86</v>
      </c>
      <c r="F34" s="113" t="s">
        <v>25</v>
      </c>
      <c r="G34" s="216" t="s">
        <v>86</v>
      </c>
      <c r="H34" s="216" t="s">
        <v>1257</v>
      </c>
      <c r="I34" s="117" t="s">
        <v>1145</v>
      </c>
      <c r="J34" s="114" t="s">
        <v>1156</v>
      </c>
      <c r="K34" s="115" t="s">
        <v>1083</v>
      </c>
      <c r="L34" s="116" t="s">
        <v>648</v>
      </c>
      <c r="M34" s="117" t="s">
        <v>648</v>
      </c>
      <c r="N34" s="117" t="s">
        <v>648</v>
      </c>
      <c r="O34" s="117" t="s">
        <v>648</v>
      </c>
      <c r="P34" s="117" t="s">
        <v>648</v>
      </c>
      <c r="Q34" s="117" t="s">
        <v>648</v>
      </c>
      <c r="R34" s="117" t="s">
        <v>648</v>
      </c>
      <c r="S34" s="117" t="s">
        <v>648</v>
      </c>
      <c r="T34" s="117" t="s">
        <v>648</v>
      </c>
      <c r="U34" s="117" t="s">
        <v>648</v>
      </c>
      <c r="V34" s="117" t="s">
        <v>648</v>
      </c>
    </row>
    <row r="35" spans="1:22" ht="56.25">
      <c r="A35" s="109">
        <v>19</v>
      </c>
      <c r="B35" s="118">
        <v>44</v>
      </c>
      <c r="C35" s="119" t="s">
        <v>14</v>
      </c>
      <c r="D35" s="113" t="s">
        <v>23</v>
      </c>
      <c r="E35" s="119" t="s">
        <v>87</v>
      </c>
      <c r="F35" s="113" t="s">
        <v>25</v>
      </c>
      <c r="G35" s="117" t="s">
        <v>87</v>
      </c>
      <c r="H35" s="117" t="s">
        <v>1258</v>
      </c>
      <c r="I35" s="117" t="s">
        <v>1079</v>
      </c>
      <c r="J35" s="114" t="s">
        <v>1156</v>
      </c>
      <c r="K35" s="115" t="s">
        <v>1082</v>
      </c>
      <c r="L35" s="116" t="s">
        <v>648</v>
      </c>
      <c r="M35" s="117"/>
      <c r="N35" s="117" t="s">
        <v>648</v>
      </c>
      <c r="O35" s="117"/>
      <c r="P35" s="117"/>
      <c r="Q35" s="117"/>
      <c r="R35" s="117"/>
      <c r="S35" s="117"/>
      <c r="T35" s="117"/>
      <c r="U35" s="117"/>
      <c r="V35" s="117" t="s">
        <v>648</v>
      </c>
    </row>
    <row r="36" spans="1:22" ht="56.25">
      <c r="A36" s="109">
        <v>20</v>
      </c>
      <c r="B36" s="118">
        <v>45</v>
      </c>
      <c r="C36" s="119" t="s">
        <v>379</v>
      </c>
      <c r="D36" s="113" t="s">
        <v>25</v>
      </c>
      <c r="E36" s="119" t="s">
        <v>88</v>
      </c>
      <c r="F36" s="113" t="s">
        <v>25</v>
      </c>
      <c r="G36" s="117" t="s">
        <v>88</v>
      </c>
      <c r="H36" s="117" t="s">
        <v>1259</v>
      </c>
      <c r="I36" s="117" t="s">
        <v>1079</v>
      </c>
      <c r="J36" s="114" t="s">
        <v>1156</v>
      </c>
      <c r="K36" s="115" t="s">
        <v>1082</v>
      </c>
      <c r="L36" s="116" t="s">
        <v>648</v>
      </c>
      <c r="M36" s="117"/>
      <c r="N36" s="117" t="s">
        <v>648</v>
      </c>
      <c r="O36" s="117"/>
      <c r="P36" s="117"/>
      <c r="Q36" s="117"/>
      <c r="R36" s="117"/>
      <c r="S36" s="117"/>
      <c r="T36" s="117"/>
      <c r="U36" s="117"/>
      <c r="V36" s="117" t="s">
        <v>648</v>
      </c>
    </row>
    <row r="37" spans="1:22" ht="56.25" hidden="1">
      <c r="A37" s="109">
        <v>21</v>
      </c>
      <c r="B37" s="118">
        <v>46</v>
      </c>
      <c r="C37" s="119" t="s">
        <v>382</v>
      </c>
      <c r="D37" s="113" t="s">
        <v>105</v>
      </c>
      <c r="E37" s="119" t="s">
        <v>383</v>
      </c>
      <c r="F37" s="113" t="s">
        <v>105</v>
      </c>
      <c r="G37" s="117"/>
      <c r="H37" s="117"/>
      <c r="I37" s="117"/>
      <c r="J37" s="114" t="s">
        <v>1156</v>
      </c>
      <c r="K37" s="115" t="s">
        <v>1083</v>
      </c>
      <c r="L37" s="116" t="s">
        <v>648</v>
      </c>
      <c r="M37" s="117"/>
      <c r="N37" s="117"/>
      <c r="O37" s="117"/>
      <c r="P37" s="117"/>
      <c r="Q37" s="117"/>
      <c r="R37" s="117"/>
      <c r="S37" s="117"/>
      <c r="T37" s="117"/>
      <c r="U37" s="117"/>
      <c r="V37" s="117"/>
    </row>
    <row r="38" spans="1:22" ht="56.25" hidden="1">
      <c r="A38" s="109">
        <v>22</v>
      </c>
      <c r="B38" s="118">
        <v>47</v>
      </c>
      <c r="C38" s="119" t="s">
        <v>384</v>
      </c>
      <c r="D38" s="113" t="s">
        <v>26</v>
      </c>
      <c r="E38" s="119" t="s">
        <v>385</v>
      </c>
      <c r="F38" s="113" t="s">
        <v>26</v>
      </c>
      <c r="G38" s="117"/>
      <c r="H38" s="117"/>
      <c r="I38" s="117"/>
      <c r="J38" s="114" t="s">
        <v>1156</v>
      </c>
      <c r="K38" s="115" t="s">
        <v>1083</v>
      </c>
      <c r="L38" s="116" t="s">
        <v>648</v>
      </c>
      <c r="M38" s="117"/>
      <c r="N38" s="117"/>
      <c r="O38" s="117"/>
      <c r="P38" s="117"/>
      <c r="Q38" s="117"/>
      <c r="R38" s="117"/>
      <c r="S38" s="117"/>
      <c r="T38" s="117"/>
      <c r="U38" s="117"/>
      <c r="V38" s="117"/>
    </row>
    <row r="39" spans="1:22" ht="37.5" hidden="1">
      <c r="A39" s="109">
        <v>23</v>
      </c>
      <c r="B39" s="118">
        <v>48</v>
      </c>
      <c r="C39" s="119" t="s">
        <v>631</v>
      </c>
      <c r="D39" s="113" t="s">
        <v>26</v>
      </c>
      <c r="E39" s="119" t="s">
        <v>632</v>
      </c>
      <c r="F39" s="113" t="s">
        <v>26</v>
      </c>
      <c r="G39" s="117"/>
      <c r="H39" s="117"/>
      <c r="I39" s="117"/>
      <c r="J39" s="114" t="s">
        <v>1156</v>
      </c>
      <c r="K39" s="115" t="s">
        <v>1083</v>
      </c>
      <c r="L39" s="116" t="s">
        <v>648</v>
      </c>
      <c r="M39" s="117"/>
      <c r="N39" s="117"/>
      <c r="O39" s="117"/>
      <c r="P39" s="117"/>
      <c r="Q39" s="117"/>
      <c r="R39" s="117"/>
      <c r="S39" s="117"/>
      <c r="T39" s="117"/>
      <c r="U39" s="117"/>
      <c r="V39" s="117"/>
    </row>
    <row r="40" spans="1:22">
      <c r="A40" s="109">
        <v>24</v>
      </c>
      <c r="B40" s="110">
        <v>49</v>
      </c>
      <c r="C40" s="563" t="s">
        <v>1046</v>
      </c>
      <c r="D40" s="563"/>
      <c r="E40" s="563"/>
      <c r="F40" s="111" t="s">
        <v>1176</v>
      </c>
      <c r="G40" s="107"/>
      <c r="H40" s="107"/>
      <c r="I40" s="107"/>
      <c r="J40" s="112" t="s">
        <v>1156</v>
      </c>
      <c r="K40" s="111" t="s">
        <v>1176</v>
      </c>
      <c r="L40" s="111" t="s">
        <v>1176</v>
      </c>
      <c r="M40" s="111" t="s">
        <v>1176</v>
      </c>
      <c r="N40" s="111" t="s">
        <v>1176</v>
      </c>
      <c r="O40" s="111" t="s">
        <v>1176</v>
      </c>
      <c r="P40" s="111" t="s">
        <v>1176</v>
      </c>
      <c r="Q40" s="111" t="s">
        <v>1176</v>
      </c>
      <c r="R40" s="111" t="s">
        <v>1176</v>
      </c>
      <c r="S40" s="111" t="s">
        <v>1176</v>
      </c>
      <c r="T40" s="111" t="s">
        <v>1176</v>
      </c>
      <c r="U40" s="111" t="s">
        <v>1176</v>
      </c>
      <c r="V40" s="111" t="s">
        <v>1176</v>
      </c>
    </row>
    <row r="41" spans="1:22" ht="112.5">
      <c r="A41" s="109">
        <v>25</v>
      </c>
      <c r="B41" s="118">
        <v>52</v>
      </c>
      <c r="C41" s="119" t="s">
        <v>388</v>
      </c>
      <c r="D41" s="113" t="s">
        <v>23</v>
      </c>
      <c r="E41" s="119" t="s">
        <v>1225</v>
      </c>
      <c r="F41" s="113" t="s">
        <v>25</v>
      </c>
      <c r="G41" s="117" t="s">
        <v>1225</v>
      </c>
      <c r="H41" s="117" t="s">
        <v>1260</v>
      </c>
      <c r="I41" s="117" t="s">
        <v>1079</v>
      </c>
      <c r="J41" s="114" t="s">
        <v>1156</v>
      </c>
      <c r="K41" s="115" t="s">
        <v>1082</v>
      </c>
      <c r="L41" s="116" t="s">
        <v>648</v>
      </c>
      <c r="M41" s="117"/>
      <c r="N41" s="117"/>
      <c r="O41" s="117" t="s">
        <v>648</v>
      </c>
      <c r="P41" s="117"/>
      <c r="Q41" s="117"/>
      <c r="R41" s="117"/>
      <c r="S41" s="117"/>
      <c r="T41" s="117"/>
      <c r="U41" s="117"/>
      <c r="V41" s="117" t="s">
        <v>648</v>
      </c>
    </row>
    <row r="42" spans="1:22" ht="56.25">
      <c r="A42" s="109">
        <v>26</v>
      </c>
      <c r="B42" s="118">
        <v>55</v>
      </c>
      <c r="C42" s="119" t="s">
        <v>394</v>
      </c>
      <c r="D42" s="113" t="s">
        <v>25</v>
      </c>
      <c r="E42" s="119" t="s">
        <v>1397</v>
      </c>
      <c r="F42" s="113" t="s">
        <v>25</v>
      </c>
      <c r="G42" s="117" t="s">
        <v>395</v>
      </c>
      <c r="H42" s="117" t="s">
        <v>1261</v>
      </c>
      <c r="I42" s="117" t="s">
        <v>1079</v>
      </c>
      <c r="J42" s="114" t="s">
        <v>1156</v>
      </c>
      <c r="K42" s="115" t="s">
        <v>1082</v>
      </c>
      <c r="L42" s="116" t="s">
        <v>648</v>
      </c>
      <c r="M42" s="117"/>
      <c r="N42" s="117"/>
      <c r="O42" s="117"/>
      <c r="P42" s="117" t="s">
        <v>648</v>
      </c>
      <c r="Q42" s="117"/>
      <c r="R42" s="117"/>
      <c r="S42" s="117"/>
      <c r="T42" s="117"/>
      <c r="U42" s="117"/>
      <c r="V42" s="117" t="s">
        <v>648</v>
      </c>
    </row>
    <row r="43" spans="1:22" ht="56.25">
      <c r="A43" s="109">
        <v>27</v>
      </c>
      <c r="B43" s="118">
        <v>58</v>
      </c>
      <c r="C43" s="119" t="s">
        <v>398</v>
      </c>
      <c r="D43" s="113" t="s">
        <v>25</v>
      </c>
      <c r="E43" s="119" t="s">
        <v>399</v>
      </c>
      <c r="F43" s="113" t="s">
        <v>25</v>
      </c>
      <c r="G43" s="117" t="s">
        <v>398</v>
      </c>
      <c r="H43" s="117" t="s">
        <v>398</v>
      </c>
      <c r="I43" s="117" t="s">
        <v>1079</v>
      </c>
      <c r="J43" s="114" t="s">
        <v>1156</v>
      </c>
      <c r="K43" s="115" t="s">
        <v>1082</v>
      </c>
      <c r="L43" s="116" t="s">
        <v>648</v>
      </c>
      <c r="M43" s="117"/>
      <c r="N43" s="117"/>
      <c r="O43" s="117"/>
      <c r="P43" s="117" t="s">
        <v>648</v>
      </c>
      <c r="Q43" s="117"/>
      <c r="R43" s="117"/>
      <c r="S43" s="117"/>
      <c r="T43" s="117"/>
      <c r="U43" s="117"/>
      <c r="V43" s="117" t="s">
        <v>648</v>
      </c>
    </row>
    <row r="44" spans="1:22" ht="37.5">
      <c r="A44" s="109">
        <v>28</v>
      </c>
      <c r="B44" s="118">
        <v>61</v>
      </c>
      <c r="C44" s="119" t="s">
        <v>402</v>
      </c>
      <c r="D44" s="113" t="s">
        <v>25</v>
      </c>
      <c r="E44" s="119" t="s">
        <v>403</v>
      </c>
      <c r="F44" s="113" t="s">
        <v>25</v>
      </c>
      <c r="G44" s="117" t="s">
        <v>403</v>
      </c>
      <c r="H44" s="117" t="s">
        <v>403</v>
      </c>
      <c r="I44" s="117"/>
      <c r="J44" s="114" t="s">
        <v>1156</v>
      </c>
      <c r="K44" s="115" t="s">
        <v>1082</v>
      </c>
      <c r="L44" s="116" t="s">
        <v>648</v>
      </c>
      <c r="M44" s="117"/>
      <c r="N44" s="117"/>
      <c r="O44" s="117"/>
      <c r="P44" s="117"/>
      <c r="Q44" s="117" t="s">
        <v>648</v>
      </c>
      <c r="R44" s="117"/>
      <c r="S44" s="117"/>
      <c r="T44" s="117"/>
      <c r="U44" s="117"/>
      <c r="V44" s="117" t="s">
        <v>648</v>
      </c>
    </row>
    <row r="45" spans="1:22" ht="56.25">
      <c r="A45" s="109"/>
      <c r="B45" s="118"/>
      <c r="C45" s="203" t="s">
        <v>1238</v>
      </c>
      <c r="D45" s="113" t="s">
        <v>23</v>
      </c>
      <c r="E45" s="203" t="s">
        <v>1239</v>
      </c>
      <c r="F45" s="113" t="s">
        <v>25</v>
      </c>
      <c r="G45" s="117" t="s">
        <v>1239</v>
      </c>
      <c r="H45" s="117" t="s">
        <v>1262</v>
      </c>
      <c r="I45" s="117" t="s">
        <v>1079</v>
      </c>
      <c r="J45" s="114" t="s">
        <v>1156</v>
      </c>
      <c r="K45" s="115" t="s">
        <v>1082</v>
      </c>
      <c r="L45" s="116" t="s">
        <v>648</v>
      </c>
      <c r="M45" s="117"/>
      <c r="N45" s="117"/>
      <c r="O45" s="117" t="s">
        <v>648</v>
      </c>
      <c r="P45" s="117"/>
      <c r="Q45" s="117"/>
      <c r="R45" s="117"/>
      <c r="S45" s="117"/>
      <c r="T45" s="117"/>
      <c r="U45" s="117"/>
      <c r="V45" s="117" t="s">
        <v>648</v>
      </c>
    </row>
    <row r="46" spans="1:22" ht="56.25">
      <c r="A46" s="109">
        <v>29</v>
      </c>
      <c r="B46" s="118">
        <v>64</v>
      </c>
      <c r="C46" s="119" t="s">
        <v>1263</v>
      </c>
      <c r="D46" s="113" t="s">
        <v>25</v>
      </c>
      <c r="E46" s="119" t="s">
        <v>1263</v>
      </c>
      <c r="F46" s="113" t="s">
        <v>25</v>
      </c>
      <c r="G46" s="117" t="s">
        <v>1263</v>
      </c>
      <c r="H46" s="117" t="s">
        <v>1264</v>
      </c>
      <c r="I46" s="117" t="s">
        <v>1079</v>
      </c>
      <c r="J46" s="114" t="s">
        <v>1156</v>
      </c>
      <c r="K46" s="115" t="s">
        <v>1082</v>
      </c>
      <c r="L46" s="116" t="s">
        <v>648</v>
      </c>
      <c r="M46" s="117"/>
      <c r="N46" s="117"/>
      <c r="O46" s="117"/>
      <c r="P46" s="117"/>
      <c r="Q46" s="117" t="s">
        <v>648</v>
      </c>
      <c r="R46" s="117"/>
      <c r="S46" s="117"/>
      <c r="T46" s="117"/>
      <c r="U46" s="117"/>
      <c r="V46" s="117" t="s">
        <v>648</v>
      </c>
    </row>
    <row r="47" spans="1:22">
      <c r="A47" s="109">
        <v>30</v>
      </c>
      <c r="B47" s="110">
        <v>65</v>
      </c>
      <c r="C47" s="563" t="s">
        <v>1047</v>
      </c>
      <c r="D47" s="563"/>
      <c r="E47" s="563"/>
      <c r="F47" s="111" t="s">
        <v>1176</v>
      </c>
      <c r="G47" s="107"/>
      <c r="H47" s="107"/>
      <c r="I47" s="107"/>
      <c r="J47" s="112" t="s">
        <v>1156</v>
      </c>
      <c r="K47" s="111" t="s">
        <v>1176</v>
      </c>
      <c r="L47" s="111" t="s">
        <v>1176</v>
      </c>
      <c r="M47" s="111" t="s">
        <v>1176</v>
      </c>
      <c r="N47" s="111" t="s">
        <v>1176</v>
      </c>
      <c r="O47" s="111" t="s">
        <v>1176</v>
      </c>
      <c r="P47" s="111" t="s">
        <v>1176</v>
      </c>
      <c r="Q47" s="111" t="s">
        <v>1176</v>
      </c>
      <c r="R47" s="111" t="s">
        <v>1176</v>
      </c>
      <c r="S47" s="111" t="s">
        <v>1176</v>
      </c>
      <c r="T47" s="111" t="s">
        <v>1176</v>
      </c>
      <c r="U47" s="111" t="s">
        <v>1176</v>
      </c>
      <c r="V47" s="111" t="s">
        <v>1176</v>
      </c>
    </row>
    <row r="48" spans="1:22" ht="56.25">
      <c r="A48" s="109">
        <v>31</v>
      </c>
      <c r="B48" s="118">
        <v>71</v>
      </c>
      <c r="C48" s="119" t="s">
        <v>1398</v>
      </c>
      <c r="D48" s="113" t="s">
        <v>23</v>
      </c>
      <c r="E48" s="119" t="s">
        <v>417</v>
      </c>
      <c r="F48" s="113" t="s">
        <v>25</v>
      </c>
      <c r="G48" s="117" t="s">
        <v>417</v>
      </c>
      <c r="H48" s="117" t="s">
        <v>1266</v>
      </c>
      <c r="I48" s="117" t="s">
        <v>1079</v>
      </c>
      <c r="J48" s="114" t="s">
        <v>1156</v>
      </c>
      <c r="K48" s="115" t="s">
        <v>1082</v>
      </c>
      <c r="L48" s="116" t="s">
        <v>648</v>
      </c>
      <c r="M48" s="117"/>
      <c r="N48" s="117"/>
      <c r="O48" s="117"/>
      <c r="P48" s="117"/>
      <c r="Q48" s="117"/>
      <c r="R48" s="117"/>
      <c r="S48" s="117"/>
      <c r="T48" s="117" t="s">
        <v>648</v>
      </c>
      <c r="U48" s="117"/>
      <c r="V48" s="117" t="s">
        <v>648</v>
      </c>
    </row>
    <row r="49" spans="1:22" ht="56.25">
      <c r="A49" s="109"/>
      <c r="B49" s="118">
        <v>72</v>
      </c>
      <c r="C49" s="203" t="s">
        <v>1265</v>
      </c>
      <c r="D49" s="113" t="s">
        <v>25</v>
      </c>
      <c r="E49" s="203" t="s">
        <v>1265</v>
      </c>
      <c r="F49" s="113" t="s">
        <v>25</v>
      </c>
      <c r="G49" s="117" t="s">
        <v>1265</v>
      </c>
      <c r="H49" s="117" t="s">
        <v>1267</v>
      </c>
      <c r="I49" s="117" t="s">
        <v>1079</v>
      </c>
      <c r="J49" s="114" t="s">
        <v>1156</v>
      </c>
      <c r="K49" s="115" t="s">
        <v>1082</v>
      </c>
      <c r="L49" s="116" t="s">
        <v>648</v>
      </c>
      <c r="M49" s="117"/>
      <c r="N49" s="117"/>
      <c r="O49" s="117"/>
      <c r="P49" s="117"/>
      <c r="Q49" s="117"/>
      <c r="R49" s="117" t="s">
        <v>648</v>
      </c>
      <c r="S49" s="117"/>
      <c r="T49" s="117"/>
      <c r="U49" s="117"/>
      <c r="V49" s="117" t="s">
        <v>648</v>
      </c>
    </row>
    <row r="50" spans="1:22" ht="56.25">
      <c r="A50" s="109">
        <v>32</v>
      </c>
      <c r="B50" s="118">
        <v>75</v>
      </c>
      <c r="C50" s="119" t="s">
        <v>1232</v>
      </c>
      <c r="D50" s="113" t="s">
        <v>23</v>
      </c>
      <c r="E50" s="119" t="s">
        <v>413</v>
      </c>
      <c r="F50" s="113" t="s">
        <v>25</v>
      </c>
      <c r="G50" s="117" t="s">
        <v>413</v>
      </c>
      <c r="H50" s="117" t="s">
        <v>1268</v>
      </c>
      <c r="I50" s="117" t="s">
        <v>1079</v>
      </c>
      <c r="J50" s="114" t="s">
        <v>1156</v>
      </c>
      <c r="K50" s="115" t="s">
        <v>1082</v>
      </c>
      <c r="L50" s="116" t="s">
        <v>648</v>
      </c>
      <c r="M50" s="117"/>
      <c r="N50" s="117"/>
      <c r="O50" s="117"/>
      <c r="P50" s="117"/>
      <c r="Q50" s="117"/>
      <c r="R50" s="117" t="s">
        <v>648</v>
      </c>
      <c r="S50" s="117"/>
      <c r="T50" s="117"/>
      <c r="U50" s="117"/>
      <c r="V50" s="117" t="s">
        <v>648</v>
      </c>
    </row>
    <row r="51" spans="1:22" ht="37.5">
      <c r="A51" s="109"/>
      <c r="B51" s="118">
        <v>76</v>
      </c>
      <c r="C51" s="238" t="s">
        <v>1401</v>
      </c>
      <c r="D51" s="113" t="s">
        <v>25</v>
      </c>
      <c r="E51" s="238" t="s">
        <v>1401</v>
      </c>
      <c r="F51" s="113" t="s">
        <v>25</v>
      </c>
      <c r="G51" s="117"/>
      <c r="H51" s="117"/>
      <c r="I51" s="117"/>
      <c r="J51" s="114" t="s">
        <v>1156</v>
      </c>
      <c r="K51" s="115" t="s">
        <v>1082</v>
      </c>
      <c r="L51" s="116"/>
      <c r="M51" s="117"/>
      <c r="N51" s="117"/>
      <c r="O51" s="117"/>
      <c r="P51" s="117"/>
      <c r="Q51" s="117"/>
      <c r="R51" s="117"/>
      <c r="S51" s="117" t="s">
        <v>648</v>
      </c>
      <c r="T51" s="117"/>
      <c r="U51" s="117"/>
      <c r="V51" s="117"/>
    </row>
    <row r="52" spans="1:22" ht="56.25">
      <c r="A52" s="109">
        <v>33</v>
      </c>
      <c r="B52" s="118">
        <v>78</v>
      </c>
      <c r="C52" s="119" t="s">
        <v>1235</v>
      </c>
      <c r="D52" s="113" t="s">
        <v>25</v>
      </c>
      <c r="E52" s="119" t="s">
        <v>1235</v>
      </c>
      <c r="F52" s="113" t="s">
        <v>25</v>
      </c>
      <c r="G52" s="117" t="s">
        <v>1235</v>
      </c>
      <c r="H52" s="117" t="s">
        <v>1269</v>
      </c>
      <c r="I52" s="117" t="s">
        <v>1079</v>
      </c>
      <c r="J52" s="114" t="s">
        <v>1156</v>
      </c>
      <c r="K52" s="115" t="s">
        <v>1082</v>
      </c>
      <c r="L52" s="116" t="s">
        <v>648</v>
      </c>
      <c r="M52" s="117"/>
      <c r="N52" s="117"/>
      <c r="O52" s="117"/>
      <c r="P52" s="117"/>
      <c r="Q52" s="117"/>
      <c r="R52" s="117"/>
      <c r="S52" s="117" t="s">
        <v>648</v>
      </c>
      <c r="T52" s="117"/>
      <c r="U52" s="117"/>
      <c r="V52" s="117" t="s">
        <v>648</v>
      </c>
    </row>
    <row r="53" spans="1:22" ht="34.5" customHeight="1">
      <c r="A53" s="109">
        <v>34</v>
      </c>
      <c r="B53" s="118">
        <v>79</v>
      </c>
      <c r="C53" s="119" t="s">
        <v>1234</v>
      </c>
      <c r="D53" s="113" t="s">
        <v>23</v>
      </c>
      <c r="E53" s="119" t="s">
        <v>1234</v>
      </c>
      <c r="F53" s="113" t="s">
        <v>24</v>
      </c>
      <c r="G53" s="117" t="s">
        <v>1237</v>
      </c>
      <c r="H53" s="117" t="s">
        <v>1270</v>
      </c>
      <c r="I53" s="117" t="s">
        <v>1079</v>
      </c>
      <c r="J53" s="114" t="s">
        <v>1156</v>
      </c>
      <c r="K53" s="115" t="s">
        <v>1083</v>
      </c>
      <c r="L53" s="116" t="s">
        <v>648</v>
      </c>
      <c r="M53" s="117"/>
      <c r="N53" s="117"/>
      <c r="O53" s="117"/>
      <c r="P53" s="117"/>
      <c r="Q53" s="117"/>
      <c r="R53" s="117"/>
      <c r="S53" s="117" t="s">
        <v>648</v>
      </c>
      <c r="T53" s="117"/>
      <c r="U53" s="117"/>
      <c r="V53" s="117" t="s">
        <v>648</v>
      </c>
    </row>
    <row r="54" spans="1:22" ht="2.25" hidden="1" customHeight="1">
      <c r="A54" s="109">
        <v>35</v>
      </c>
      <c r="B54" s="118">
        <v>82</v>
      </c>
      <c r="C54" s="119" t="s">
        <v>420</v>
      </c>
      <c r="D54" s="113" t="s">
        <v>23</v>
      </c>
      <c r="E54" s="119" t="s">
        <v>421</v>
      </c>
      <c r="F54" s="113" t="s">
        <v>24</v>
      </c>
      <c r="G54" s="117"/>
      <c r="H54" s="117"/>
      <c r="I54" s="117"/>
      <c r="J54" s="114" t="s">
        <v>1156</v>
      </c>
      <c r="K54" s="115" t="s">
        <v>1083</v>
      </c>
      <c r="L54" s="116" t="s">
        <v>648</v>
      </c>
      <c r="M54" s="117"/>
      <c r="N54" s="117"/>
      <c r="O54" s="117"/>
      <c r="P54" s="117"/>
      <c r="Q54" s="117"/>
      <c r="R54" s="117"/>
      <c r="S54" s="117"/>
      <c r="T54" s="117"/>
      <c r="U54" s="117"/>
      <c r="V54" s="117"/>
    </row>
    <row r="55" spans="1:22" ht="56.25" hidden="1">
      <c r="A55" s="109">
        <v>36</v>
      </c>
      <c r="B55" s="118">
        <v>84</v>
      </c>
      <c r="C55" s="119" t="s">
        <v>423</v>
      </c>
      <c r="D55" s="113" t="s">
        <v>24</v>
      </c>
      <c r="E55" s="119" t="s">
        <v>424</v>
      </c>
      <c r="F55" s="113" t="s">
        <v>24</v>
      </c>
      <c r="G55" s="117"/>
      <c r="H55" s="117"/>
      <c r="I55" s="117"/>
      <c r="J55" s="114" t="s">
        <v>1156</v>
      </c>
      <c r="K55" s="115" t="s">
        <v>1083</v>
      </c>
      <c r="L55" s="116" t="s">
        <v>648</v>
      </c>
      <c r="M55" s="117"/>
      <c r="N55" s="117"/>
      <c r="O55" s="117"/>
      <c r="P55" s="117"/>
      <c r="Q55" s="117"/>
      <c r="R55" s="117"/>
      <c r="S55" s="117"/>
      <c r="T55" s="117"/>
      <c r="U55" s="117"/>
      <c r="V55" s="117"/>
    </row>
    <row r="56" spans="1:22" ht="75" hidden="1">
      <c r="A56" s="109">
        <v>37</v>
      </c>
      <c r="B56" s="118">
        <v>88</v>
      </c>
      <c r="C56" s="119" t="s">
        <v>426</v>
      </c>
      <c r="D56" s="113" t="s">
        <v>24</v>
      </c>
      <c r="E56" s="119" t="s">
        <v>427</v>
      </c>
      <c r="F56" s="113" t="s">
        <v>24</v>
      </c>
      <c r="G56" s="117"/>
      <c r="H56" s="117"/>
      <c r="I56" s="117"/>
      <c r="J56" s="114" t="s">
        <v>1156</v>
      </c>
      <c r="K56" s="115" t="s">
        <v>1083</v>
      </c>
      <c r="L56" s="116" t="s">
        <v>648</v>
      </c>
      <c r="M56" s="117"/>
      <c r="N56" s="117"/>
      <c r="O56" s="117"/>
      <c r="P56" s="117"/>
      <c r="Q56" s="117"/>
      <c r="R56" s="117"/>
      <c r="S56" s="117"/>
      <c r="T56" s="117"/>
      <c r="U56" s="117"/>
      <c r="V56" s="117"/>
    </row>
    <row r="57" spans="1:22" ht="37.5" hidden="1">
      <c r="A57" s="109">
        <v>38</v>
      </c>
      <c r="B57" s="118">
        <v>89</v>
      </c>
      <c r="C57" s="119" t="s">
        <v>625</v>
      </c>
      <c r="D57" s="113" t="s">
        <v>26</v>
      </c>
      <c r="E57" s="119" t="s">
        <v>626</v>
      </c>
      <c r="F57" s="113" t="s">
        <v>26</v>
      </c>
      <c r="G57" s="117"/>
      <c r="H57" s="117"/>
      <c r="I57" s="117"/>
      <c r="J57" s="114" t="s">
        <v>1156</v>
      </c>
      <c r="K57" s="115" t="s">
        <v>1083</v>
      </c>
      <c r="L57" s="116" t="s">
        <v>648</v>
      </c>
      <c r="M57" s="117"/>
      <c r="N57" s="117"/>
      <c r="O57" s="117"/>
      <c r="P57" s="117"/>
      <c r="Q57" s="117"/>
      <c r="R57" s="117"/>
      <c r="S57" s="117"/>
      <c r="T57" s="117"/>
      <c r="U57" s="117"/>
      <c r="V57" s="117"/>
    </row>
    <row r="58" spans="1:22" ht="19.5" thickBot="1">
      <c r="A58" s="109">
        <v>39</v>
      </c>
      <c r="B58" s="110">
        <v>90</v>
      </c>
      <c r="C58" s="563" t="s">
        <v>1048</v>
      </c>
      <c r="D58" s="563"/>
      <c r="E58" s="563"/>
      <c r="F58" s="111" t="s">
        <v>1176</v>
      </c>
      <c r="G58" s="107"/>
      <c r="H58" s="107"/>
      <c r="I58" s="107"/>
      <c r="J58" s="112" t="s">
        <v>1156</v>
      </c>
      <c r="K58" s="111" t="s">
        <v>1176</v>
      </c>
      <c r="L58" s="111" t="s">
        <v>1176</v>
      </c>
      <c r="M58" s="111" t="s">
        <v>1176</v>
      </c>
      <c r="N58" s="111" t="s">
        <v>1176</v>
      </c>
      <c r="O58" s="111" t="s">
        <v>1176</v>
      </c>
      <c r="P58" s="111" t="s">
        <v>1176</v>
      </c>
      <c r="Q58" s="111" t="s">
        <v>1176</v>
      </c>
      <c r="R58" s="111" t="s">
        <v>1176</v>
      </c>
      <c r="S58" s="111" t="s">
        <v>1176</v>
      </c>
      <c r="T58" s="111" t="s">
        <v>1176</v>
      </c>
      <c r="U58" s="111" t="s">
        <v>1176</v>
      </c>
      <c r="V58" s="111" t="s">
        <v>1176</v>
      </c>
    </row>
    <row r="59" spans="1:22" ht="57" thickBot="1">
      <c r="A59" s="109">
        <v>40</v>
      </c>
      <c r="B59" s="118">
        <v>96</v>
      </c>
      <c r="C59" s="119" t="s">
        <v>1240</v>
      </c>
      <c r="D59" s="113" t="s">
        <v>23</v>
      </c>
      <c r="E59" s="215" t="s">
        <v>1271</v>
      </c>
      <c r="F59" s="113" t="s">
        <v>25</v>
      </c>
      <c r="G59" s="222" t="s">
        <v>1271</v>
      </c>
      <c r="H59" s="222" t="s">
        <v>1276</v>
      </c>
      <c r="I59" s="117" t="s">
        <v>1079</v>
      </c>
      <c r="J59" s="114" t="s">
        <v>1156</v>
      </c>
      <c r="K59" s="115" t="s">
        <v>1083</v>
      </c>
      <c r="L59" s="116" t="s">
        <v>648</v>
      </c>
      <c r="M59" s="117"/>
      <c r="N59" s="117"/>
      <c r="O59" s="117"/>
      <c r="P59" s="117"/>
      <c r="Q59" s="117"/>
      <c r="R59" s="117"/>
      <c r="S59" s="117"/>
      <c r="T59" s="117" t="s">
        <v>648</v>
      </c>
      <c r="U59" s="117"/>
      <c r="V59" s="117" t="s">
        <v>648</v>
      </c>
    </row>
    <row r="60" spans="1:22" ht="36" customHeight="1" thickBot="1">
      <c r="A60" s="109">
        <v>41</v>
      </c>
      <c r="B60" s="118">
        <v>98</v>
      </c>
      <c r="C60" s="119" t="s">
        <v>1272</v>
      </c>
      <c r="D60" s="113" t="s">
        <v>25</v>
      </c>
      <c r="E60" s="216" t="s">
        <v>1272</v>
      </c>
      <c r="F60" s="113" t="s">
        <v>25</v>
      </c>
      <c r="G60" s="222" t="s">
        <v>1272</v>
      </c>
      <c r="H60" s="222" t="s">
        <v>1277</v>
      </c>
      <c r="I60" s="117" t="s">
        <v>1079</v>
      </c>
      <c r="J60" s="114" t="s">
        <v>1156</v>
      </c>
      <c r="K60" s="115" t="s">
        <v>1083</v>
      </c>
      <c r="L60" s="116" t="s">
        <v>648</v>
      </c>
      <c r="M60" s="117"/>
      <c r="N60" s="117"/>
      <c r="O60" s="117"/>
      <c r="P60" s="117"/>
      <c r="Q60" s="117"/>
      <c r="R60" s="117"/>
      <c r="S60" s="117"/>
      <c r="T60" s="117" t="s">
        <v>648</v>
      </c>
      <c r="U60" s="117"/>
      <c r="V60" s="117" t="s">
        <v>648</v>
      </c>
    </row>
    <row r="61" spans="1:22" ht="57" thickBot="1">
      <c r="A61" s="109">
        <v>42</v>
      </c>
      <c r="B61" s="118">
        <v>100</v>
      </c>
      <c r="C61" s="119" t="s">
        <v>1243</v>
      </c>
      <c r="D61" s="113" t="s">
        <v>25</v>
      </c>
      <c r="E61" s="216" t="s">
        <v>1273</v>
      </c>
      <c r="F61" s="113" t="s">
        <v>25</v>
      </c>
      <c r="G61" s="222" t="s">
        <v>1273</v>
      </c>
      <c r="H61" s="222" t="s">
        <v>1278</v>
      </c>
      <c r="I61" s="117" t="s">
        <v>1079</v>
      </c>
      <c r="J61" s="114" t="s">
        <v>1156</v>
      </c>
      <c r="K61" s="115" t="s">
        <v>1082</v>
      </c>
      <c r="L61" s="116" t="s">
        <v>648</v>
      </c>
      <c r="M61" s="117"/>
      <c r="N61" s="117"/>
      <c r="O61" s="117"/>
      <c r="P61" s="117"/>
      <c r="Q61" s="117"/>
      <c r="R61" s="117"/>
      <c r="S61" s="117"/>
      <c r="T61" s="117" t="s">
        <v>648</v>
      </c>
      <c r="U61" s="117"/>
      <c r="V61" s="117" t="s">
        <v>648</v>
      </c>
    </row>
    <row r="62" spans="1:22" ht="36.75" customHeight="1" thickBot="1">
      <c r="A62" s="109">
        <v>43</v>
      </c>
      <c r="B62" s="118">
        <v>101</v>
      </c>
      <c r="C62" s="119" t="s">
        <v>1274</v>
      </c>
      <c r="D62" s="113" t="s">
        <v>25</v>
      </c>
      <c r="E62" s="216" t="s">
        <v>1274</v>
      </c>
      <c r="F62" s="113" t="s">
        <v>25</v>
      </c>
      <c r="G62" s="222" t="s">
        <v>1274</v>
      </c>
      <c r="H62" s="222" t="s">
        <v>1279</v>
      </c>
      <c r="I62" s="117" t="s">
        <v>1079</v>
      </c>
      <c r="J62" s="114" t="s">
        <v>1156</v>
      </c>
      <c r="K62" s="115" t="s">
        <v>1082</v>
      </c>
      <c r="L62" s="116" t="s">
        <v>648</v>
      </c>
      <c r="M62" s="117"/>
      <c r="N62" s="117"/>
      <c r="O62" s="117"/>
      <c r="P62" s="117"/>
      <c r="Q62" s="117"/>
      <c r="R62" s="117"/>
      <c r="S62" s="117"/>
      <c r="T62" s="117"/>
      <c r="U62" s="117" t="s">
        <v>648</v>
      </c>
      <c r="V62" s="117" t="s">
        <v>648</v>
      </c>
    </row>
    <row r="63" spans="1:22" ht="37.5" hidden="1" customHeight="1">
      <c r="A63" s="109">
        <v>44</v>
      </c>
      <c r="B63" s="118">
        <v>103</v>
      </c>
      <c r="C63" s="119" t="s">
        <v>449</v>
      </c>
      <c r="D63" s="113" t="s">
        <v>25</v>
      </c>
      <c r="E63" s="216" t="s">
        <v>1275</v>
      </c>
      <c r="F63" s="113" t="s">
        <v>25</v>
      </c>
      <c r="G63" s="222"/>
      <c r="H63" s="222"/>
      <c r="I63" s="117"/>
      <c r="J63" s="114" t="s">
        <v>1156</v>
      </c>
      <c r="K63" s="115" t="s">
        <v>1083</v>
      </c>
      <c r="L63" s="116" t="s">
        <v>648</v>
      </c>
      <c r="M63" s="117"/>
      <c r="N63" s="117"/>
      <c r="O63" s="117"/>
      <c r="P63" s="117"/>
      <c r="Q63" s="117"/>
      <c r="R63" s="117"/>
      <c r="S63" s="117"/>
      <c r="T63" s="117"/>
      <c r="U63" s="117"/>
      <c r="V63" s="117"/>
    </row>
    <row r="64" spans="1:22" ht="38.25" hidden="1" thickBot="1">
      <c r="A64" s="109">
        <v>45</v>
      </c>
      <c r="B64" s="118">
        <v>105</v>
      </c>
      <c r="C64" s="119" t="s">
        <v>453</v>
      </c>
      <c r="D64" s="113" t="s">
        <v>25</v>
      </c>
      <c r="E64" s="119" t="s">
        <v>454</v>
      </c>
      <c r="F64" s="113" t="s">
        <v>25</v>
      </c>
      <c r="G64" s="222"/>
      <c r="H64" s="222"/>
      <c r="I64" s="117"/>
      <c r="J64" s="114" t="s">
        <v>1156</v>
      </c>
      <c r="K64" s="115" t="s">
        <v>1083</v>
      </c>
      <c r="L64" s="116" t="s">
        <v>648</v>
      </c>
      <c r="M64" s="117"/>
      <c r="N64" s="117"/>
      <c r="O64" s="117"/>
      <c r="P64" s="117"/>
      <c r="Q64" s="117"/>
      <c r="R64" s="117"/>
      <c r="S64" s="117"/>
      <c r="T64" s="117"/>
      <c r="U64" s="117"/>
      <c r="V64" s="117"/>
    </row>
    <row r="65" spans="1:22" ht="38.25" thickBot="1">
      <c r="A65" s="109">
        <v>44</v>
      </c>
      <c r="B65" s="118"/>
      <c r="C65" s="238" t="s">
        <v>1399</v>
      </c>
      <c r="D65" s="113" t="s">
        <v>25</v>
      </c>
      <c r="E65" s="238" t="s">
        <v>1399</v>
      </c>
      <c r="F65" s="113" t="s">
        <v>25</v>
      </c>
      <c r="G65" s="222"/>
      <c r="H65" s="222"/>
      <c r="I65" s="117"/>
      <c r="J65" s="114" t="s">
        <v>1156</v>
      </c>
      <c r="K65" s="115" t="s">
        <v>1082</v>
      </c>
      <c r="L65" s="116" t="s">
        <v>648</v>
      </c>
      <c r="M65" s="117"/>
      <c r="N65" s="117"/>
      <c r="O65" s="117"/>
      <c r="P65" s="117"/>
      <c r="Q65" s="117"/>
      <c r="R65" s="117"/>
      <c r="S65" s="117"/>
      <c r="T65" s="117"/>
      <c r="U65" s="117" t="s">
        <v>648</v>
      </c>
      <c r="V65" s="117"/>
    </row>
    <row r="66" spans="1:22" ht="19.5" hidden="1" thickBot="1">
      <c r="A66" s="109"/>
      <c r="B66" s="118"/>
      <c r="C66" s="203"/>
      <c r="D66" s="113"/>
      <c r="E66" s="203"/>
      <c r="F66" s="113"/>
      <c r="G66" s="222"/>
      <c r="H66" s="222"/>
      <c r="I66" s="117"/>
      <c r="J66" s="114"/>
      <c r="K66" s="115"/>
      <c r="L66" s="116"/>
      <c r="M66" s="117"/>
      <c r="N66" s="117"/>
      <c r="O66" s="117"/>
      <c r="P66" s="117"/>
      <c r="Q66" s="117"/>
      <c r="R66" s="117"/>
      <c r="S66" s="117"/>
      <c r="T66" s="117"/>
      <c r="U66" s="117"/>
      <c r="V66" s="117"/>
    </row>
    <row r="67" spans="1:22" ht="36.75" customHeight="1" thickBot="1">
      <c r="A67" s="109">
        <v>45</v>
      </c>
      <c r="B67" s="118">
        <v>101</v>
      </c>
      <c r="C67" s="215" t="s">
        <v>1280</v>
      </c>
      <c r="D67" s="113" t="s">
        <v>25</v>
      </c>
      <c r="E67" s="215" t="s">
        <v>1280</v>
      </c>
      <c r="F67" s="113" t="s">
        <v>25</v>
      </c>
      <c r="G67" s="223" t="s">
        <v>1280</v>
      </c>
      <c r="H67" s="223" t="s">
        <v>1281</v>
      </c>
      <c r="I67" s="117" t="s">
        <v>1145</v>
      </c>
      <c r="J67" s="114" t="s">
        <v>1156</v>
      </c>
      <c r="K67" s="115" t="s">
        <v>1082</v>
      </c>
      <c r="L67" s="116" t="s">
        <v>648</v>
      </c>
      <c r="M67" s="117"/>
      <c r="N67" s="117"/>
      <c r="O67" s="117"/>
      <c r="P67" s="117"/>
      <c r="Q67" s="117"/>
      <c r="R67" s="117"/>
      <c r="S67" s="117"/>
      <c r="T67" s="117"/>
      <c r="U67" s="117" t="s">
        <v>648</v>
      </c>
      <c r="V67" s="117" t="s">
        <v>648</v>
      </c>
    </row>
    <row r="68" spans="1:22" ht="56.25" hidden="1">
      <c r="A68" s="109">
        <v>46</v>
      </c>
      <c r="B68" s="118">
        <v>106</v>
      </c>
      <c r="C68" s="119" t="s">
        <v>455</v>
      </c>
      <c r="D68" s="113" t="s">
        <v>105</v>
      </c>
      <c r="E68" s="119" t="s">
        <v>456</v>
      </c>
      <c r="F68" s="113" t="s">
        <v>105</v>
      </c>
      <c r="G68" s="117"/>
      <c r="H68" s="117"/>
      <c r="I68" s="117"/>
      <c r="J68" s="114" t="s">
        <v>1156</v>
      </c>
      <c r="K68" s="115" t="s">
        <v>1083</v>
      </c>
      <c r="L68" s="116" t="s">
        <v>648</v>
      </c>
      <c r="M68" s="117"/>
      <c r="N68" s="117"/>
      <c r="O68" s="117"/>
      <c r="P68" s="117"/>
      <c r="Q68" s="117"/>
      <c r="R68" s="117"/>
      <c r="S68" s="117"/>
      <c r="T68" s="117"/>
      <c r="U68" s="117"/>
      <c r="V68" s="117"/>
    </row>
    <row r="69" spans="1:22" ht="19.5" thickBot="1">
      <c r="A69" s="109">
        <v>47</v>
      </c>
      <c r="B69" s="110">
        <v>107</v>
      </c>
      <c r="C69" s="563" t="s">
        <v>984</v>
      </c>
      <c r="D69" s="563"/>
      <c r="E69" s="563"/>
      <c r="F69" s="111" t="s">
        <v>1176</v>
      </c>
      <c r="G69" s="107"/>
      <c r="H69" s="107"/>
      <c r="I69" s="107"/>
      <c r="J69" s="112" t="s">
        <v>1156</v>
      </c>
      <c r="K69" s="111" t="s">
        <v>1176</v>
      </c>
      <c r="L69" s="111" t="s">
        <v>1176</v>
      </c>
      <c r="M69" s="111" t="s">
        <v>1176</v>
      </c>
      <c r="N69" s="111" t="s">
        <v>1176</v>
      </c>
      <c r="O69" s="111" t="s">
        <v>1176</v>
      </c>
      <c r="P69" s="111" t="s">
        <v>1176</v>
      </c>
      <c r="Q69" s="111" t="s">
        <v>1176</v>
      </c>
      <c r="R69" s="111" t="s">
        <v>1176</v>
      </c>
      <c r="S69" s="111" t="s">
        <v>1176</v>
      </c>
      <c r="T69" s="111" t="s">
        <v>1176</v>
      </c>
      <c r="U69" s="111" t="s">
        <v>1176</v>
      </c>
      <c r="V69" s="111" t="s">
        <v>1176</v>
      </c>
    </row>
    <row r="70" spans="1:22" ht="38.25" thickBot="1">
      <c r="A70" s="109">
        <v>48</v>
      </c>
      <c r="B70" s="118">
        <v>110</v>
      </c>
      <c r="C70" s="215" t="s">
        <v>1402</v>
      </c>
      <c r="D70" s="113" t="s">
        <v>23</v>
      </c>
      <c r="E70" s="119" t="s">
        <v>1410</v>
      </c>
      <c r="F70" s="113" t="s">
        <v>25</v>
      </c>
      <c r="G70" s="222" t="s">
        <v>465</v>
      </c>
      <c r="H70" s="222" t="s">
        <v>1304</v>
      </c>
      <c r="I70" s="117" t="s">
        <v>1303</v>
      </c>
      <c r="J70" s="114" t="s">
        <v>1156</v>
      </c>
      <c r="K70" s="115" t="s">
        <v>1082</v>
      </c>
      <c r="L70" s="116" t="s">
        <v>648</v>
      </c>
      <c r="M70" s="117" t="s">
        <v>648</v>
      </c>
      <c r="N70" s="117"/>
      <c r="O70" s="117"/>
      <c r="P70" s="117"/>
      <c r="Q70" s="117"/>
      <c r="R70" s="117"/>
      <c r="S70" s="117"/>
      <c r="T70" s="117"/>
      <c r="U70" s="117"/>
      <c r="V70" s="117"/>
    </row>
    <row r="71" spans="1:22" ht="38.25" thickBot="1">
      <c r="A71" s="109">
        <v>49</v>
      </c>
      <c r="B71" s="118">
        <v>116</v>
      </c>
      <c r="C71" s="241" t="s">
        <v>1403</v>
      </c>
      <c r="D71" s="113" t="s">
        <v>23</v>
      </c>
      <c r="E71" s="119" t="s">
        <v>497</v>
      </c>
      <c r="F71" s="113" t="s">
        <v>25</v>
      </c>
      <c r="G71" s="222" t="s">
        <v>1247</v>
      </c>
      <c r="H71" s="222" t="s">
        <v>1304</v>
      </c>
      <c r="I71" s="117" t="s">
        <v>1303</v>
      </c>
      <c r="J71" s="114" t="s">
        <v>1156</v>
      </c>
      <c r="K71" s="115" t="s">
        <v>1082</v>
      </c>
      <c r="L71" s="116" t="s">
        <v>648</v>
      </c>
      <c r="M71" s="117"/>
      <c r="N71" s="117"/>
      <c r="O71" s="117" t="s">
        <v>648</v>
      </c>
      <c r="P71" s="117"/>
      <c r="Q71" s="117"/>
      <c r="R71" s="117"/>
      <c r="S71" s="117"/>
      <c r="T71" s="117"/>
      <c r="U71" s="117"/>
      <c r="V71" s="117"/>
    </row>
    <row r="72" spans="1:22" ht="38.25" thickBot="1">
      <c r="A72" s="109"/>
      <c r="B72" s="118"/>
      <c r="C72" s="216" t="s">
        <v>1404</v>
      </c>
      <c r="D72" s="113" t="s">
        <v>23</v>
      </c>
      <c r="E72" s="239" t="s">
        <v>1408</v>
      </c>
      <c r="F72" s="113" t="s">
        <v>25</v>
      </c>
      <c r="G72" s="222"/>
      <c r="H72" s="222"/>
      <c r="I72" s="117"/>
      <c r="J72" s="114" t="s">
        <v>1156</v>
      </c>
      <c r="K72" s="115" t="s">
        <v>1082</v>
      </c>
      <c r="L72" s="116" t="s">
        <v>648</v>
      </c>
      <c r="M72" s="117"/>
      <c r="N72" s="117"/>
      <c r="O72" s="117"/>
      <c r="P72" s="117" t="s">
        <v>648</v>
      </c>
      <c r="Q72" s="117"/>
      <c r="R72" s="117"/>
      <c r="S72" s="117"/>
      <c r="T72" s="117"/>
      <c r="U72" s="117"/>
      <c r="V72" s="117"/>
    </row>
    <row r="73" spans="1:22" ht="0.75" customHeight="1">
      <c r="A73" s="109"/>
      <c r="B73" s="118"/>
      <c r="C73" s="113"/>
      <c r="D73" s="113" t="s">
        <v>23</v>
      </c>
      <c r="E73" s="239" t="s">
        <v>1409</v>
      </c>
      <c r="F73" s="113" t="s">
        <v>25</v>
      </c>
      <c r="G73" s="222"/>
      <c r="H73" s="222"/>
      <c r="I73" s="117"/>
      <c r="J73" s="114" t="s">
        <v>1156</v>
      </c>
      <c r="K73" s="115" t="s">
        <v>1082</v>
      </c>
      <c r="L73" s="116" t="s">
        <v>648</v>
      </c>
      <c r="M73" s="117"/>
      <c r="N73" s="117"/>
      <c r="O73" s="117"/>
      <c r="P73" s="117"/>
      <c r="Q73" s="117"/>
      <c r="R73" s="117"/>
      <c r="S73" s="117"/>
      <c r="T73" s="117"/>
      <c r="U73" s="117"/>
      <c r="V73" s="117"/>
    </row>
    <row r="74" spans="1:22" ht="38.25" thickBot="1">
      <c r="A74" s="109"/>
      <c r="B74" s="118"/>
      <c r="C74" s="216" t="s">
        <v>1405</v>
      </c>
      <c r="D74" s="113" t="s">
        <v>23</v>
      </c>
      <c r="E74" s="239" t="s">
        <v>1411</v>
      </c>
      <c r="F74" s="113" t="s">
        <v>25</v>
      </c>
      <c r="G74" s="222"/>
      <c r="H74" s="222"/>
      <c r="I74" s="117"/>
      <c r="J74" s="114" t="s">
        <v>1156</v>
      </c>
      <c r="K74" s="115" t="s">
        <v>1082</v>
      </c>
      <c r="L74" s="116" t="s">
        <v>648</v>
      </c>
      <c r="M74" s="117"/>
      <c r="N74" s="117"/>
      <c r="O74" s="117"/>
      <c r="P74" s="117"/>
      <c r="Q74" s="117" t="s">
        <v>648</v>
      </c>
      <c r="R74" s="117"/>
      <c r="S74" s="117"/>
      <c r="T74" s="117"/>
      <c r="U74" s="117"/>
      <c r="V74" s="117"/>
    </row>
    <row r="75" spans="1:22" ht="38.25" thickBot="1">
      <c r="A75" s="109"/>
      <c r="B75" s="118"/>
      <c r="C75" s="216" t="s">
        <v>1412</v>
      </c>
      <c r="D75" s="113" t="s">
        <v>25</v>
      </c>
      <c r="E75" s="239" t="s">
        <v>1412</v>
      </c>
      <c r="F75" s="113" t="s">
        <v>25</v>
      </c>
      <c r="G75" s="222"/>
      <c r="H75" s="222"/>
      <c r="I75" s="117"/>
      <c r="J75" s="114" t="s">
        <v>1156</v>
      </c>
      <c r="K75" s="115" t="s">
        <v>1082</v>
      </c>
      <c r="L75" s="116" t="s">
        <v>648</v>
      </c>
      <c r="M75" s="117"/>
      <c r="N75" s="117"/>
      <c r="O75" s="117"/>
      <c r="P75" s="117"/>
      <c r="Q75" s="117"/>
      <c r="R75" s="117" t="s">
        <v>648</v>
      </c>
      <c r="S75" s="117"/>
      <c r="T75" s="117" t="s">
        <v>648</v>
      </c>
      <c r="U75" s="117"/>
      <c r="V75" s="117"/>
    </row>
    <row r="76" spans="1:22" ht="38.25" thickBot="1">
      <c r="A76" s="109"/>
      <c r="B76" s="118"/>
      <c r="C76" s="216" t="s">
        <v>1406</v>
      </c>
      <c r="D76" s="113" t="s">
        <v>23</v>
      </c>
      <c r="E76" s="239" t="s">
        <v>465</v>
      </c>
      <c r="F76" s="113" t="s">
        <v>25</v>
      </c>
      <c r="G76" s="222"/>
      <c r="H76" s="222"/>
      <c r="I76" s="117"/>
      <c r="J76" s="114" t="s">
        <v>1156</v>
      </c>
      <c r="K76" s="115" t="s">
        <v>1082</v>
      </c>
      <c r="L76" s="116" t="s">
        <v>648</v>
      </c>
      <c r="M76" s="117"/>
      <c r="N76" s="117"/>
      <c r="O76" s="117"/>
      <c r="P76" s="117"/>
      <c r="Q76" s="117"/>
      <c r="R76" s="117"/>
      <c r="S76" s="117"/>
      <c r="T76" s="117"/>
      <c r="U76" s="117"/>
      <c r="V76" s="117"/>
    </row>
    <row r="77" spans="1:22" ht="54" customHeight="1" thickBot="1">
      <c r="A77" s="109">
        <v>50</v>
      </c>
      <c r="B77" s="118">
        <v>117</v>
      </c>
      <c r="C77" s="216" t="s">
        <v>1407</v>
      </c>
      <c r="D77" s="113" t="s">
        <v>23</v>
      </c>
      <c r="E77" s="119" t="s">
        <v>493</v>
      </c>
      <c r="F77" s="113" t="s">
        <v>25</v>
      </c>
      <c r="G77" s="222" t="s">
        <v>493</v>
      </c>
      <c r="H77" s="222" t="s">
        <v>1304</v>
      </c>
      <c r="I77" s="117" t="s">
        <v>1303</v>
      </c>
      <c r="J77" s="114" t="s">
        <v>1156</v>
      </c>
      <c r="K77" s="115" t="s">
        <v>1082</v>
      </c>
      <c r="L77" s="116" t="s">
        <v>648</v>
      </c>
      <c r="M77" s="117"/>
      <c r="N77" s="117"/>
      <c r="O77" s="117"/>
      <c r="P77" s="117"/>
      <c r="Q77" s="117"/>
      <c r="R77" s="117"/>
      <c r="S77" s="117" t="s">
        <v>648</v>
      </c>
      <c r="T77" s="117"/>
      <c r="U77" s="117"/>
      <c r="V77" s="117"/>
    </row>
    <row r="78" spans="1:22" ht="37.5" hidden="1">
      <c r="A78" s="109">
        <v>51</v>
      </c>
      <c r="B78" s="118">
        <v>120</v>
      </c>
      <c r="C78" s="119" t="s">
        <v>476</v>
      </c>
      <c r="D78" s="113" t="s">
        <v>23</v>
      </c>
      <c r="E78" s="119" t="s">
        <v>477</v>
      </c>
      <c r="F78" s="113" t="s">
        <v>105</v>
      </c>
      <c r="G78" s="117"/>
      <c r="H78" s="117"/>
      <c r="I78" s="117"/>
      <c r="J78" s="114" t="s">
        <v>1156</v>
      </c>
      <c r="K78" s="115" t="s">
        <v>1083</v>
      </c>
      <c r="L78" s="116" t="s">
        <v>648</v>
      </c>
      <c r="M78" s="117"/>
      <c r="N78" s="117"/>
      <c r="O78" s="117"/>
      <c r="P78" s="117"/>
      <c r="Q78" s="117"/>
      <c r="R78" s="117"/>
      <c r="S78" s="117"/>
      <c r="T78" s="117"/>
      <c r="U78" s="117"/>
      <c r="V78" s="117"/>
    </row>
    <row r="79" spans="1:22" ht="37.5" hidden="1">
      <c r="A79" s="109">
        <v>52</v>
      </c>
      <c r="B79" s="118">
        <v>123</v>
      </c>
      <c r="C79" s="119" t="s">
        <v>481</v>
      </c>
      <c r="D79" s="113" t="s">
        <v>23</v>
      </c>
      <c r="E79" s="119" t="s">
        <v>482</v>
      </c>
      <c r="F79" s="113" t="s">
        <v>23</v>
      </c>
      <c r="G79" s="117"/>
      <c r="H79" s="117"/>
      <c r="I79" s="117"/>
      <c r="J79" s="114" t="s">
        <v>1156</v>
      </c>
      <c r="K79" s="115" t="s">
        <v>1083</v>
      </c>
      <c r="L79" s="116" t="s">
        <v>648</v>
      </c>
      <c r="M79" s="117"/>
      <c r="N79" s="117"/>
      <c r="O79" s="117"/>
      <c r="P79" s="117"/>
      <c r="Q79" s="117"/>
      <c r="R79" s="117"/>
      <c r="S79" s="117"/>
      <c r="T79" s="117"/>
      <c r="U79" s="117"/>
      <c r="V79" s="117"/>
    </row>
    <row r="80" spans="1:22" ht="56.25" hidden="1">
      <c r="A80" s="109">
        <v>53</v>
      </c>
      <c r="B80" s="118">
        <v>126</v>
      </c>
      <c r="C80" s="119" t="s">
        <v>492</v>
      </c>
      <c r="D80" s="113" t="s">
        <v>23</v>
      </c>
      <c r="E80" s="119" t="s">
        <v>493</v>
      </c>
      <c r="F80" s="113" t="s">
        <v>25</v>
      </c>
      <c r="G80" s="117"/>
      <c r="H80" s="117"/>
      <c r="I80" s="117"/>
      <c r="J80" s="114" t="s">
        <v>1156</v>
      </c>
      <c r="K80" s="115" t="s">
        <v>1083</v>
      </c>
      <c r="L80" s="116" t="s">
        <v>648</v>
      </c>
      <c r="M80" s="117"/>
      <c r="N80" s="117"/>
      <c r="O80" s="117"/>
      <c r="P80" s="117"/>
      <c r="Q80" s="117"/>
      <c r="R80" s="117"/>
      <c r="S80" s="117"/>
      <c r="T80" s="117"/>
      <c r="U80" s="117"/>
      <c r="V80" s="117"/>
    </row>
    <row r="81" spans="1:22" ht="37.5" hidden="1">
      <c r="A81" s="109">
        <v>54</v>
      </c>
      <c r="B81" s="118">
        <v>130</v>
      </c>
      <c r="C81" s="119" t="s">
        <v>486</v>
      </c>
      <c r="D81" s="113" t="s">
        <v>23</v>
      </c>
      <c r="E81" s="119" t="s">
        <v>487</v>
      </c>
      <c r="F81" s="113" t="s">
        <v>105</v>
      </c>
      <c r="G81" s="117"/>
      <c r="H81" s="117"/>
      <c r="I81" s="117"/>
      <c r="J81" s="114" t="s">
        <v>1156</v>
      </c>
      <c r="K81" s="115" t="s">
        <v>1083</v>
      </c>
      <c r="L81" s="116" t="s">
        <v>648</v>
      </c>
      <c r="M81" s="117"/>
      <c r="N81" s="117"/>
      <c r="O81" s="117"/>
      <c r="P81" s="117"/>
      <c r="Q81" s="117"/>
      <c r="R81" s="117"/>
      <c r="S81" s="117"/>
      <c r="T81" s="117"/>
      <c r="U81" s="117"/>
      <c r="V81" s="117"/>
    </row>
    <row r="82" spans="1:22" ht="56.25" hidden="1">
      <c r="A82" s="109">
        <v>55</v>
      </c>
      <c r="B82" s="118">
        <v>134</v>
      </c>
      <c r="C82" s="120" t="s">
        <v>1088</v>
      </c>
      <c r="D82" s="113" t="s">
        <v>26</v>
      </c>
      <c r="E82" s="119" t="s">
        <v>1087</v>
      </c>
      <c r="F82" s="113" t="s">
        <v>26</v>
      </c>
      <c r="G82" s="117"/>
      <c r="H82" s="117"/>
      <c r="I82" s="117"/>
      <c r="J82" s="114" t="s">
        <v>1156</v>
      </c>
      <c r="K82" s="115" t="s">
        <v>1083</v>
      </c>
      <c r="L82" s="116" t="s">
        <v>648</v>
      </c>
      <c r="M82" s="117"/>
      <c r="N82" s="117"/>
      <c r="O82" s="117"/>
      <c r="P82" s="117"/>
      <c r="Q82" s="117"/>
      <c r="R82" s="117"/>
      <c r="S82" s="117"/>
      <c r="T82" s="117"/>
      <c r="U82" s="117"/>
      <c r="V82" s="117"/>
    </row>
    <row r="83" spans="1:22">
      <c r="A83" s="109">
        <v>56</v>
      </c>
      <c r="B83" s="110">
        <v>135</v>
      </c>
      <c r="C83" s="563" t="s">
        <v>985</v>
      </c>
      <c r="D83" s="563"/>
      <c r="E83" s="563"/>
      <c r="F83" s="111" t="s">
        <v>1176</v>
      </c>
      <c r="G83" s="107"/>
      <c r="H83" s="107"/>
      <c r="I83" s="107"/>
      <c r="J83" s="112" t="s">
        <v>1156</v>
      </c>
      <c r="K83" s="111" t="s">
        <v>1176</v>
      </c>
      <c r="L83" s="111" t="s">
        <v>1176</v>
      </c>
      <c r="M83" s="111" t="s">
        <v>1176</v>
      </c>
      <c r="N83" s="111" t="s">
        <v>1176</v>
      </c>
      <c r="O83" s="111" t="s">
        <v>1176</v>
      </c>
      <c r="P83" s="111" t="s">
        <v>1176</v>
      </c>
      <c r="Q83" s="111" t="s">
        <v>1176</v>
      </c>
      <c r="R83" s="111" t="s">
        <v>1176</v>
      </c>
      <c r="S83" s="111" t="s">
        <v>1176</v>
      </c>
      <c r="T83" s="111" t="s">
        <v>1176</v>
      </c>
      <c r="U83" s="111" t="s">
        <v>1176</v>
      </c>
      <c r="V83" s="111" t="s">
        <v>1176</v>
      </c>
    </row>
    <row r="84" spans="1:22" ht="19.5" thickBot="1">
      <c r="A84" s="109">
        <v>57</v>
      </c>
      <c r="B84" s="110">
        <v>136</v>
      </c>
      <c r="C84" s="563" t="s">
        <v>986</v>
      </c>
      <c r="D84" s="563"/>
      <c r="E84" s="563"/>
      <c r="F84" s="111" t="s">
        <v>1176</v>
      </c>
      <c r="G84" s="107"/>
      <c r="H84" s="107"/>
      <c r="I84" s="107"/>
      <c r="J84" s="112" t="s">
        <v>1156</v>
      </c>
      <c r="K84" s="111" t="s">
        <v>1176</v>
      </c>
      <c r="L84" s="111" t="s">
        <v>1176</v>
      </c>
      <c r="M84" s="111" t="s">
        <v>1176</v>
      </c>
      <c r="N84" s="111" t="s">
        <v>1176</v>
      </c>
      <c r="O84" s="111" t="s">
        <v>1176</v>
      </c>
      <c r="P84" s="111" t="s">
        <v>1176</v>
      </c>
      <c r="Q84" s="111" t="s">
        <v>1176</v>
      </c>
      <c r="R84" s="111" t="s">
        <v>1176</v>
      </c>
      <c r="S84" s="111" t="s">
        <v>1176</v>
      </c>
      <c r="T84" s="111" t="s">
        <v>1176</v>
      </c>
      <c r="U84" s="111" t="s">
        <v>1176</v>
      </c>
      <c r="V84" s="111" t="s">
        <v>1176</v>
      </c>
    </row>
    <row r="85" spans="1:22" ht="57" thickBot="1">
      <c r="A85" s="109">
        <v>58</v>
      </c>
      <c r="B85" s="118">
        <v>139</v>
      </c>
      <c r="C85" s="239" t="s">
        <v>1288</v>
      </c>
      <c r="D85" s="113" t="s">
        <v>23</v>
      </c>
      <c r="E85" s="215" t="s">
        <v>1413</v>
      </c>
      <c r="F85" s="113" t="s">
        <v>25</v>
      </c>
      <c r="G85" s="203" t="s">
        <v>1284</v>
      </c>
      <c r="H85" s="203" t="s">
        <v>1305</v>
      </c>
      <c r="I85" s="117" t="s">
        <v>1303</v>
      </c>
      <c r="J85" s="114" t="s">
        <v>1156</v>
      </c>
      <c r="K85" s="115" t="s">
        <v>1082</v>
      </c>
      <c r="L85" s="116" t="s">
        <v>648</v>
      </c>
      <c r="M85" s="117" t="s">
        <v>648</v>
      </c>
      <c r="N85" s="117"/>
      <c r="O85" s="117" t="s">
        <v>648</v>
      </c>
      <c r="P85" s="117"/>
      <c r="Q85" s="117" t="s">
        <v>648</v>
      </c>
      <c r="R85" s="117" t="s">
        <v>648</v>
      </c>
      <c r="S85" s="117"/>
      <c r="T85" s="117"/>
      <c r="U85" s="117"/>
      <c r="V85" s="117"/>
    </row>
    <row r="86" spans="1:22" ht="75.75" thickBot="1">
      <c r="A86" s="109">
        <v>59</v>
      </c>
      <c r="B86" s="118">
        <v>144</v>
      </c>
      <c r="C86" s="239" t="s">
        <v>1289</v>
      </c>
      <c r="D86" s="113" t="s">
        <v>23</v>
      </c>
      <c r="E86" s="216" t="s">
        <v>1414</v>
      </c>
      <c r="F86" s="113" t="s">
        <v>25</v>
      </c>
      <c r="G86" s="203" t="s">
        <v>1285</v>
      </c>
      <c r="H86" s="203" t="s">
        <v>1305</v>
      </c>
      <c r="I86" s="117" t="s">
        <v>1303</v>
      </c>
      <c r="J86" s="114" t="s">
        <v>1156</v>
      </c>
      <c r="K86" s="115" t="s">
        <v>1082</v>
      </c>
      <c r="L86" s="116" t="s">
        <v>648</v>
      </c>
      <c r="M86" s="117"/>
      <c r="N86" s="117" t="s">
        <v>648</v>
      </c>
      <c r="O86" s="117"/>
      <c r="P86" s="117" t="s">
        <v>648</v>
      </c>
      <c r="Q86" s="117"/>
      <c r="R86" s="117"/>
      <c r="S86" s="117" t="s">
        <v>648</v>
      </c>
      <c r="T86" s="117"/>
      <c r="U86" s="117"/>
      <c r="V86" s="117"/>
    </row>
    <row r="87" spans="1:22" ht="72" customHeight="1" thickBot="1">
      <c r="A87" s="109">
        <v>60</v>
      </c>
      <c r="B87" s="118">
        <v>147</v>
      </c>
      <c r="C87" s="239" t="s">
        <v>1290</v>
      </c>
      <c r="D87" s="113" t="s">
        <v>23</v>
      </c>
      <c r="E87" s="216" t="s">
        <v>1415</v>
      </c>
      <c r="F87" s="113" t="s">
        <v>25</v>
      </c>
      <c r="G87" s="203" t="s">
        <v>1286</v>
      </c>
      <c r="H87" s="203" t="s">
        <v>1305</v>
      </c>
      <c r="I87" s="117" t="s">
        <v>1303</v>
      </c>
      <c r="J87" s="114" t="s">
        <v>1156</v>
      </c>
      <c r="K87" s="115" t="s">
        <v>1082</v>
      </c>
      <c r="L87" s="116" t="s">
        <v>648</v>
      </c>
      <c r="M87" s="117"/>
      <c r="N87" s="117"/>
      <c r="O87" s="117"/>
      <c r="P87" s="117"/>
      <c r="Q87" s="117"/>
      <c r="R87" s="117"/>
      <c r="S87" s="117"/>
      <c r="T87" s="117" t="s">
        <v>648</v>
      </c>
      <c r="U87" s="117" t="s">
        <v>648</v>
      </c>
      <c r="V87" s="117"/>
    </row>
    <row r="88" spans="1:22" ht="49.5" hidden="1" customHeight="1">
      <c r="A88" s="109">
        <v>61</v>
      </c>
      <c r="B88" s="118">
        <v>150</v>
      </c>
      <c r="C88" s="219" t="s">
        <v>1291</v>
      </c>
      <c r="D88" s="113" t="s">
        <v>25</v>
      </c>
      <c r="E88" s="119" t="s">
        <v>1291</v>
      </c>
      <c r="F88" s="113" t="s">
        <v>25</v>
      </c>
      <c r="G88" s="203" t="s">
        <v>1287</v>
      </c>
      <c r="H88" s="203" t="s">
        <v>1306</v>
      </c>
      <c r="I88" s="117" t="s">
        <v>1303</v>
      </c>
      <c r="J88" s="114" t="s">
        <v>1156</v>
      </c>
      <c r="K88" s="115" t="s">
        <v>1082</v>
      </c>
      <c r="L88" s="116" t="s">
        <v>648</v>
      </c>
      <c r="M88" s="117"/>
      <c r="N88" s="117"/>
      <c r="O88" s="117"/>
      <c r="P88" s="117"/>
      <c r="Q88" s="117"/>
      <c r="R88" s="117"/>
      <c r="S88" s="117"/>
      <c r="T88" s="117"/>
      <c r="U88" s="117"/>
      <c r="V88" s="117"/>
    </row>
    <row r="89" spans="1:22" ht="37.5" hidden="1">
      <c r="A89" s="109">
        <v>62</v>
      </c>
      <c r="B89" s="118">
        <v>152</v>
      </c>
      <c r="C89" s="218"/>
      <c r="D89" s="113" t="s">
        <v>23</v>
      </c>
      <c r="E89" s="119" t="s">
        <v>570</v>
      </c>
      <c r="F89" s="113" t="s">
        <v>24</v>
      </c>
      <c r="G89" s="203" t="s">
        <v>570</v>
      </c>
      <c r="H89" s="203" t="s">
        <v>570</v>
      </c>
      <c r="I89" s="117"/>
      <c r="J89" s="114" t="s">
        <v>1156</v>
      </c>
      <c r="K89" s="115" t="s">
        <v>1083</v>
      </c>
      <c r="L89" s="116" t="s">
        <v>648</v>
      </c>
      <c r="M89" s="117"/>
      <c r="N89" s="117"/>
      <c r="O89" s="117"/>
      <c r="P89" s="117"/>
      <c r="Q89" s="117"/>
      <c r="R89" s="117"/>
      <c r="S89" s="117"/>
      <c r="T89" s="117"/>
      <c r="U89" s="117"/>
      <c r="V89" s="117"/>
    </row>
    <row r="90" spans="1:22" ht="37.5" hidden="1">
      <c r="A90" s="109">
        <v>63</v>
      </c>
      <c r="B90" s="118">
        <v>153</v>
      </c>
      <c r="C90" s="218"/>
      <c r="D90" s="113" t="s">
        <v>23</v>
      </c>
      <c r="E90" s="119" t="s">
        <v>571</v>
      </c>
      <c r="F90" s="113" t="s">
        <v>24</v>
      </c>
      <c r="G90" s="203" t="s">
        <v>571</v>
      </c>
      <c r="H90" s="203" t="s">
        <v>571</v>
      </c>
      <c r="I90" s="117"/>
      <c r="J90" s="114" t="s">
        <v>1156</v>
      </c>
      <c r="K90" s="115" t="s">
        <v>1083</v>
      </c>
      <c r="L90" s="116" t="s">
        <v>648</v>
      </c>
      <c r="M90" s="117"/>
      <c r="N90" s="117"/>
      <c r="O90" s="117"/>
      <c r="P90" s="117"/>
      <c r="Q90" s="117"/>
      <c r="R90" s="117"/>
      <c r="S90" s="117"/>
      <c r="T90" s="117"/>
      <c r="U90" s="117"/>
      <c r="V90" s="117"/>
    </row>
    <row r="91" spans="1:22" ht="37.5" hidden="1">
      <c r="A91" s="109">
        <v>64</v>
      </c>
      <c r="B91" s="118">
        <v>154</v>
      </c>
      <c r="C91" s="119" t="s">
        <v>619</v>
      </c>
      <c r="D91" s="113" t="s">
        <v>24</v>
      </c>
      <c r="E91" s="119" t="s">
        <v>620</v>
      </c>
      <c r="F91" s="113" t="s">
        <v>105</v>
      </c>
      <c r="G91" s="203" t="s">
        <v>620</v>
      </c>
      <c r="H91" s="203" t="s">
        <v>620</v>
      </c>
      <c r="I91" s="117"/>
      <c r="J91" s="114" t="s">
        <v>1156</v>
      </c>
      <c r="K91" s="115" t="s">
        <v>1083</v>
      </c>
      <c r="L91" s="116" t="s">
        <v>648</v>
      </c>
      <c r="M91" s="117"/>
      <c r="N91" s="117"/>
      <c r="O91" s="117"/>
      <c r="P91" s="117"/>
      <c r="Q91" s="117"/>
      <c r="R91" s="117"/>
      <c r="S91" s="117"/>
      <c r="T91" s="117"/>
      <c r="U91" s="117"/>
      <c r="V91" s="117"/>
    </row>
    <row r="92" spans="1:22" ht="37.5" hidden="1">
      <c r="A92" s="109"/>
      <c r="B92" s="118"/>
      <c r="C92" s="203" t="s">
        <v>517</v>
      </c>
      <c r="D92" s="113" t="s">
        <v>24</v>
      </c>
      <c r="E92" s="203" t="s">
        <v>518</v>
      </c>
      <c r="F92" s="113"/>
      <c r="G92" s="203" t="s">
        <v>518</v>
      </c>
      <c r="H92" s="203" t="s">
        <v>518</v>
      </c>
      <c r="I92" s="117"/>
      <c r="J92" s="114"/>
      <c r="K92" s="115"/>
      <c r="L92" s="116"/>
      <c r="M92" s="117"/>
      <c r="N92" s="117"/>
      <c r="O92" s="117"/>
      <c r="P92" s="117"/>
      <c r="Q92" s="117"/>
      <c r="R92" s="117"/>
      <c r="S92" s="117"/>
      <c r="T92" s="117"/>
      <c r="U92" s="117"/>
      <c r="V92" s="117"/>
    </row>
    <row r="93" spans="1:22" ht="37.5" hidden="1">
      <c r="A93" s="109"/>
      <c r="B93" s="118"/>
      <c r="C93" s="203" t="s">
        <v>621</v>
      </c>
      <c r="D93" s="113" t="s">
        <v>24</v>
      </c>
      <c r="E93" s="203" t="s">
        <v>574</v>
      </c>
      <c r="F93" s="113"/>
      <c r="G93" s="203" t="s">
        <v>574</v>
      </c>
      <c r="H93" s="203" t="s">
        <v>574</v>
      </c>
      <c r="I93" s="117"/>
      <c r="J93" s="114"/>
      <c r="K93" s="115"/>
      <c r="L93" s="116"/>
      <c r="M93" s="117"/>
      <c r="N93" s="117"/>
      <c r="O93" s="117"/>
      <c r="P93" s="117"/>
      <c r="Q93" s="117"/>
      <c r="R93" s="117"/>
      <c r="S93" s="117"/>
      <c r="T93" s="117"/>
      <c r="U93" s="117"/>
      <c r="V93" s="117"/>
    </row>
    <row r="94" spans="1:22" ht="56.25" hidden="1">
      <c r="A94" s="109"/>
      <c r="B94" s="118"/>
      <c r="C94" s="203" t="s">
        <v>642</v>
      </c>
      <c r="D94" s="113" t="s">
        <v>23</v>
      </c>
      <c r="E94" s="203" t="s">
        <v>576</v>
      </c>
      <c r="F94" s="113"/>
      <c r="G94" s="203" t="s">
        <v>576</v>
      </c>
      <c r="H94" s="203" t="s">
        <v>576</v>
      </c>
      <c r="I94" s="117"/>
      <c r="J94" s="114"/>
      <c r="K94" s="115"/>
      <c r="L94" s="116"/>
      <c r="M94" s="117"/>
      <c r="N94" s="117"/>
      <c r="O94" s="117"/>
      <c r="P94" s="117"/>
      <c r="Q94" s="117"/>
      <c r="R94" s="117"/>
      <c r="S94" s="117"/>
      <c r="T94" s="117"/>
      <c r="U94" s="117"/>
      <c r="V94" s="117"/>
    </row>
    <row r="95" spans="1:22" ht="1.5" hidden="1" customHeight="1">
      <c r="A95" s="109"/>
      <c r="B95" s="118"/>
      <c r="C95" s="217"/>
      <c r="D95" s="113" t="s">
        <v>23</v>
      </c>
      <c r="E95" s="203" t="s">
        <v>577</v>
      </c>
      <c r="F95" s="113"/>
      <c r="G95" s="203" t="s">
        <v>577</v>
      </c>
      <c r="H95" s="203" t="s">
        <v>577</v>
      </c>
      <c r="I95" s="117"/>
      <c r="J95" s="114"/>
      <c r="K95" s="115"/>
      <c r="L95" s="116"/>
      <c r="M95" s="117"/>
      <c r="N95" s="117"/>
      <c r="O95" s="117"/>
      <c r="P95" s="117"/>
      <c r="Q95" s="117"/>
      <c r="R95" s="117"/>
      <c r="S95" s="117"/>
      <c r="T95" s="117"/>
      <c r="U95" s="117"/>
      <c r="V95" s="117"/>
    </row>
    <row r="96" spans="1:22" hidden="1">
      <c r="A96" s="109"/>
      <c r="B96" s="118"/>
      <c r="C96" s="217"/>
      <c r="D96" s="113"/>
      <c r="E96" s="203"/>
      <c r="F96" s="113"/>
      <c r="G96" s="203"/>
      <c r="H96" s="203"/>
      <c r="I96" s="117"/>
      <c r="J96" s="114"/>
      <c r="K96" s="115"/>
      <c r="L96" s="116"/>
      <c r="M96" s="117"/>
      <c r="N96" s="117"/>
      <c r="O96" s="117"/>
      <c r="P96" s="117"/>
      <c r="Q96" s="117"/>
      <c r="R96" s="117"/>
      <c r="S96" s="117"/>
      <c r="T96" s="117"/>
      <c r="U96" s="117"/>
      <c r="V96" s="117"/>
    </row>
    <row r="97" spans="1:22" ht="37.5" hidden="1">
      <c r="A97" s="109"/>
      <c r="B97" s="118"/>
      <c r="C97" s="203" t="s">
        <v>641</v>
      </c>
      <c r="D97" s="113" t="s">
        <v>23</v>
      </c>
      <c r="E97" s="203" t="s">
        <v>576</v>
      </c>
      <c r="F97" s="113"/>
      <c r="G97" s="203" t="s">
        <v>576</v>
      </c>
      <c r="H97" s="203" t="s">
        <v>576</v>
      </c>
      <c r="I97" s="117"/>
      <c r="J97" s="114"/>
      <c r="K97" s="115"/>
      <c r="L97" s="116"/>
      <c r="M97" s="117"/>
      <c r="N97" s="117"/>
      <c r="O97" s="117"/>
      <c r="P97" s="117"/>
      <c r="Q97" s="117"/>
      <c r="R97" s="117"/>
      <c r="S97" s="117"/>
      <c r="T97" s="117"/>
      <c r="U97" s="117"/>
      <c r="V97" s="117"/>
    </row>
    <row r="98" spans="1:22" ht="37.5" hidden="1">
      <c r="A98" s="109"/>
      <c r="B98" s="118"/>
      <c r="C98" s="217"/>
      <c r="D98" s="113" t="s">
        <v>23</v>
      </c>
      <c r="E98" s="203" t="s">
        <v>577</v>
      </c>
      <c r="F98" s="113"/>
      <c r="G98" s="203" t="s">
        <v>577</v>
      </c>
      <c r="H98" s="203" t="s">
        <v>577</v>
      </c>
      <c r="I98" s="117"/>
      <c r="J98" s="114"/>
      <c r="K98" s="115"/>
      <c r="L98" s="116"/>
      <c r="M98" s="117"/>
      <c r="N98" s="117"/>
      <c r="O98" s="117"/>
      <c r="P98" s="117"/>
      <c r="Q98" s="117"/>
      <c r="R98" s="117"/>
      <c r="S98" s="117"/>
      <c r="T98" s="117"/>
      <c r="U98" s="117"/>
      <c r="V98" s="117"/>
    </row>
    <row r="99" spans="1:22" ht="37.5" hidden="1">
      <c r="A99" s="109"/>
      <c r="B99" s="118"/>
      <c r="C99" s="217"/>
      <c r="D99" s="113" t="s">
        <v>23</v>
      </c>
      <c r="E99" s="203" t="s">
        <v>236</v>
      </c>
      <c r="F99" s="113"/>
      <c r="G99" s="203" t="s">
        <v>236</v>
      </c>
      <c r="H99" s="203" t="s">
        <v>236</v>
      </c>
      <c r="I99" s="117"/>
      <c r="J99" s="114"/>
      <c r="K99" s="115"/>
      <c r="L99" s="116"/>
      <c r="M99" s="117"/>
      <c r="N99" s="117"/>
      <c r="O99" s="117"/>
      <c r="P99" s="117"/>
      <c r="Q99" s="117"/>
      <c r="R99" s="117"/>
      <c r="S99" s="117"/>
      <c r="T99" s="117"/>
      <c r="U99" s="117"/>
      <c r="V99" s="117"/>
    </row>
    <row r="100" spans="1:22" ht="37.5" hidden="1">
      <c r="A100" s="109">
        <v>65</v>
      </c>
      <c r="B100" s="118">
        <v>155</v>
      </c>
      <c r="C100" s="119" t="s">
        <v>579</v>
      </c>
      <c r="D100" s="113" t="s">
        <v>25</v>
      </c>
      <c r="E100" s="119" t="s">
        <v>580</v>
      </c>
      <c r="F100" s="113" t="s">
        <v>24</v>
      </c>
      <c r="G100" s="203" t="s">
        <v>580</v>
      </c>
      <c r="H100" s="203" t="s">
        <v>580</v>
      </c>
      <c r="I100" s="117"/>
      <c r="J100" s="114" t="s">
        <v>1156</v>
      </c>
      <c r="K100" s="115" t="s">
        <v>1083</v>
      </c>
      <c r="L100" s="116" t="s">
        <v>648</v>
      </c>
      <c r="M100" s="117"/>
      <c r="N100" s="117"/>
      <c r="O100" s="117"/>
      <c r="P100" s="117"/>
      <c r="Q100" s="117"/>
      <c r="R100" s="117"/>
      <c r="S100" s="117"/>
      <c r="T100" s="117"/>
      <c r="U100" s="117"/>
      <c r="V100" s="117"/>
    </row>
    <row r="101" spans="1:22" ht="19.5" thickBot="1">
      <c r="A101" s="109">
        <v>66</v>
      </c>
      <c r="B101" s="110">
        <v>156</v>
      </c>
      <c r="C101" s="563" t="s">
        <v>988</v>
      </c>
      <c r="D101" s="563"/>
      <c r="E101" s="563"/>
      <c r="F101" s="111" t="s">
        <v>1176</v>
      </c>
      <c r="G101" s="107"/>
      <c r="H101" s="107"/>
      <c r="I101" s="107"/>
      <c r="J101" s="112" t="s">
        <v>1156</v>
      </c>
      <c r="K101" s="111" t="s">
        <v>1176</v>
      </c>
      <c r="L101" s="111" t="s">
        <v>1176</v>
      </c>
      <c r="M101" s="111" t="s">
        <v>1176</v>
      </c>
      <c r="N101" s="111" t="s">
        <v>1176</v>
      </c>
      <c r="O101" s="111" t="s">
        <v>1176</v>
      </c>
      <c r="P101" s="111" t="s">
        <v>1176</v>
      </c>
      <c r="Q101" s="111" t="s">
        <v>1176</v>
      </c>
      <c r="R101" s="111" t="s">
        <v>1176</v>
      </c>
      <c r="S101" s="111" t="s">
        <v>1176</v>
      </c>
      <c r="T101" s="111" t="s">
        <v>1176</v>
      </c>
      <c r="U101" s="111" t="s">
        <v>1176</v>
      </c>
      <c r="V101" s="111" t="s">
        <v>1176</v>
      </c>
    </row>
    <row r="102" spans="1:22" ht="75.75" thickBot="1">
      <c r="A102" s="109">
        <v>67</v>
      </c>
      <c r="B102" s="118">
        <v>159</v>
      </c>
      <c r="C102" s="119" t="s">
        <v>1292</v>
      </c>
      <c r="D102" s="113" t="s">
        <v>23</v>
      </c>
      <c r="E102" s="215" t="s">
        <v>1416</v>
      </c>
      <c r="F102" s="113" t="s">
        <v>25</v>
      </c>
      <c r="G102" s="117" t="s">
        <v>1282</v>
      </c>
      <c r="H102" s="117" t="s">
        <v>1306</v>
      </c>
      <c r="I102" s="117" t="s">
        <v>1303</v>
      </c>
      <c r="J102" s="114" t="s">
        <v>1156</v>
      </c>
      <c r="K102" s="115" t="s">
        <v>1082</v>
      </c>
      <c r="L102" s="116" t="s">
        <v>648</v>
      </c>
      <c r="M102" s="117" t="s">
        <v>648</v>
      </c>
      <c r="N102" s="117" t="s">
        <v>648</v>
      </c>
      <c r="O102" s="117"/>
      <c r="P102" s="117"/>
      <c r="Q102" s="117"/>
      <c r="R102" s="117"/>
      <c r="S102" s="117"/>
      <c r="T102" s="117"/>
      <c r="U102" s="117"/>
      <c r="V102" s="117"/>
    </row>
    <row r="103" spans="1:22" ht="36" customHeight="1" thickBot="1">
      <c r="A103" s="109">
        <v>68</v>
      </c>
      <c r="B103" s="118">
        <v>162</v>
      </c>
      <c r="C103" s="119" t="s">
        <v>1293</v>
      </c>
      <c r="D103" s="113" t="s">
        <v>23</v>
      </c>
      <c r="E103" s="216" t="s">
        <v>1417</v>
      </c>
      <c r="F103" s="113" t="s">
        <v>25</v>
      </c>
      <c r="G103" s="117" t="s">
        <v>1283</v>
      </c>
      <c r="H103" s="117" t="s">
        <v>1306</v>
      </c>
      <c r="I103" s="117" t="s">
        <v>1306</v>
      </c>
      <c r="J103" s="114" t="s">
        <v>1156</v>
      </c>
      <c r="K103" s="115" t="s">
        <v>1082</v>
      </c>
      <c r="L103" s="116" t="s">
        <v>648</v>
      </c>
      <c r="M103" s="117" t="s">
        <v>648</v>
      </c>
      <c r="N103" s="117" t="s">
        <v>648</v>
      </c>
      <c r="O103" s="117"/>
      <c r="P103" s="117"/>
      <c r="Q103" s="117"/>
      <c r="R103" s="117"/>
      <c r="S103" s="117"/>
      <c r="T103" s="117"/>
      <c r="U103" s="117"/>
      <c r="V103" s="117"/>
    </row>
    <row r="104" spans="1:22" ht="0.75" hidden="1" customHeight="1">
      <c r="A104" s="109">
        <v>69</v>
      </c>
      <c r="B104" s="118">
        <v>165</v>
      </c>
      <c r="C104" s="119" t="s">
        <v>543</v>
      </c>
      <c r="D104" s="113" t="s">
        <v>23</v>
      </c>
      <c r="E104" s="216" t="s">
        <v>1418</v>
      </c>
      <c r="F104" s="113" t="s">
        <v>25</v>
      </c>
      <c r="G104" s="117" t="s">
        <v>544</v>
      </c>
      <c r="H104" s="117" t="s">
        <v>544</v>
      </c>
      <c r="I104" s="117"/>
      <c r="J104" s="114" t="s">
        <v>1156</v>
      </c>
      <c r="K104" s="115" t="s">
        <v>1083</v>
      </c>
      <c r="L104" s="116" t="s">
        <v>648</v>
      </c>
      <c r="M104" s="117"/>
      <c r="N104" s="117"/>
      <c r="O104" s="117"/>
      <c r="P104" s="117"/>
      <c r="Q104" s="117"/>
      <c r="R104" s="117"/>
      <c r="S104" s="117"/>
      <c r="T104" s="117"/>
      <c r="U104" s="117"/>
      <c r="V104" s="117"/>
    </row>
    <row r="105" spans="1:22" ht="37.5" hidden="1">
      <c r="A105" s="109">
        <v>70</v>
      </c>
      <c r="B105" s="118">
        <v>168</v>
      </c>
      <c r="C105" s="119" t="s">
        <v>553</v>
      </c>
      <c r="D105" s="113" t="s">
        <v>23</v>
      </c>
      <c r="E105" s="119" t="s">
        <v>554</v>
      </c>
      <c r="F105" s="113" t="s">
        <v>25</v>
      </c>
      <c r="G105" s="117" t="s">
        <v>554</v>
      </c>
      <c r="H105" s="117" t="s">
        <v>554</v>
      </c>
      <c r="I105" s="117"/>
      <c r="J105" s="114" t="s">
        <v>1156</v>
      </c>
      <c r="K105" s="115" t="s">
        <v>1083</v>
      </c>
      <c r="L105" s="116" t="s">
        <v>648</v>
      </c>
      <c r="M105" s="117"/>
      <c r="N105" s="117"/>
      <c r="O105" s="117"/>
      <c r="P105" s="117"/>
      <c r="Q105" s="117"/>
      <c r="R105" s="117"/>
      <c r="S105" s="117"/>
      <c r="T105" s="117"/>
      <c r="U105" s="117"/>
      <c r="V105" s="117"/>
    </row>
    <row r="106" spans="1:22" ht="37.5" hidden="1">
      <c r="A106" s="109">
        <v>71</v>
      </c>
      <c r="B106" s="118">
        <v>169</v>
      </c>
      <c r="C106" s="119" t="s">
        <v>549</v>
      </c>
      <c r="D106" s="113" t="s">
        <v>105</v>
      </c>
      <c r="E106" s="119" t="s">
        <v>550</v>
      </c>
      <c r="F106" s="113" t="s">
        <v>105</v>
      </c>
      <c r="G106" s="117" t="s">
        <v>550</v>
      </c>
      <c r="H106" s="117" t="s">
        <v>550</v>
      </c>
      <c r="I106" s="117"/>
      <c r="J106" s="114" t="s">
        <v>1156</v>
      </c>
      <c r="K106" s="115" t="s">
        <v>1083</v>
      </c>
      <c r="L106" s="116" t="s">
        <v>648</v>
      </c>
      <c r="M106" s="117"/>
      <c r="N106" s="117"/>
      <c r="O106" s="117"/>
      <c r="P106" s="117"/>
      <c r="Q106" s="117"/>
      <c r="R106" s="117"/>
      <c r="S106" s="117"/>
      <c r="T106" s="117"/>
      <c r="U106" s="117"/>
      <c r="V106" s="117"/>
    </row>
    <row r="107" spans="1:22" ht="37.5" hidden="1">
      <c r="A107" s="109">
        <v>72</v>
      </c>
      <c r="B107" s="118">
        <v>174</v>
      </c>
      <c r="C107" s="119" t="s">
        <v>562</v>
      </c>
      <c r="D107" s="113" t="s">
        <v>23</v>
      </c>
      <c r="E107" s="119" t="s">
        <v>563</v>
      </c>
      <c r="F107" s="113" t="s">
        <v>25</v>
      </c>
      <c r="G107" s="117" t="s">
        <v>563</v>
      </c>
      <c r="H107" s="117" t="s">
        <v>563</v>
      </c>
      <c r="I107" s="117"/>
      <c r="J107" s="114" t="s">
        <v>1156</v>
      </c>
      <c r="K107" s="115" t="s">
        <v>1083</v>
      </c>
      <c r="L107" s="116" t="s">
        <v>648</v>
      </c>
      <c r="M107" s="117"/>
      <c r="N107" s="117"/>
      <c r="O107" s="117"/>
      <c r="P107" s="117"/>
      <c r="Q107" s="117"/>
      <c r="R107" s="117"/>
      <c r="S107" s="117"/>
      <c r="T107" s="117"/>
      <c r="U107" s="117"/>
      <c r="V107" s="117"/>
    </row>
    <row r="108" spans="1:22" ht="42.75" customHeight="1">
      <c r="A108" s="109">
        <v>73</v>
      </c>
      <c r="B108" s="118">
        <v>175</v>
      </c>
      <c r="C108" s="119" t="s">
        <v>1294</v>
      </c>
      <c r="D108" s="113" t="s">
        <v>25</v>
      </c>
      <c r="E108" s="119" t="s">
        <v>1419</v>
      </c>
      <c r="F108" s="113" t="s">
        <v>25</v>
      </c>
      <c r="G108" s="117" t="s">
        <v>1294</v>
      </c>
      <c r="H108" s="117" t="s">
        <v>1306</v>
      </c>
      <c r="I108" s="117" t="s">
        <v>1306</v>
      </c>
      <c r="J108" s="114" t="s">
        <v>1156</v>
      </c>
      <c r="K108" s="115" t="s">
        <v>1082</v>
      </c>
      <c r="L108" s="116" t="s">
        <v>648</v>
      </c>
      <c r="M108" s="117" t="s">
        <v>648</v>
      </c>
      <c r="N108" s="117" t="s">
        <v>648</v>
      </c>
      <c r="O108" s="117"/>
      <c r="P108" s="117"/>
      <c r="Q108" s="117"/>
      <c r="R108" s="117"/>
      <c r="S108" s="117"/>
      <c r="T108" s="117"/>
      <c r="U108" s="117"/>
      <c r="V108" s="117"/>
    </row>
    <row r="109" spans="1:22" ht="18" customHeight="1">
      <c r="A109" s="109">
        <v>74</v>
      </c>
      <c r="B109" s="110">
        <v>176</v>
      </c>
      <c r="C109" s="563" t="s">
        <v>989</v>
      </c>
      <c r="D109" s="563"/>
      <c r="E109" s="563"/>
      <c r="F109" s="111" t="s">
        <v>1176</v>
      </c>
      <c r="G109" s="107"/>
      <c r="H109" s="107"/>
      <c r="I109" s="107"/>
      <c r="J109" s="112" t="s">
        <v>1156</v>
      </c>
      <c r="K109" s="111" t="s">
        <v>1176</v>
      </c>
      <c r="L109" s="111" t="s">
        <v>1176</v>
      </c>
      <c r="M109" s="111" t="s">
        <v>1176</v>
      </c>
      <c r="N109" s="111" t="s">
        <v>1176</v>
      </c>
      <c r="O109" s="111" t="s">
        <v>1176</v>
      </c>
      <c r="P109" s="111" t="s">
        <v>1176</v>
      </c>
      <c r="Q109" s="111" t="s">
        <v>1176</v>
      </c>
      <c r="R109" s="111" t="s">
        <v>1176</v>
      </c>
      <c r="S109" s="111" t="s">
        <v>1176</v>
      </c>
      <c r="T109" s="111" t="s">
        <v>1176</v>
      </c>
      <c r="U109" s="111" t="s">
        <v>1176</v>
      </c>
      <c r="V109" s="111" t="s">
        <v>1176</v>
      </c>
    </row>
    <row r="110" spans="1:22" ht="37.5" hidden="1">
      <c r="A110" s="109">
        <v>75</v>
      </c>
      <c r="B110" s="118">
        <v>184</v>
      </c>
      <c r="C110" s="590" t="s">
        <v>567</v>
      </c>
      <c r="D110" s="120" t="s">
        <v>23</v>
      </c>
      <c r="E110" s="119" t="s">
        <v>1295</v>
      </c>
      <c r="F110" s="113" t="s">
        <v>23</v>
      </c>
      <c r="G110" s="117"/>
      <c r="H110" s="117"/>
      <c r="I110" s="117"/>
      <c r="J110" s="114" t="s">
        <v>1156</v>
      </c>
      <c r="K110" s="115" t="s">
        <v>1083</v>
      </c>
      <c r="L110" s="116" t="s">
        <v>648</v>
      </c>
      <c r="M110" s="117"/>
      <c r="N110" s="117"/>
      <c r="O110" s="117"/>
      <c r="P110" s="117"/>
      <c r="Q110" s="117"/>
      <c r="R110" s="117"/>
      <c r="S110" s="117"/>
      <c r="T110" s="117"/>
      <c r="U110" s="117"/>
      <c r="V110" s="117"/>
    </row>
    <row r="111" spans="1:22" ht="75" hidden="1">
      <c r="A111" s="109">
        <v>76</v>
      </c>
      <c r="B111" s="118">
        <v>185</v>
      </c>
      <c r="C111" s="590"/>
      <c r="D111" s="120" t="s">
        <v>23</v>
      </c>
      <c r="E111" s="119" t="s">
        <v>569</v>
      </c>
      <c r="F111" s="113" t="s">
        <v>23</v>
      </c>
      <c r="G111" s="117"/>
      <c r="H111" s="117"/>
      <c r="I111" s="117"/>
      <c r="J111" s="114" t="s">
        <v>1156</v>
      </c>
      <c r="K111" s="115" t="s">
        <v>1083</v>
      </c>
      <c r="L111" s="116" t="s">
        <v>648</v>
      </c>
      <c r="M111" s="117"/>
      <c r="N111" s="117"/>
      <c r="O111" s="117"/>
      <c r="P111" s="117"/>
      <c r="Q111" s="117"/>
      <c r="R111" s="117"/>
      <c r="S111" s="117"/>
      <c r="T111" s="117"/>
      <c r="U111" s="117"/>
      <c r="V111" s="117"/>
    </row>
    <row r="112" spans="1:22" ht="37.5" hidden="1">
      <c r="A112" s="109">
        <v>77</v>
      </c>
      <c r="B112" s="118">
        <v>186</v>
      </c>
      <c r="C112" s="590"/>
      <c r="D112" s="120" t="s">
        <v>23</v>
      </c>
      <c r="E112" s="119" t="s">
        <v>570</v>
      </c>
      <c r="F112" s="113" t="s">
        <v>26</v>
      </c>
      <c r="G112" s="117"/>
      <c r="H112" s="117"/>
      <c r="I112" s="117"/>
      <c r="J112" s="114" t="s">
        <v>1156</v>
      </c>
      <c r="K112" s="115" t="s">
        <v>1083</v>
      </c>
      <c r="L112" s="116" t="s">
        <v>648</v>
      </c>
      <c r="M112" s="117"/>
      <c r="N112" s="117"/>
      <c r="O112" s="117"/>
      <c r="P112" s="117"/>
      <c r="Q112" s="117"/>
      <c r="R112" s="117"/>
      <c r="S112" s="117"/>
      <c r="T112" s="117"/>
      <c r="U112" s="117"/>
      <c r="V112" s="117"/>
    </row>
    <row r="113" spans="1:22" ht="37.5" hidden="1">
      <c r="A113" s="109">
        <v>78</v>
      </c>
      <c r="B113" s="118">
        <v>187</v>
      </c>
      <c r="C113" s="590"/>
      <c r="D113" s="120" t="s">
        <v>23</v>
      </c>
      <c r="E113" s="119" t="s">
        <v>572</v>
      </c>
      <c r="F113" s="113" t="s">
        <v>23</v>
      </c>
      <c r="G113" s="117"/>
      <c r="H113" s="117"/>
      <c r="I113" s="117"/>
      <c r="J113" s="114" t="s">
        <v>1156</v>
      </c>
      <c r="K113" s="115" t="s">
        <v>1083</v>
      </c>
      <c r="L113" s="116" t="s">
        <v>648</v>
      </c>
      <c r="M113" s="117"/>
      <c r="N113" s="117"/>
      <c r="O113" s="117"/>
      <c r="P113" s="117"/>
      <c r="Q113" s="117"/>
      <c r="R113" s="117"/>
      <c r="S113" s="117"/>
      <c r="T113" s="117"/>
      <c r="U113" s="117"/>
      <c r="V113" s="117"/>
    </row>
    <row r="114" spans="1:22" ht="75">
      <c r="A114" s="109">
        <v>79</v>
      </c>
      <c r="B114" s="118">
        <v>189</v>
      </c>
      <c r="C114" s="220" t="s">
        <v>1515</v>
      </c>
      <c r="D114" s="221" t="s">
        <v>23</v>
      </c>
      <c r="E114" s="220" t="s">
        <v>1295</v>
      </c>
      <c r="F114" s="113" t="s">
        <v>25</v>
      </c>
      <c r="G114" s="117" t="s">
        <v>1295</v>
      </c>
      <c r="H114" s="117" t="s">
        <v>1306</v>
      </c>
      <c r="I114" s="117" t="s">
        <v>1303</v>
      </c>
      <c r="J114" s="114" t="s">
        <v>1156</v>
      </c>
      <c r="K114" s="115" t="s">
        <v>1082</v>
      </c>
      <c r="L114" s="116" t="s">
        <v>648</v>
      </c>
      <c r="M114" s="117" t="s">
        <v>648</v>
      </c>
      <c r="N114" s="117"/>
      <c r="O114" s="117"/>
      <c r="P114" s="117"/>
      <c r="Q114" s="117"/>
      <c r="R114" s="117"/>
      <c r="S114" s="117"/>
      <c r="T114" s="117"/>
      <c r="U114" s="117"/>
      <c r="V114" s="117"/>
    </row>
    <row r="115" spans="1:22" ht="93.75">
      <c r="A115" s="109">
        <v>80</v>
      </c>
      <c r="B115" s="118">
        <v>190</v>
      </c>
      <c r="C115" s="220" t="s">
        <v>1516</v>
      </c>
      <c r="D115" s="221" t="s">
        <v>23</v>
      </c>
      <c r="E115" s="220" t="s">
        <v>1296</v>
      </c>
      <c r="F115" s="113" t="s">
        <v>25</v>
      </c>
      <c r="G115" s="117" t="s">
        <v>1296</v>
      </c>
      <c r="H115" s="117" t="s">
        <v>1306</v>
      </c>
      <c r="I115" s="117" t="s">
        <v>1303</v>
      </c>
      <c r="J115" s="114" t="s">
        <v>1156</v>
      </c>
      <c r="K115" s="115" t="s">
        <v>1082</v>
      </c>
      <c r="L115" s="116" t="s">
        <v>648</v>
      </c>
      <c r="M115" s="117"/>
      <c r="N115" s="117" t="s">
        <v>648</v>
      </c>
      <c r="O115" s="117"/>
      <c r="P115" s="117"/>
      <c r="Q115" s="117"/>
      <c r="R115" s="117"/>
      <c r="S115" s="117"/>
      <c r="T115" s="117"/>
      <c r="U115" s="117"/>
      <c r="V115" s="117"/>
    </row>
    <row r="116" spans="1:22" ht="34.5" customHeight="1">
      <c r="A116" s="109">
        <v>81</v>
      </c>
      <c r="B116" s="118">
        <v>191</v>
      </c>
      <c r="C116" s="119" t="s">
        <v>1297</v>
      </c>
      <c r="D116" s="113" t="s">
        <v>24</v>
      </c>
      <c r="E116" s="119" t="s">
        <v>1297</v>
      </c>
      <c r="F116" s="113" t="s">
        <v>24</v>
      </c>
      <c r="G116" s="117" t="s">
        <v>1297</v>
      </c>
      <c r="H116" s="117" t="s">
        <v>1311</v>
      </c>
      <c r="I116" s="117" t="s">
        <v>1303</v>
      </c>
      <c r="J116" s="114" t="s">
        <v>1156</v>
      </c>
      <c r="K116" s="115" t="s">
        <v>1082</v>
      </c>
      <c r="L116" s="116" t="s">
        <v>648</v>
      </c>
      <c r="M116" s="117"/>
      <c r="N116" s="117"/>
      <c r="O116" s="117"/>
      <c r="P116" s="117"/>
      <c r="Q116" s="117"/>
      <c r="R116" s="117" t="s">
        <v>648</v>
      </c>
      <c r="S116" s="117"/>
      <c r="T116" s="117"/>
      <c r="U116" s="117"/>
      <c r="V116" s="117"/>
    </row>
    <row r="117" spans="1:22" ht="37.5" hidden="1" customHeight="1">
      <c r="A117" s="109">
        <v>82</v>
      </c>
      <c r="B117" s="118">
        <v>198</v>
      </c>
      <c r="C117" s="590" t="s">
        <v>640</v>
      </c>
      <c r="D117" s="120" t="s">
        <v>23</v>
      </c>
      <c r="E117" s="119" t="s">
        <v>576</v>
      </c>
      <c r="F117" s="113" t="s">
        <v>23</v>
      </c>
      <c r="G117" s="117" t="s">
        <v>576</v>
      </c>
      <c r="H117" s="117"/>
      <c r="I117" s="117"/>
      <c r="J117" s="114" t="s">
        <v>1156</v>
      </c>
      <c r="K117" s="115" t="s">
        <v>1083</v>
      </c>
      <c r="L117" s="116" t="s">
        <v>648</v>
      </c>
      <c r="M117" s="117"/>
      <c r="N117" s="117"/>
      <c r="O117" s="117"/>
      <c r="P117" s="117"/>
      <c r="Q117" s="117"/>
      <c r="R117" s="117"/>
      <c r="S117" s="117"/>
      <c r="T117" s="117"/>
      <c r="U117" s="117"/>
      <c r="V117" s="117"/>
    </row>
    <row r="118" spans="1:22" ht="37.5" hidden="1" customHeight="1">
      <c r="A118" s="109">
        <v>83</v>
      </c>
      <c r="B118" s="118">
        <v>199</v>
      </c>
      <c r="C118" s="590"/>
      <c r="D118" s="120" t="s">
        <v>23</v>
      </c>
      <c r="E118" s="119" t="s">
        <v>639</v>
      </c>
      <c r="F118" s="113" t="s">
        <v>26</v>
      </c>
      <c r="G118" s="117" t="s">
        <v>639</v>
      </c>
      <c r="H118" s="117"/>
      <c r="I118" s="117"/>
      <c r="J118" s="114" t="s">
        <v>1156</v>
      </c>
      <c r="K118" s="115" t="s">
        <v>1083</v>
      </c>
      <c r="L118" s="116" t="s">
        <v>648</v>
      </c>
      <c r="M118" s="117"/>
      <c r="N118" s="117"/>
      <c r="O118" s="117"/>
      <c r="P118" s="117"/>
      <c r="Q118" s="117"/>
      <c r="R118" s="117"/>
      <c r="S118" s="117"/>
      <c r="T118" s="117"/>
      <c r="U118" s="117"/>
      <c r="V118" s="117"/>
    </row>
    <row r="119" spans="1:22" ht="15.75" hidden="1" customHeight="1">
      <c r="A119" s="109">
        <v>84</v>
      </c>
      <c r="B119" s="118">
        <v>200</v>
      </c>
      <c r="C119" s="590"/>
      <c r="D119" s="120" t="s">
        <v>23</v>
      </c>
      <c r="E119" s="119" t="s">
        <v>577</v>
      </c>
      <c r="F119" s="113" t="s">
        <v>23</v>
      </c>
      <c r="G119" s="117" t="s">
        <v>577</v>
      </c>
      <c r="H119" s="117"/>
      <c r="I119" s="117"/>
      <c r="J119" s="114" t="s">
        <v>1156</v>
      </c>
      <c r="K119" s="115" t="s">
        <v>1083</v>
      </c>
      <c r="L119" s="116" t="s">
        <v>648</v>
      </c>
      <c r="M119" s="117"/>
      <c r="N119" s="117"/>
      <c r="O119" s="117"/>
      <c r="P119" s="117"/>
      <c r="Q119" s="117"/>
      <c r="R119" s="117"/>
      <c r="S119" s="117"/>
      <c r="T119" s="117"/>
      <c r="U119" s="117"/>
      <c r="V119" s="117"/>
    </row>
    <row r="120" spans="1:22" ht="37.5" hidden="1">
      <c r="A120" s="109">
        <v>85</v>
      </c>
      <c r="B120" s="118">
        <v>201</v>
      </c>
      <c r="C120" s="590"/>
      <c r="D120" s="120" t="s">
        <v>23</v>
      </c>
      <c r="E120" s="119" t="s">
        <v>578</v>
      </c>
      <c r="F120" s="113" t="s">
        <v>23</v>
      </c>
      <c r="G120" s="117" t="s">
        <v>578</v>
      </c>
      <c r="H120" s="117"/>
      <c r="I120" s="117"/>
      <c r="J120" s="114" t="s">
        <v>1156</v>
      </c>
      <c r="K120" s="115" t="s">
        <v>1083</v>
      </c>
      <c r="L120" s="116" t="s">
        <v>648</v>
      </c>
      <c r="M120" s="117"/>
      <c r="N120" s="117"/>
      <c r="O120" s="117"/>
      <c r="P120" s="117"/>
      <c r="Q120" s="117"/>
      <c r="R120" s="117"/>
      <c r="S120" s="117"/>
      <c r="T120" s="117"/>
      <c r="U120" s="117"/>
      <c r="V120" s="117"/>
    </row>
    <row r="121" spans="1:22" ht="54" customHeight="1">
      <c r="A121" s="109">
        <v>86</v>
      </c>
      <c r="B121" s="118">
        <v>202</v>
      </c>
      <c r="C121" s="119" t="s">
        <v>1298</v>
      </c>
      <c r="D121" s="113" t="s">
        <v>24</v>
      </c>
      <c r="E121" s="119" t="s">
        <v>1298</v>
      </c>
      <c r="F121" s="113" t="s">
        <v>25</v>
      </c>
      <c r="G121" s="117" t="s">
        <v>1298</v>
      </c>
      <c r="H121" s="117" t="s">
        <v>1307</v>
      </c>
      <c r="I121" s="117" t="s">
        <v>1303</v>
      </c>
      <c r="J121" s="114" t="s">
        <v>1156</v>
      </c>
      <c r="K121" s="115" t="s">
        <v>1082</v>
      </c>
      <c r="L121" s="116" t="s">
        <v>648</v>
      </c>
      <c r="M121" s="117"/>
      <c r="N121" s="117" t="s">
        <v>648</v>
      </c>
      <c r="O121" s="117"/>
      <c r="P121" s="117"/>
      <c r="Q121" s="117"/>
      <c r="R121" s="117"/>
      <c r="S121" s="117"/>
      <c r="T121" s="117"/>
      <c r="U121" s="117"/>
      <c r="V121" s="117"/>
    </row>
    <row r="122" spans="1:22" ht="37.5" hidden="1">
      <c r="A122" s="109">
        <v>87</v>
      </c>
      <c r="B122" s="118">
        <v>205</v>
      </c>
      <c r="C122" s="119" t="s">
        <v>579</v>
      </c>
      <c r="D122" s="120" t="s">
        <v>25</v>
      </c>
      <c r="E122" s="119" t="s">
        <v>580</v>
      </c>
      <c r="F122" s="113" t="s">
        <v>25</v>
      </c>
      <c r="G122" s="117" t="s">
        <v>580</v>
      </c>
      <c r="H122" s="117"/>
      <c r="I122" s="117"/>
      <c r="J122" s="114" t="s">
        <v>1156</v>
      </c>
      <c r="K122" s="115" t="s">
        <v>1083</v>
      </c>
      <c r="L122" s="116" t="s">
        <v>648</v>
      </c>
      <c r="M122" s="117"/>
      <c r="N122" s="117"/>
      <c r="O122" s="117"/>
      <c r="P122" s="117"/>
      <c r="Q122" s="117"/>
      <c r="R122" s="117"/>
      <c r="S122" s="117"/>
      <c r="T122" s="117"/>
      <c r="U122" s="117"/>
      <c r="V122" s="117"/>
    </row>
    <row r="123" spans="1:22" ht="72.75" customHeight="1">
      <c r="A123" s="109"/>
      <c r="B123" s="118"/>
      <c r="C123" s="203" t="s">
        <v>1308</v>
      </c>
      <c r="D123" s="120" t="s">
        <v>24</v>
      </c>
      <c r="E123" s="203" t="s">
        <v>1308</v>
      </c>
      <c r="F123" s="113" t="s">
        <v>25</v>
      </c>
      <c r="G123" s="117" t="s">
        <v>1308</v>
      </c>
      <c r="H123" s="117" t="s">
        <v>1309</v>
      </c>
      <c r="I123" s="117" t="s">
        <v>1303</v>
      </c>
      <c r="J123" s="114" t="s">
        <v>1156</v>
      </c>
      <c r="K123" s="115" t="s">
        <v>1082</v>
      </c>
      <c r="L123" s="116" t="s">
        <v>648</v>
      </c>
      <c r="M123" s="117"/>
      <c r="N123" s="117" t="s">
        <v>648</v>
      </c>
      <c r="O123" s="117"/>
      <c r="P123" s="117"/>
      <c r="Q123" s="117"/>
      <c r="R123" s="117"/>
      <c r="S123" s="117"/>
      <c r="T123" s="117"/>
      <c r="U123" s="117"/>
      <c r="V123" s="117"/>
    </row>
    <row r="124" spans="1:22" ht="75" hidden="1">
      <c r="A124" s="109"/>
      <c r="B124" s="118"/>
      <c r="C124" s="203"/>
      <c r="D124" s="120"/>
      <c r="E124" s="203" t="s">
        <v>1299</v>
      </c>
      <c r="F124" s="113"/>
      <c r="G124" s="117" t="s">
        <v>1299</v>
      </c>
      <c r="H124" s="117" t="s">
        <v>1310</v>
      </c>
      <c r="I124" s="117" t="s">
        <v>1303</v>
      </c>
      <c r="J124" s="114" t="s">
        <v>1156</v>
      </c>
      <c r="K124" s="115" t="s">
        <v>1082</v>
      </c>
      <c r="L124" s="116" t="s">
        <v>648</v>
      </c>
      <c r="M124" s="117"/>
      <c r="N124" s="117"/>
      <c r="O124" s="117"/>
      <c r="P124" s="117"/>
      <c r="Q124" s="117"/>
      <c r="R124" s="117"/>
      <c r="S124" s="117"/>
      <c r="T124" s="117"/>
      <c r="U124" s="117"/>
      <c r="V124" s="117"/>
    </row>
    <row r="125" spans="1:22" ht="37.5">
      <c r="A125" s="109">
        <v>88</v>
      </c>
      <c r="B125" s="118">
        <v>207</v>
      </c>
      <c r="C125" s="119" t="s">
        <v>1300</v>
      </c>
      <c r="D125" s="113" t="s">
        <v>24</v>
      </c>
      <c r="E125" s="119" t="s">
        <v>1300</v>
      </c>
      <c r="F125" s="113" t="s">
        <v>25</v>
      </c>
      <c r="G125" s="117" t="s">
        <v>1300</v>
      </c>
      <c r="H125" s="117" t="s">
        <v>1312</v>
      </c>
      <c r="I125" s="117" t="s">
        <v>1303</v>
      </c>
      <c r="J125" s="114" t="s">
        <v>1156</v>
      </c>
      <c r="K125" s="115" t="s">
        <v>1082</v>
      </c>
      <c r="L125" s="116" t="s">
        <v>648</v>
      </c>
      <c r="M125" s="117"/>
      <c r="N125" s="117"/>
      <c r="O125" s="117"/>
      <c r="P125" s="117"/>
      <c r="Q125" s="117"/>
      <c r="R125" s="117"/>
      <c r="S125" s="117" t="s">
        <v>648</v>
      </c>
      <c r="T125" s="117"/>
      <c r="U125" s="117" t="s">
        <v>648</v>
      </c>
      <c r="V125" s="117"/>
    </row>
    <row r="126" spans="1:22">
      <c r="A126" s="109">
        <v>89</v>
      </c>
      <c r="B126" s="110">
        <v>208</v>
      </c>
      <c r="C126" s="563" t="s">
        <v>990</v>
      </c>
      <c r="D126" s="563"/>
      <c r="E126" s="563"/>
      <c r="F126" s="111" t="s">
        <v>1176</v>
      </c>
      <c r="G126" s="107"/>
      <c r="H126" s="107"/>
      <c r="I126" s="107"/>
      <c r="J126" s="112" t="s">
        <v>1156</v>
      </c>
      <c r="K126" s="111" t="s">
        <v>1176</v>
      </c>
      <c r="L126" s="111" t="s">
        <v>1176</v>
      </c>
      <c r="M126" s="111" t="s">
        <v>1176</v>
      </c>
      <c r="N126" s="111" t="s">
        <v>1176</v>
      </c>
      <c r="O126" s="111" t="s">
        <v>1176</v>
      </c>
      <c r="P126" s="111" t="s">
        <v>1176</v>
      </c>
      <c r="Q126" s="111" t="s">
        <v>1176</v>
      </c>
      <c r="R126" s="111" t="s">
        <v>1176</v>
      </c>
      <c r="S126" s="111" t="s">
        <v>1176</v>
      </c>
      <c r="T126" s="111" t="s">
        <v>1176</v>
      </c>
      <c r="U126" s="111" t="s">
        <v>1176</v>
      </c>
      <c r="V126" s="111" t="s">
        <v>1176</v>
      </c>
    </row>
    <row r="127" spans="1:22" ht="37.5">
      <c r="A127" s="109">
        <v>90</v>
      </c>
      <c r="B127" s="118">
        <v>211</v>
      </c>
      <c r="C127" s="119" t="s">
        <v>585</v>
      </c>
      <c r="D127" s="120" t="s">
        <v>23</v>
      </c>
      <c r="E127" s="120" t="s">
        <v>1190</v>
      </c>
      <c r="F127" s="120" t="s">
        <v>25</v>
      </c>
      <c r="G127" s="117" t="s">
        <v>1190</v>
      </c>
      <c r="H127" s="117" t="s">
        <v>1313</v>
      </c>
      <c r="I127" s="117" t="s">
        <v>1303</v>
      </c>
      <c r="J127" s="114" t="s">
        <v>1156</v>
      </c>
      <c r="K127" s="115" t="s">
        <v>1082</v>
      </c>
      <c r="L127" s="116" t="s">
        <v>648</v>
      </c>
      <c r="M127" s="117" t="s">
        <v>648</v>
      </c>
      <c r="N127" s="117"/>
      <c r="O127" s="117"/>
      <c r="P127" s="117"/>
      <c r="Q127" s="117"/>
      <c r="R127" s="117"/>
      <c r="S127" s="117"/>
      <c r="T127" s="117" t="s">
        <v>648</v>
      </c>
      <c r="U127" s="117"/>
      <c r="V127" s="117"/>
    </row>
    <row r="128" spans="1:22" ht="37.5">
      <c r="A128" s="109">
        <v>91</v>
      </c>
      <c r="B128" s="118">
        <v>214</v>
      </c>
      <c r="C128" s="119" t="s">
        <v>1042</v>
      </c>
      <c r="D128" s="120" t="s">
        <v>23</v>
      </c>
      <c r="E128" s="120" t="s">
        <v>589</v>
      </c>
      <c r="F128" s="120" t="s">
        <v>25</v>
      </c>
      <c r="G128" s="117" t="s">
        <v>589</v>
      </c>
      <c r="H128" s="117" t="s">
        <v>1314</v>
      </c>
      <c r="I128" s="117" t="s">
        <v>1303</v>
      </c>
      <c r="J128" s="114" t="s">
        <v>1156</v>
      </c>
      <c r="K128" s="115" t="s">
        <v>1082</v>
      </c>
      <c r="L128" s="116" t="s">
        <v>648</v>
      </c>
      <c r="M128" s="117"/>
      <c r="N128" s="117" t="s">
        <v>648</v>
      </c>
      <c r="O128" s="117"/>
      <c r="P128" s="117"/>
      <c r="Q128" s="117"/>
      <c r="R128" s="117"/>
      <c r="S128" s="117"/>
      <c r="T128" s="117"/>
      <c r="U128" s="117"/>
      <c r="V128" s="117"/>
    </row>
    <row r="129" spans="1:22" ht="168.75">
      <c r="A129" s="109">
        <v>92</v>
      </c>
      <c r="B129" s="118">
        <v>215</v>
      </c>
      <c r="C129" s="119" t="s">
        <v>1090</v>
      </c>
      <c r="D129" s="113" t="s">
        <v>23</v>
      </c>
      <c r="E129" s="119" t="s">
        <v>1089</v>
      </c>
      <c r="F129" s="113" t="s">
        <v>25</v>
      </c>
      <c r="G129" s="117" t="s">
        <v>1089</v>
      </c>
      <c r="H129" s="117" t="s">
        <v>1312</v>
      </c>
      <c r="I129" s="117" t="s">
        <v>1303</v>
      </c>
      <c r="J129" s="114" t="s">
        <v>1156</v>
      </c>
      <c r="K129" s="115" t="s">
        <v>1082</v>
      </c>
      <c r="L129" s="116" t="s">
        <v>648</v>
      </c>
      <c r="M129" s="117"/>
      <c r="N129" s="117"/>
      <c r="O129" s="117"/>
      <c r="P129" s="117"/>
      <c r="Q129" s="117"/>
      <c r="R129" s="117"/>
      <c r="S129" s="117"/>
      <c r="T129" s="117"/>
      <c r="U129" s="117"/>
      <c r="V129" s="117"/>
    </row>
    <row r="130" spans="1:22" ht="56.25">
      <c r="A130" s="109">
        <v>93</v>
      </c>
      <c r="B130" s="118">
        <v>218</v>
      </c>
      <c r="C130" s="119" t="s">
        <v>597</v>
      </c>
      <c r="D130" s="113" t="s">
        <v>23</v>
      </c>
      <c r="E130" s="119" t="s">
        <v>598</v>
      </c>
      <c r="F130" s="113" t="s">
        <v>25</v>
      </c>
      <c r="G130" s="117" t="s">
        <v>598</v>
      </c>
      <c r="H130" s="117" t="s">
        <v>1312</v>
      </c>
      <c r="I130" s="117" t="s">
        <v>1303</v>
      </c>
      <c r="J130" s="114" t="s">
        <v>1156</v>
      </c>
      <c r="K130" s="115" t="s">
        <v>1082</v>
      </c>
      <c r="L130" s="116" t="s">
        <v>648</v>
      </c>
      <c r="M130" s="117"/>
      <c r="N130" s="117"/>
      <c r="O130" s="117"/>
      <c r="P130" s="117" t="s">
        <v>648</v>
      </c>
      <c r="Q130" s="117"/>
      <c r="R130" s="117"/>
      <c r="S130" s="117"/>
      <c r="T130" s="117"/>
      <c r="U130" s="117" t="s">
        <v>648</v>
      </c>
      <c r="V130" s="117"/>
    </row>
    <row r="131" spans="1:22" ht="56.25">
      <c r="A131" s="109">
        <v>94</v>
      </c>
      <c r="B131" s="118">
        <v>219</v>
      </c>
      <c r="C131" s="119" t="s">
        <v>600</v>
      </c>
      <c r="D131" s="113" t="s">
        <v>23</v>
      </c>
      <c r="E131" s="119" t="s">
        <v>601</v>
      </c>
      <c r="F131" s="113" t="s">
        <v>24</v>
      </c>
      <c r="G131" s="117" t="s">
        <v>601</v>
      </c>
      <c r="H131" s="117" t="s">
        <v>1315</v>
      </c>
      <c r="I131" s="117" t="s">
        <v>1303</v>
      </c>
      <c r="J131" s="114" t="s">
        <v>1156</v>
      </c>
      <c r="K131" s="115" t="s">
        <v>1082</v>
      </c>
      <c r="L131" s="116" t="s">
        <v>648</v>
      </c>
      <c r="M131" s="117"/>
      <c r="N131" s="117"/>
      <c r="O131" s="117" t="s">
        <v>648</v>
      </c>
      <c r="P131" s="117"/>
      <c r="Q131" s="117"/>
      <c r="R131" s="117"/>
      <c r="S131" s="117"/>
      <c r="T131" s="117" t="s">
        <v>648</v>
      </c>
      <c r="U131" s="117"/>
      <c r="V131" s="117"/>
    </row>
    <row r="132" spans="1:22" ht="36.75" customHeight="1">
      <c r="A132" s="109">
        <v>95</v>
      </c>
      <c r="B132" s="118">
        <v>220</v>
      </c>
      <c r="C132" s="119" t="s">
        <v>646</v>
      </c>
      <c r="D132" s="113" t="s">
        <v>26</v>
      </c>
      <c r="E132" s="119" t="s">
        <v>647</v>
      </c>
      <c r="F132" s="113" t="s">
        <v>26</v>
      </c>
      <c r="G132" s="117" t="s">
        <v>647</v>
      </c>
      <c r="H132" s="117" t="s">
        <v>1316</v>
      </c>
      <c r="I132" s="117" t="s">
        <v>1303</v>
      </c>
      <c r="J132" s="114" t="s">
        <v>1156</v>
      </c>
      <c r="K132" s="115" t="s">
        <v>1082</v>
      </c>
      <c r="L132" s="116" t="s">
        <v>648</v>
      </c>
      <c r="M132" s="117"/>
      <c r="N132" s="117"/>
      <c r="O132" s="117"/>
      <c r="P132" s="117"/>
      <c r="Q132" s="117"/>
      <c r="R132" s="117"/>
      <c r="S132" s="117"/>
      <c r="T132" s="117" t="s">
        <v>648</v>
      </c>
      <c r="U132" s="117"/>
      <c r="V132" s="117"/>
    </row>
    <row r="133" spans="1:22" ht="37.5" hidden="1">
      <c r="A133" s="109">
        <v>96</v>
      </c>
      <c r="B133" s="118">
        <v>223</v>
      </c>
      <c r="C133" s="119" t="s">
        <v>605</v>
      </c>
      <c r="D133" s="113" t="s">
        <v>23</v>
      </c>
      <c r="E133" s="119" t="s">
        <v>606</v>
      </c>
      <c r="F133" s="113" t="s">
        <v>23</v>
      </c>
      <c r="G133" s="117"/>
      <c r="H133" s="117"/>
      <c r="I133" s="117"/>
      <c r="J133" s="114" t="s">
        <v>1156</v>
      </c>
      <c r="K133" s="115" t="s">
        <v>1083</v>
      </c>
      <c r="L133" s="116" t="s">
        <v>648</v>
      </c>
      <c r="M133" s="117"/>
      <c r="N133" s="117"/>
      <c r="O133" s="117"/>
      <c r="P133" s="117"/>
      <c r="Q133" s="117"/>
      <c r="R133" s="117"/>
      <c r="S133" s="117"/>
      <c r="T133" s="117"/>
      <c r="U133" s="117"/>
      <c r="V133" s="117"/>
    </row>
    <row r="134" spans="1:22" ht="37.5" hidden="1">
      <c r="A134" s="109">
        <v>97</v>
      </c>
      <c r="B134" s="118">
        <v>224</v>
      </c>
      <c r="C134" s="119" t="s">
        <v>607</v>
      </c>
      <c r="D134" s="113" t="s">
        <v>23</v>
      </c>
      <c r="E134" s="119" t="s">
        <v>608</v>
      </c>
      <c r="F134" s="113" t="s">
        <v>23</v>
      </c>
      <c r="G134" s="117"/>
      <c r="H134" s="117"/>
      <c r="I134" s="117"/>
      <c r="J134" s="114" t="s">
        <v>1156</v>
      </c>
      <c r="K134" s="115" t="s">
        <v>1083</v>
      </c>
      <c r="L134" s="116" t="s">
        <v>648</v>
      </c>
      <c r="M134" s="117"/>
      <c r="N134" s="117"/>
      <c r="O134" s="117"/>
      <c r="P134" s="117"/>
      <c r="Q134" s="117"/>
      <c r="R134" s="117"/>
      <c r="S134" s="117"/>
      <c r="T134" s="117"/>
      <c r="U134" s="117"/>
      <c r="V134" s="117"/>
    </row>
    <row r="135" spans="1:22" ht="37.5">
      <c r="A135" s="109">
        <v>98</v>
      </c>
      <c r="B135" s="110">
        <v>225</v>
      </c>
      <c r="C135" s="563" t="s">
        <v>610</v>
      </c>
      <c r="D135" s="563"/>
      <c r="E135" s="563"/>
      <c r="F135" s="111" t="s">
        <v>1176</v>
      </c>
      <c r="G135" s="107"/>
      <c r="H135" s="107"/>
      <c r="I135" s="107"/>
      <c r="J135" s="112" t="s">
        <v>1161</v>
      </c>
      <c r="K135" s="111" t="s">
        <v>1176</v>
      </c>
      <c r="L135" s="111" t="s">
        <v>1176</v>
      </c>
      <c r="M135" s="111" t="s">
        <v>1176</v>
      </c>
      <c r="N135" s="111" t="s">
        <v>1176</v>
      </c>
      <c r="O135" s="111" t="s">
        <v>1176</v>
      </c>
      <c r="P135" s="111" t="s">
        <v>1176</v>
      </c>
      <c r="Q135" s="111" t="s">
        <v>1176</v>
      </c>
      <c r="R135" s="111" t="s">
        <v>1176</v>
      </c>
      <c r="S135" s="111" t="s">
        <v>1176</v>
      </c>
      <c r="T135" s="111" t="s">
        <v>1176</v>
      </c>
      <c r="U135" s="111" t="s">
        <v>1176</v>
      </c>
      <c r="V135" s="111" t="s">
        <v>1176</v>
      </c>
    </row>
    <row r="136" spans="1:22" ht="37.5">
      <c r="A136" s="109">
        <v>99</v>
      </c>
      <c r="B136" s="110">
        <v>226</v>
      </c>
      <c r="C136" s="563" t="s">
        <v>609</v>
      </c>
      <c r="D136" s="563"/>
      <c r="E136" s="563"/>
      <c r="F136" s="111" t="s">
        <v>1176</v>
      </c>
      <c r="G136" s="107"/>
      <c r="H136" s="107"/>
      <c r="I136" s="107"/>
      <c r="J136" s="112" t="s">
        <v>1161</v>
      </c>
      <c r="K136" s="111" t="s">
        <v>1176</v>
      </c>
      <c r="L136" s="111" t="s">
        <v>1176</v>
      </c>
      <c r="M136" s="111" t="s">
        <v>1176</v>
      </c>
      <c r="N136" s="111" t="s">
        <v>1176</v>
      </c>
      <c r="O136" s="111" t="s">
        <v>1176</v>
      </c>
      <c r="P136" s="111" t="s">
        <v>1176</v>
      </c>
      <c r="Q136" s="111" t="s">
        <v>1176</v>
      </c>
      <c r="R136" s="111" t="s">
        <v>1176</v>
      </c>
      <c r="S136" s="111" t="s">
        <v>1176</v>
      </c>
      <c r="T136" s="111" t="s">
        <v>1176</v>
      </c>
      <c r="U136" s="111" t="s">
        <v>1176</v>
      </c>
      <c r="V136" s="111" t="s">
        <v>1176</v>
      </c>
    </row>
    <row r="137" spans="1:22" ht="37.5">
      <c r="A137" s="109">
        <v>100</v>
      </c>
      <c r="B137" s="110">
        <v>227</v>
      </c>
      <c r="C137" s="563" t="s">
        <v>294</v>
      </c>
      <c r="D137" s="563"/>
      <c r="E137" s="563"/>
      <c r="F137" s="111" t="s">
        <v>1176</v>
      </c>
      <c r="G137" s="107"/>
      <c r="H137" s="107"/>
      <c r="I137" s="107"/>
      <c r="J137" s="112" t="s">
        <v>1161</v>
      </c>
      <c r="K137" s="111" t="s">
        <v>1176</v>
      </c>
      <c r="L137" s="111" t="s">
        <v>1176</v>
      </c>
      <c r="M137" s="111" t="s">
        <v>1176</v>
      </c>
      <c r="N137" s="111" t="s">
        <v>1176</v>
      </c>
      <c r="O137" s="111" t="s">
        <v>1176</v>
      </c>
      <c r="P137" s="111" t="s">
        <v>1176</v>
      </c>
      <c r="Q137" s="111" t="s">
        <v>1176</v>
      </c>
      <c r="R137" s="111" t="s">
        <v>1176</v>
      </c>
      <c r="S137" s="111" t="s">
        <v>1176</v>
      </c>
      <c r="T137" s="111" t="s">
        <v>1176</v>
      </c>
      <c r="U137" s="111" t="s">
        <v>1176</v>
      </c>
      <c r="V137" s="111" t="s">
        <v>1176</v>
      </c>
    </row>
    <row r="138" spans="1:22" ht="36" customHeight="1">
      <c r="A138" s="109">
        <v>101</v>
      </c>
      <c r="B138" s="118">
        <v>228</v>
      </c>
      <c r="C138" s="119" t="s">
        <v>1317</v>
      </c>
      <c r="D138" s="113" t="s">
        <v>25</v>
      </c>
      <c r="E138" s="119" t="s">
        <v>1317</v>
      </c>
      <c r="F138" s="113" t="s">
        <v>25</v>
      </c>
      <c r="G138" s="117" t="s">
        <v>1317</v>
      </c>
      <c r="H138" s="117" t="s">
        <v>1318</v>
      </c>
      <c r="I138" s="117" t="s">
        <v>1303</v>
      </c>
      <c r="J138" s="114" t="s">
        <v>1161</v>
      </c>
      <c r="K138" s="115" t="s">
        <v>1082</v>
      </c>
      <c r="L138" s="116" t="s">
        <v>648</v>
      </c>
      <c r="M138" s="117"/>
      <c r="N138" s="117" t="s">
        <v>648</v>
      </c>
      <c r="O138" s="117"/>
      <c r="P138" s="117"/>
      <c r="Q138" s="117"/>
      <c r="R138" s="117"/>
      <c r="S138" s="117"/>
      <c r="T138" s="117"/>
      <c r="U138" s="117"/>
      <c r="V138" s="117"/>
    </row>
    <row r="139" spans="1:22" ht="34.5" hidden="1" customHeight="1">
      <c r="A139" s="109">
        <v>102</v>
      </c>
      <c r="B139" s="118">
        <v>231</v>
      </c>
      <c r="C139" s="119"/>
      <c r="D139" s="113"/>
      <c r="E139" s="119"/>
      <c r="F139" s="113"/>
      <c r="G139" s="117"/>
      <c r="H139" s="117" t="s">
        <v>1319</v>
      </c>
      <c r="I139" s="117" t="s">
        <v>1303</v>
      </c>
      <c r="J139" s="114" t="s">
        <v>1161</v>
      </c>
      <c r="K139" s="115" t="s">
        <v>1082</v>
      </c>
      <c r="L139" s="116" t="s">
        <v>648</v>
      </c>
      <c r="M139" s="117"/>
      <c r="N139" s="117"/>
      <c r="O139" s="117"/>
      <c r="P139" s="117"/>
      <c r="Q139" s="117"/>
      <c r="R139" s="117"/>
      <c r="S139" s="117"/>
      <c r="T139" s="117"/>
      <c r="U139" s="117"/>
      <c r="V139" s="117"/>
    </row>
    <row r="140" spans="1:22" ht="37.5">
      <c r="A140" s="109">
        <v>103</v>
      </c>
      <c r="B140" s="110">
        <v>232</v>
      </c>
      <c r="C140" s="587" t="s">
        <v>1200</v>
      </c>
      <c r="D140" s="588"/>
      <c r="E140" s="589"/>
      <c r="F140" s="111" t="s">
        <v>1176</v>
      </c>
      <c r="G140" s="107"/>
      <c r="H140" s="107"/>
      <c r="I140" s="107"/>
      <c r="J140" s="112" t="s">
        <v>1161</v>
      </c>
      <c r="K140" s="111" t="s">
        <v>1176</v>
      </c>
      <c r="L140" s="111" t="s">
        <v>1176</v>
      </c>
      <c r="M140" s="111" t="s">
        <v>1176</v>
      </c>
      <c r="N140" s="111" t="s">
        <v>1176</v>
      </c>
      <c r="O140" s="111" t="s">
        <v>1176</v>
      </c>
      <c r="P140" s="111" t="s">
        <v>1176</v>
      </c>
      <c r="Q140" s="111" t="s">
        <v>1176</v>
      </c>
      <c r="R140" s="111" t="s">
        <v>1176</v>
      </c>
      <c r="S140" s="111" t="s">
        <v>1176</v>
      </c>
      <c r="T140" s="111" t="s">
        <v>1176</v>
      </c>
      <c r="U140" s="111" t="s">
        <v>1176</v>
      </c>
      <c r="V140" s="111" t="s">
        <v>1176</v>
      </c>
    </row>
    <row r="141" spans="1:22" ht="37.5">
      <c r="A141" s="109">
        <v>104</v>
      </c>
      <c r="B141" s="110">
        <v>233</v>
      </c>
      <c r="C141" s="587" t="s">
        <v>1123</v>
      </c>
      <c r="D141" s="588"/>
      <c r="E141" s="589"/>
      <c r="F141" s="111" t="s">
        <v>1176</v>
      </c>
      <c r="G141" s="107"/>
      <c r="H141" s="107"/>
      <c r="I141" s="107"/>
      <c r="J141" s="112" t="s">
        <v>1161</v>
      </c>
      <c r="K141" s="111" t="s">
        <v>1176</v>
      </c>
      <c r="L141" s="111" t="s">
        <v>1176</v>
      </c>
      <c r="M141" s="111" t="s">
        <v>1176</v>
      </c>
      <c r="N141" s="111" t="s">
        <v>1176</v>
      </c>
      <c r="O141" s="111" t="s">
        <v>1176</v>
      </c>
      <c r="P141" s="111" t="s">
        <v>1176</v>
      </c>
      <c r="Q141" s="111" t="s">
        <v>1176</v>
      </c>
      <c r="R141" s="111" t="s">
        <v>1176</v>
      </c>
      <c r="S141" s="111" t="s">
        <v>1176</v>
      </c>
      <c r="T141" s="111" t="s">
        <v>1176</v>
      </c>
      <c r="U141" s="111" t="s">
        <v>1176</v>
      </c>
      <c r="V141" s="111" t="s">
        <v>1176</v>
      </c>
    </row>
    <row r="142" spans="1:22" ht="56.25">
      <c r="A142" s="109">
        <v>105</v>
      </c>
      <c r="B142" s="118">
        <v>234</v>
      </c>
      <c r="C142" s="119" t="s">
        <v>650</v>
      </c>
      <c r="D142" s="113" t="s">
        <v>25</v>
      </c>
      <c r="E142" s="239" t="s">
        <v>298</v>
      </c>
      <c r="F142" s="113" t="s">
        <v>25</v>
      </c>
      <c r="G142" s="117" t="s">
        <v>298</v>
      </c>
      <c r="H142" s="117" t="s">
        <v>1322</v>
      </c>
      <c r="I142" s="117" t="s">
        <v>1303</v>
      </c>
      <c r="J142" s="114" t="s">
        <v>1161</v>
      </c>
      <c r="K142" s="115" t="s">
        <v>1082</v>
      </c>
      <c r="L142" s="116" t="s">
        <v>648</v>
      </c>
      <c r="M142" s="117" t="s">
        <v>648</v>
      </c>
      <c r="N142" s="117" t="s">
        <v>648</v>
      </c>
      <c r="O142" s="117" t="s">
        <v>648</v>
      </c>
      <c r="P142" s="117" t="s">
        <v>648</v>
      </c>
      <c r="Q142" s="117"/>
      <c r="R142" s="117"/>
      <c r="S142" s="117"/>
      <c r="T142" s="117" t="s">
        <v>648</v>
      </c>
      <c r="U142" s="117"/>
      <c r="V142" s="117"/>
    </row>
    <row r="143" spans="1:22" ht="56.25">
      <c r="A143" s="109">
        <v>106</v>
      </c>
      <c r="B143" s="118">
        <v>235</v>
      </c>
      <c r="C143" s="119" t="s">
        <v>652</v>
      </c>
      <c r="D143" s="113" t="s">
        <v>25</v>
      </c>
      <c r="E143" s="239" t="s">
        <v>651</v>
      </c>
      <c r="F143" s="113" t="s">
        <v>25</v>
      </c>
      <c r="G143" s="117" t="s">
        <v>651</v>
      </c>
      <c r="H143" s="117" t="s">
        <v>1322</v>
      </c>
      <c r="I143" s="117" t="s">
        <v>1303</v>
      </c>
      <c r="J143" s="114" t="s">
        <v>1161</v>
      </c>
      <c r="K143" s="115" t="s">
        <v>1082</v>
      </c>
      <c r="L143" s="116" t="s">
        <v>648</v>
      </c>
      <c r="M143" s="117" t="s">
        <v>648</v>
      </c>
      <c r="N143" s="117" t="s">
        <v>648</v>
      </c>
      <c r="O143" s="117" t="s">
        <v>648</v>
      </c>
      <c r="P143" s="117"/>
      <c r="Q143" s="117"/>
      <c r="R143" s="117"/>
      <c r="S143" s="117"/>
      <c r="T143" s="117"/>
      <c r="U143" s="117"/>
      <c r="V143" s="117"/>
    </row>
    <row r="144" spans="1:22" ht="37.5">
      <c r="A144" s="109">
        <v>107</v>
      </c>
      <c r="B144" s="118">
        <v>236</v>
      </c>
      <c r="C144" s="119" t="s">
        <v>301</v>
      </c>
      <c r="D144" s="113" t="s">
        <v>25</v>
      </c>
      <c r="E144" s="119" t="s">
        <v>302</v>
      </c>
      <c r="F144" s="113" t="s">
        <v>25</v>
      </c>
      <c r="G144" s="117" t="s">
        <v>302</v>
      </c>
      <c r="H144" s="117" t="s">
        <v>1312</v>
      </c>
      <c r="I144" s="117" t="s">
        <v>1303</v>
      </c>
      <c r="J144" s="114" t="s">
        <v>1161</v>
      </c>
      <c r="K144" s="115" t="s">
        <v>1121</v>
      </c>
      <c r="L144" s="116" t="s">
        <v>648</v>
      </c>
      <c r="M144" s="117" t="s">
        <v>648</v>
      </c>
      <c r="N144" s="117"/>
      <c r="O144" s="117" t="s">
        <v>648</v>
      </c>
      <c r="P144" s="117" t="s">
        <v>648</v>
      </c>
      <c r="Q144" s="117" t="s">
        <v>648</v>
      </c>
      <c r="R144" s="117"/>
      <c r="S144" s="117" t="s">
        <v>648</v>
      </c>
      <c r="T144" s="117" t="s">
        <v>648</v>
      </c>
      <c r="U144" s="117"/>
      <c r="V144" s="117"/>
    </row>
    <row r="145" spans="1:22" ht="56.25" hidden="1">
      <c r="A145" s="109">
        <v>108</v>
      </c>
      <c r="B145" s="118">
        <v>238</v>
      </c>
      <c r="C145" s="119" t="s">
        <v>1320</v>
      </c>
      <c r="D145" s="113" t="s">
        <v>25</v>
      </c>
      <c r="E145" s="119" t="s">
        <v>1321</v>
      </c>
      <c r="F145" s="113" t="s">
        <v>25</v>
      </c>
      <c r="G145" s="117" t="s">
        <v>1321</v>
      </c>
      <c r="H145" s="117" t="s">
        <v>1312</v>
      </c>
      <c r="I145" s="117" t="s">
        <v>1303</v>
      </c>
      <c r="J145" s="114" t="s">
        <v>1161</v>
      </c>
      <c r="K145" s="115" t="s">
        <v>1082</v>
      </c>
      <c r="L145" s="116" t="s">
        <v>648</v>
      </c>
      <c r="M145" s="117"/>
      <c r="N145" s="117" t="s">
        <v>648</v>
      </c>
      <c r="O145" s="117" t="s">
        <v>648</v>
      </c>
      <c r="P145" s="117" t="s">
        <v>648</v>
      </c>
      <c r="Q145" s="117"/>
      <c r="R145" s="117"/>
      <c r="S145" s="117" t="s">
        <v>648</v>
      </c>
      <c r="T145" s="117" t="s">
        <v>648</v>
      </c>
      <c r="U145" s="117"/>
      <c r="V145" s="117"/>
    </row>
    <row r="146" spans="1:22" ht="37.5">
      <c r="A146" s="109">
        <v>109</v>
      </c>
      <c r="B146" s="110">
        <v>239</v>
      </c>
      <c r="C146" s="587" t="s">
        <v>306</v>
      </c>
      <c r="D146" s="588"/>
      <c r="E146" s="589"/>
      <c r="F146" s="111" t="s">
        <v>1176</v>
      </c>
      <c r="G146" s="107"/>
      <c r="H146" s="107"/>
      <c r="I146" s="107"/>
      <c r="J146" s="112" t="s">
        <v>1161</v>
      </c>
      <c r="K146" s="111" t="s">
        <v>1176</v>
      </c>
      <c r="L146" s="111" t="s">
        <v>1176</v>
      </c>
      <c r="M146" s="111" t="s">
        <v>1176</v>
      </c>
      <c r="N146" s="111" t="s">
        <v>1176</v>
      </c>
      <c r="O146" s="111" t="s">
        <v>1176</v>
      </c>
      <c r="P146" s="111" t="s">
        <v>1176</v>
      </c>
      <c r="Q146" s="111" t="s">
        <v>1176</v>
      </c>
      <c r="R146" s="111" t="s">
        <v>1176</v>
      </c>
      <c r="S146" s="111" t="s">
        <v>1176</v>
      </c>
      <c r="T146" s="111" t="s">
        <v>1176</v>
      </c>
      <c r="U146" s="111" t="s">
        <v>1176</v>
      </c>
      <c r="V146" s="111" t="s">
        <v>1176</v>
      </c>
    </row>
    <row r="147" spans="1:22" ht="56.25">
      <c r="A147" s="109">
        <v>110</v>
      </c>
      <c r="B147" s="118">
        <v>242</v>
      </c>
      <c r="C147" s="119" t="s">
        <v>1323</v>
      </c>
      <c r="D147" s="113" t="s">
        <v>25</v>
      </c>
      <c r="E147" s="119" t="s">
        <v>1323</v>
      </c>
      <c r="F147" s="113" t="s">
        <v>25</v>
      </c>
      <c r="G147" s="117" t="s">
        <v>1323</v>
      </c>
      <c r="H147" s="117" t="s">
        <v>1324</v>
      </c>
      <c r="I147" s="117" t="s">
        <v>1303</v>
      </c>
      <c r="J147" s="114" t="s">
        <v>1161</v>
      </c>
      <c r="K147" s="115" t="s">
        <v>1082</v>
      </c>
      <c r="L147" s="116"/>
      <c r="M147" s="117"/>
      <c r="N147" s="117"/>
      <c r="O147" s="117"/>
      <c r="P147" s="117"/>
      <c r="Q147" s="117"/>
      <c r="R147" s="117"/>
      <c r="S147" s="117"/>
      <c r="T147" s="117" t="s">
        <v>648</v>
      </c>
      <c r="U147" s="117"/>
      <c r="V147" s="117"/>
    </row>
    <row r="148" spans="1:22" hidden="1">
      <c r="A148" s="109"/>
      <c r="B148" s="224"/>
      <c r="C148" s="225"/>
      <c r="D148" s="226"/>
      <c r="E148" s="227"/>
      <c r="F148" s="228"/>
      <c r="G148" s="224"/>
      <c r="H148" s="117" t="s">
        <v>1325</v>
      </c>
      <c r="I148" s="117" t="s">
        <v>1303</v>
      </c>
      <c r="J148" s="114"/>
      <c r="K148" s="115" t="s">
        <v>1082</v>
      </c>
      <c r="L148" s="116"/>
      <c r="M148" s="117"/>
      <c r="N148" s="117"/>
      <c r="O148" s="117"/>
      <c r="P148" s="117"/>
      <c r="Q148" s="117"/>
      <c r="R148" s="117"/>
      <c r="S148" s="117"/>
      <c r="T148" s="117"/>
      <c r="U148" s="117"/>
      <c r="V148" s="117"/>
    </row>
    <row r="149" spans="1:22" hidden="1">
      <c r="A149" s="109"/>
      <c r="B149" s="224"/>
      <c r="C149" s="225"/>
      <c r="D149" s="226"/>
      <c r="E149" s="227"/>
      <c r="F149" s="228"/>
      <c r="G149" s="224"/>
      <c r="H149" s="117" t="s">
        <v>1326</v>
      </c>
      <c r="I149" s="117" t="s">
        <v>1303</v>
      </c>
      <c r="J149" s="114"/>
      <c r="K149" s="115" t="s">
        <v>1082</v>
      </c>
      <c r="L149" s="116"/>
      <c r="M149" s="117"/>
      <c r="N149" s="117"/>
      <c r="O149" s="117"/>
      <c r="P149" s="117"/>
      <c r="Q149" s="117"/>
      <c r="R149" s="117"/>
      <c r="S149" s="117"/>
      <c r="T149" s="117"/>
      <c r="U149" s="117"/>
      <c r="V149" s="117"/>
    </row>
    <row r="150" spans="1:22" hidden="1">
      <c r="A150" s="109"/>
      <c r="B150" s="224"/>
      <c r="C150" s="225"/>
      <c r="D150" s="226"/>
      <c r="E150" s="227"/>
      <c r="F150" s="228"/>
      <c r="G150" s="224"/>
      <c r="H150" s="117" t="s">
        <v>1327</v>
      </c>
      <c r="I150" s="117" t="s">
        <v>1303</v>
      </c>
      <c r="J150" s="114"/>
      <c r="K150" s="115" t="s">
        <v>1082</v>
      </c>
      <c r="L150" s="116"/>
      <c r="M150" s="117"/>
      <c r="N150" s="117"/>
      <c r="O150" s="117"/>
      <c r="P150" s="117"/>
      <c r="Q150" s="117"/>
      <c r="R150" s="117"/>
      <c r="S150" s="117"/>
      <c r="T150" s="117"/>
      <c r="U150" s="117"/>
      <c r="V150" s="117"/>
    </row>
    <row r="151" spans="1:22" ht="37.5">
      <c r="A151" s="109">
        <v>111</v>
      </c>
      <c r="B151" s="110">
        <v>243</v>
      </c>
      <c r="C151" s="587" t="s">
        <v>313</v>
      </c>
      <c r="D151" s="588"/>
      <c r="E151" s="589"/>
      <c r="F151" s="111" t="s">
        <v>1176</v>
      </c>
      <c r="G151" s="107"/>
      <c r="H151" s="107"/>
      <c r="I151" s="107"/>
      <c r="J151" s="112" t="s">
        <v>1161</v>
      </c>
      <c r="K151" s="111" t="s">
        <v>1176</v>
      </c>
      <c r="L151" s="111" t="s">
        <v>1176</v>
      </c>
      <c r="M151" s="111" t="s">
        <v>1176</v>
      </c>
      <c r="N151" s="111" t="s">
        <v>1176</v>
      </c>
      <c r="O151" s="111" t="s">
        <v>1176</v>
      </c>
      <c r="P151" s="111" t="s">
        <v>1176</v>
      </c>
      <c r="Q151" s="111" t="s">
        <v>1176</v>
      </c>
      <c r="R151" s="111" t="s">
        <v>1176</v>
      </c>
      <c r="S151" s="111" t="s">
        <v>1176</v>
      </c>
      <c r="T151" s="111" t="s">
        <v>1176</v>
      </c>
      <c r="U151" s="111" t="s">
        <v>1176</v>
      </c>
      <c r="V151" s="111" t="s">
        <v>1176</v>
      </c>
    </row>
    <row r="152" spans="1:22" ht="56.25">
      <c r="A152" s="109">
        <v>112</v>
      </c>
      <c r="B152" s="118">
        <v>246</v>
      </c>
      <c r="C152" s="119" t="s">
        <v>1328</v>
      </c>
      <c r="D152" s="113" t="s">
        <v>25</v>
      </c>
      <c r="E152" s="119" t="s">
        <v>1328</v>
      </c>
      <c r="F152" s="113" t="s">
        <v>25</v>
      </c>
      <c r="G152" s="117" t="s">
        <v>1328</v>
      </c>
      <c r="H152" s="117" t="s">
        <v>1329</v>
      </c>
      <c r="I152" s="117" t="s">
        <v>1303</v>
      </c>
      <c r="J152" s="114" t="s">
        <v>1161</v>
      </c>
      <c r="K152" s="115" t="s">
        <v>1082</v>
      </c>
      <c r="L152" s="116" t="s">
        <v>648</v>
      </c>
      <c r="M152" s="117"/>
      <c r="N152" s="117"/>
      <c r="O152" s="117"/>
      <c r="P152" s="117"/>
      <c r="Q152" s="117" t="s">
        <v>648</v>
      </c>
      <c r="R152" s="117" t="s">
        <v>648</v>
      </c>
      <c r="S152" s="117"/>
      <c r="T152" s="117"/>
      <c r="U152" s="117"/>
      <c r="V152" s="117"/>
    </row>
    <row r="153" spans="1:22" ht="37.5">
      <c r="A153" s="109"/>
      <c r="B153" s="118"/>
      <c r="C153" s="239" t="s">
        <v>1332</v>
      </c>
      <c r="D153" s="113" t="s">
        <v>25</v>
      </c>
      <c r="E153" s="239" t="s">
        <v>1332</v>
      </c>
      <c r="F153" s="113" t="s">
        <v>25</v>
      </c>
      <c r="G153" s="224"/>
      <c r="H153" s="117" t="s">
        <v>1330</v>
      </c>
      <c r="I153" s="117" t="s">
        <v>1303</v>
      </c>
      <c r="J153" s="114" t="s">
        <v>1161</v>
      </c>
      <c r="K153" s="115" t="s">
        <v>1082</v>
      </c>
      <c r="L153" s="116"/>
      <c r="M153" s="117"/>
      <c r="N153" s="117"/>
      <c r="O153" s="117"/>
      <c r="P153" s="117"/>
      <c r="Q153" s="117" t="s">
        <v>648</v>
      </c>
      <c r="R153" s="117" t="s">
        <v>648</v>
      </c>
      <c r="S153" s="117"/>
      <c r="T153" s="117"/>
      <c r="U153" s="117"/>
      <c r="V153" s="117"/>
    </row>
    <row r="154" spans="1:22" ht="56.25" hidden="1">
      <c r="A154" s="109"/>
      <c r="B154" s="118"/>
      <c r="C154" s="242" t="s">
        <v>1420</v>
      </c>
      <c r="D154" s="243"/>
      <c r="E154" s="242" t="s">
        <v>1420</v>
      </c>
      <c r="F154" s="113"/>
      <c r="G154" s="224"/>
      <c r="H154" s="117" t="s">
        <v>1331</v>
      </c>
      <c r="I154" s="117" t="s">
        <v>1303</v>
      </c>
      <c r="J154" s="114"/>
      <c r="K154" s="115" t="s">
        <v>1082</v>
      </c>
      <c r="L154" s="116"/>
      <c r="M154" s="117"/>
      <c r="N154" s="117"/>
      <c r="O154" s="117"/>
      <c r="P154" s="117"/>
      <c r="Q154" s="117"/>
      <c r="R154" s="117"/>
      <c r="S154" s="117"/>
      <c r="T154" s="117"/>
      <c r="U154" s="117"/>
      <c r="V154" s="117"/>
    </row>
    <row r="155" spans="1:22" ht="37.5">
      <c r="A155" s="109">
        <v>113</v>
      </c>
      <c r="B155" s="118">
        <v>248</v>
      </c>
      <c r="C155" s="119" t="s">
        <v>1421</v>
      </c>
      <c r="D155" s="113" t="s">
        <v>25</v>
      </c>
      <c r="E155" s="119" t="s">
        <v>1421</v>
      </c>
      <c r="F155" s="113" t="s">
        <v>25</v>
      </c>
      <c r="G155" s="117" t="s">
        <v>1332</v>
      </c>
      <c r="H155" s="117" t="s">
        <v>1314</v>
      </c>
      <c r="I155" s="117" t="s">
        <v>1145</v>
      </c>
      <c r="J155" s="114" t="s">
        <v>1161</v>
      </c>
      <c r="K155" s="115" t="s">
        <v>1082</v>
      </c>
      <c r="L155" s="116" t="s">
        <v>648</v>
      </c>
      <c r="M155" s="117"/>
      <c r="N155" s="117"/>
      <c r="O155" s="117"/>
      <c r="P155" s="117"/>
      <c r="Q155" s="117" t="s">
        <v>648</v>
      </c>
      <c r="R155" s="117" t="s">
        <v>648</v>
      </c>
      <c r="S155" s="117"/>
      <c r="T155" s="117"/>
      <c r="U155" s="117"/>
      <c r="V155" s="117"/>
    </row>
    <row r="156" spans="1:22" ht="75">
      <c r="A156" s="109">
        <v>114</v>
      </c>
      <c r="B156" s="118">
        <v>251</v>
      </c>
      <c r="C156" s="119" t="s">
        <v>681</v>
      </c>
      <c r="D156" s="113" t="s">
        <v>25</v>
      </c>
      <c r="E156" s="119" t="s">
        <v>681</v>
      </c>
      <c r="F156" s="113" t="s">
        <v>25</v>
      </c>
      <c r="G156" s="117" t="s">
        <v>681</v>
      </c>
      <c r="H156" s="117" t="s">
        <v>1314</v>
      </c>
      <c r="I156" s="117" t="s">
        <v>1145</v>
      </c>
      <c r="J156" s="114" t="s">
        <v>1161</v>
      </c>
      <c r="K156" s="115" t="s">
        <v>1082</v>
      </c>
      <c r="L156" s="116" t="s">
        <v>648</v>
      </c>
      <c r="M156" s="117"/>
      <c r="N156" s="117"/>
      <c r="O156" s="117"/>
      <c r="P156" s="117"/>
      <c r="Q156" s="117" t="s">
        <v>648</v>
      </c>
      <c r="R156" s="117" t="s">
        <v>648</v>
      </c>
      <c r="S156" s="117"/>
      <c r="T156" s="117"/>
      <c r="U156" s="117"/>
      <c r="V156" s="117"/>
    </row>
    <row r="157" spans="1:22" ht="0.75" customHeight="1">
      <c r="A157" s="109">
        <v>115</v>
      </c>
      <c r="B157" s="118">
        <v>252</v>
      </c>
      <c r="C157" s="119" t="s">
        <v>658</v>
      </c>
      <c r="D157" s="113" t="s">
        <v>26</v>
      </c>
      <c r="E157" s="119" t="s">
        <v>660</v>
      </c>
      <c r="F157" s="113" t="s">
        <v>26</v>
      </c>
      <c r="G157" s="117"/>
      <c r="H157" s="117"/>
      <c r="I157" s="117"/>
      <c r="J157" s="114" t="s">
        <v>1161</v>
      </c>
      <c r="K157" s="115" t="s">
        <v>1121</v>
      </c>
      <c r="L157" s="116" t="s">
        <v>648</v>
      </c>
      <c r="M157" s="117"/>
      <c r="N157" s="117"/>
      <c r="O157" s="117"/>
      <c r="P157" s="117"/>
      <c r="Q157" s="117"/>
      <c r="R157" s="117"/>
      <c r="S157" s="117"/>
      <c r="T157" s="117"/>
      <c r="U157" s="117"/>
      <c r="V157" s="117"/>
    </row>
    <row r="158" spans="1:22" ht="37.5">
      <c r="A158" s="109">
        <v>116</v>
      </c>
      <c r="B158" s="110">
        <v>253</v>
      </c>
      <c r="C158" s="587" t="s">
        <v>323</v>
      </c>
      <c r="D158" s="588"/>
      <c r="E158" s="589"/>
      <c r="F158" s="111" t="s">
        <v>1176</v>
      </c>
      <c r="G158" s="107"/>
      <c r="H158" s="107"/>
      <c r="I158" s="107"/>
      <c r="J158" s="112" t="s">
        <v>1161</v>
      </c>
      <c r="K158" s="111" t="s">
        <v>1176</v>
      </c>
      <c r="L158" s="111" t="s">
        <v>1176</v>
      </c>
      <c r="M158" s="111" t="s">
        <v>1176</v>
      </c>
      <c r="N158" s="111" t="s">
        <v>1176</v>
      </c>
      <c r="O158" s="111" t="s">
        <v>1176</v>
      </c>
      <c r="P158" s="111" t="s">
        <v>1176</v>
      </c>
      <c r="Q158" s="111" t="s">
        <v>1176</v>
      </c>
      <c r="R158" s="111" t="s">
        <v>1176</v>
      </c>
      <c r="S158" s="111" t="s">
        <v>1176</v>
      </c>
      <c r="T158" s="111" t="s">
        <v>1176</v>
      </c>
      <c r="U158" s="111" t="s">
        <v>1176</v>
      </c>
      <c r="V158" s="111" t="s">
        <v>1176</v>
      </c>
    </row>
    <row r="159" spans="1:22" ht="37.5">
      <c r="A159" s="109">
        <v>117</v>
      </c>
      <c r="B159" s="110">
        <v>254</v>
      </c>
      <c r="C159" s="587" t="s">
        <v>1124</v>
      </c>
      <c r="D159" s="588"/>
      <c r="E159" s="589"/>
      <c r="F159" s="111" t="s">
        <v>1176</v>
      </c>
      <c r="G159" s="107"/>
      <c r="H159" s="107"/>
      <c r="I159" s="107"/>
      <c r="J159" s="112" t="s">
        <v>1161</v>
      </c>
      <c r="K159" s="111" t="s">
        <v>1176</v>
      </c>
      <c r="L159" s="111" t="s">
        <v>1176</v>
      </c>
      <c r="M159" s="111" t="s">
        <v>1176</v>
      </c>
      <c r="N159" s="111" t="s">
        <v>1176</v>
      </c>
      <c r="O159" s="111" t="s">
        <v>1176</v>
      </c>
      <c r="P159" s="111" t="s">
        <v>1176</v>
      </c>
      <c r="Q159" s="111" t="s">
        <v>1176</v>
      </c>
      <c r="R159" s="111" t="s">
        <v>1176</v>
      </c>
      <c r="S159" s="111" t="s">
        <v>1176</v>
      </c>
      <c r="T159" s="111" t="s">
        <v>1176</v>
      </c>
      <c r="U159" s="111" t="s">
        <v>1176</v>
      </c>
      <c r="V159" s="111" t="s">
        <v>1176</v>
      </c>
    </row>
    <row r="160" spans="1:22" ht="55.5" customHeight="1">
      <c r="A160" s="109">
        <v>118</v>
      </c>
      <c r="B160" s="118">
        <v>257</v>
      </c>
      <c r="C160" s="203" t="s">
        <v>1333</v>
      </c>
      <c r="D160" s="113" t="s">
        <v>105</v>
      </c>
      <c r="E160" s="203" t="s">
        <v>1333</v>
      </c>
      <c r="F160" s="113" t="s">
        <v>105</v>
      </c>
      <c r="G160" s="117" t="s">
        <v>1333</v>
      </c>
      <c r="H160" s="117" t="s">
        <v>1334</v>
      </c>
      <c r="I160" s="117" t="s">
        <v>1303</v>
      </c>
      <c r="J160" s="114" t="s">
        <v>1161</v>
      </c>
      <c r="K160" s="115" t="s">
        <v>1082</v>
      </c>
      <c r="L160" s="116" t="s">
        <v>648</v>
      </c>
      <c r="M160" s="117"/>
      <c r="N160" s="117" t="s">
        <v>648</v>
      </c>
      <c r="O160" s="117"/>
      <c r="P160" s="117"/>
      <c r="Q160" s="117"/>
      <c r="R160" s="117"/>
      <c r="S160" s="117" t="s">
        <v>648</v>
      </c>
      <c r="T160" s="117"/>
      <c r="U160" s="117"/>
      <c r="V160" s="117"/>
    </row>
    <row r="161" spans="1:22" ht="37.5" hidden="1">
      <c r="A161" s="109">
        <v>119</v>
      </c>
      <c r="B161" s="118">
        <v>258</v>
      </c>
      <c r="C161" s="119" t="s">
        <v>661</v>
      </c>
      <c r="D161" s="113" t="s">
        <v>25</v>
      </c>
      <c r="E161" s="119" t="s">
        <v>662</v>
      </c>
      <c r="F161" s="113" t="s">
        <v>25</v>
      </c>
      <c r="G161" s="117"/>
      <c r="H161" s="117"/>
      <c r="I161" s="117"/>
      <c r="J161" s="114" t="s">
        <v>1161</v>
      </c>
      <c r="K161" s="115" t="s">
        <v>1083</v>
      </c>
      <c r="L161" s="116" t="s">
        <v>648</v>
      </c>
      <c r="M161" s="117"/>
      <c r="N161" s="117"/>
      <c r="O161" s="117"/>
      <c r="P161" s="117"/>
      <c r="Q161" s="117"/>
      <c r="R161" s="117"/>
      <c r="S161" s="117"/>
      <c r="T161" s="117"/>
      <c r="U161" s="117"/>
      <c r="V161" s="117"/>
    </row>
    <row r="162" spans="1:22" ht="75" hidden="1">
      <c r="A162" s="109">
        <v>120</v>
      </c>
      <c r="B162" s="118">
        <v>259</v>
      </c>
      <c r="C162" s="119" t="s">
        <v>687</v>
      </c>
      <c r="D162" s="113" t="s">
        <v>25</v>
      </c>
      <c r="E162" s="119" t="s">
        <v>328</v>
      </c>
      <c r="F162" s="113" t="s">
        <v>25</v>
      </c>
      <c r="G162" s="117"/>
      <c r="H162" s="117"/>
      <c r="I162" s="117"/>
      <c r="J162" s="114" t="s">
        <v>1161</v>
      </c>
      <c r="K162" s="115" t="s">
        <v>1083</v>
      </c>
      <c r="L162" s="116" t="s">
        <v>648</v>
      </c>
      <c r="M162" s="117"/>
      <c r="N162" s="117"/>
      <c r="O162" s="117"/>
      <c r="P162" s="117"/>
      <c r="Q162" s="117"/>
      <c r="R162" s="117"/>
      <c r="S162" s="117"/>
      <c r="T162" s="117"/>
      <c r="U162" s="117"/>
      <c r="V162" s="117"/>
    </row>
    <row r="163" spans="1:22" ht="37.5" hidden="1">
      <c r="A163" s="109">
        <v>121</v>
      </c>
      <c r="B163" s="118">
        <v>260</v>
      </c>
      <c r="C163" s="119" t="s">
        <v>685</v>
      </c>
      <c r="D163" s="113" t="s">
        <v>105</v>
      </c>
      <c r="E163" s="119" t="s">
        <v>686</v>
      </c>
      <c r="F163" s="113" t="s">
        <v>105</v>
      </c>
      <c r="G163" s="117"/>
      <c r="H163" s="117"/>
      <c r="I163" s="117"/>
      <c r="J163" s="114" t="s">
        <v>1161</v>
      </c>
      <c r="K163" s="115" t="s">
        <v>1083</v>
      </c>
      <c r="L163" s="116" t="s">
        <v>648</v>
      </c>
      <c r="M163" s="117"/>
      <c r="N163" s="117"/>
      <c r="O163" s="117"/>
      <c r="P163" s="117"/>
      <c r="Q163" s="117"/>
      <c r="R163" s="117"/>
      <c r="S163" s="117"/>
      <c r="T163" s="117"/>
      <c r="U163" s="117"/>
      <c r="V163" s="117"/>
    </row>
    <row r="164" spans="1:22" ht="37.5">
      <c r="A164" s="109">
        <v>122</v>
      </c>
      <c r="B164" s="110">
        <v>261</v>
      </c>
      <c r="C164" s="587" t="s">
        <v>329</v>
      </c>
      <c r="D164" s="588"/>
      <c r="E164" s="589"/>
      <c r="F164" s="111" t="s">
        <v>1176</v>
      </c>
      <c r="G164" s="107"/>
      <c r="H164" s="107"/>
      <c r="I164" s="107"/>
      <c r="J164" s="112" t="s">
        <v>1161</v>
      </c>
      <c r="K164" s="111" t="s">
        <v>1176</v>
      </c>
      <c r="L164" s="111" t="s">
        <v>1176</v>
      </c>
      <c r="M164" s="111" t="s">
        <v>1176</v>
      </c>
      <c r="N164" s="111" t="s">
        <v>1176</v>
      </c>
      <c r="O164" s="111" t="s">
        <v>1176</v>
      </c>
      <c r="P164" s="111" t="s">
        <v>1176</v>
      </c>
      <c r="Q164" s="111" t="s">
        <v>1176</v>
      </c>
      <c r="R164" s="111" t="s">
        <v>1176</v>
      </c>
      <c r="S164" s="111" t="s">
        <v>1176</v>
      </c>
      <c r="T164" s="111" t="s">
        <v>1176</v>
      </c>
      <c r="U164" s="111" t="s">
        <v>1176</v>
      </c>
      <c r="V164" s="111" t="s">
        <v>1176</v>
      </c>
    </row>
    <row r="165" spans="1:22" ht="37.5">
      <c r="A165" s="109">
        <v>123</v>
      </c>
      <c r="B165" s="118">
        <v>264</v>
      </c>
      <c r="C165" s="119" t="s">
        <v>334</v>
      </c>
      <c r="D165" s="113" t="s">
        <v>25</v>
      </c>
      <c r="E165" s="119" t="s">
        <v>335</v>
      </c>
      <c r="F165" s="113" t="s">
        <v>25</v>
      </c>
      <c r="G165" s="117" t="s">
        <v>335</v>
      </c>
      <c r="H165" s="117" t="s">
        <v>1312</v>
      </c>
      <c r="I165" s="117" t="s">
        <v>1303</v>
      </c>
      <c r="J165" s="114" t="s">
        <v>1161</v>
      </c>
      <c r="K165" s="115" t="s">
        <v>1082</v>
      </c>
      <c r="L165" s="116" t="s">
        <v>648</v>
      </c>
      <c r="M165" s="117"/>
      <c r="N165" s="117"/>
      <c r="O165" s="117"/>
      <c r="P165" s="117"/>
      <c r="Q165" s="117"/>
      <c r="R165" s="117"/>
      <c r="S165" s="117" t="s">
        <v>648</v>
      </c>
      <c r="T165" s="117"/>
      <c r="U165" s="117"/>
      <c r="V165" s="117"/>
    </row>
    <row r="166" spans="1:22" ht="37.5">
      <c r="A166" s="109">
        <v>124</v>
      </c>
      <c r="B166" s="110">
        <v>265</v>
      </c>
      <c r="C166" s="587" t="s">
        <v>336</v>
      </c>
      <c r="D166" s="588"/>
      <c r="E166" s="589"/>
      <c r="F166" s="111" t="s">
        <v>1176</v>
      </c>
      <c r="G166" s="107"/>
      <c r="H166" s="107"/>
      <c r="I166" s="107"/>
      <c r="J166" s="112" t="s">
        <v>1161</v>
      </c>
      <c r="K166" s="111" t="s">
        <v>1176</v>
      </c>
      <c r="L166" s="111" t="s">
        <v>1176</v>
      </c>
      <c r="M166" s="111" t="s">
        <v>1176</v>
      </c>
      <c r="N166" s="111" t="s">
        <v>1176</v>
      </c>
      <c r="O166" s="111" t="s">
        <v>1176</v>
      </c>
      <c r="P166" s="111" t="s">
        <v>1176</v>
      </c>
      <c r="Q166" s="111" t="s">
        <v>1176</v>
      </c>
      <c r="R166" s="111" t="s">
        <v>1176</v>
      </c>
      <c r="S166" s="111" t="s">
        <v>1176</v>
      </c>
      <c r="T166" s="111" t="s">
        <v>1176</v>
      </c>
      <c r="U166" s="111" t="s">
        <v>1176</v>
      </c>
      <c r="V166" s="111" t="s">
        <v>1176</v>
      </c>
    </row>
    <row r="167" spans="1:22" ht="37.5">
      <c r="A167" s="109">
        <v>125</v>
      </c>
      <c r="B167" s="118">
        <v>272</v>
      </c>
      <c r="C167" s="590" t="s">
        <v>339</v>
      </c>
      <c r="D167" s="120" t="s">
        <v>25</v>
      </c>
      <c r="E167" s="119" t="s">
        <v>340</v>
      </c>
      <c r="F167" s="113" t="s">
        <v>25</v>
      </c>
      <c r="G167" s="117" t="s">
        <v>340</v>
      </c>
      <c r="H167" s="117" t="s">
        <v>1314</v>
      </c>
      <c r="I167" s="117" t="s">
        <v>1145</v>
      </c>
      <c r="J167" s="114" t="s">
        <v>1161</v>
      </c>
      <c r="K167" s="115" t="s">
        <v>1082</v>
      </c>
      <c r="L167" s="116" t="s">
        <v>648</v>
      </c>
      <c r="M167" s="117"/>
      <c r="N167" s="117"/>
      <c r="O167" s="117"/>
      <c r="P167" s="117"/>
      <c r="Q167" s="117"/>
      <c r="R167" s="117"/>
      <c r="S167" s="117" t="s">
        <v>648</v>
      </c>
      <c r="T167" s="117"/>
      <c r="U167" s="117"/>
      <c r="V167" s="117"/>
    </row>
    <row r="168" spans="1:22" ht="37.5">
      <c r="A168" s="109">
        <v>126</v>
      </c>
      <c r="B168" s="118">
        <v>273</v>
      </c>
      <c r="C168" s="590"/>
      <c r="D168" s="120" t="s">
        <v>25</v>
      </c>
      <c r="E168" s="119" t="s">
        <v>342</v>
      </c>
      <c r="F168" s="113" t="s">
        <v>25</v>
      </c>
      <c r="G168" s="117" t="s">
        <v>342</v>
      </c>
      <c r="H168" s="117" t="s">
        <v>1314</v>
      </c>
      <c r="I168" s="117" t="s">
        <v>1145</v>
      </c>
      <c r="J168" s="114" t="s">
        <v>1161</v>
      </c>
      <c r="K168" s="115" t="s">
        <v>1082</v>
      </c>
      <c r="L168" s="116" t="s">
        <v>648</v>
      </c>
      <c r="M168" s="117"/>
      <c r="N168" s="117"/>
      <c r="O168" s="117"/>
      <c r="P168" s="117"/>
      <c r="Q168" s="117"/>
      <c r="R168" s="117"/>
      <c r="S168" s="117" t="s">
        <v>648</v>
      </c>
      <c r="T168" s="117"/>
      <c r="U168" s="117"/>
      <c r="V168" s="117"/>
    </row>
    <row r="169" spans="1:22" ht="37.5">
      <c r="A169" s="109">
        <v>127</v>
      </c>
      <c r="B169" s="118">
        <v>274</v>
      </c>
      <c r="C169" s="590"/>
      <c r="D169" s="120" t="s">
        <v>25</v>
      </c>
      <c r="E169" s="119" t="s">
        <v>343</v>
      </c>
      <c r="F169" s="113" t="s">
        <v>25</v>
      </c>
      <c r="G169" s="117" t="s">
        <v>343</v>
      </c>
      <c r="H169" s="117" t="s">
        <v>1335</v>
      </c>
      <c r="I169" s="117" t="s">
        <v>1303</v>
      </c>
      <c r="J169" s="114" t="s">
        <v>1161</v>
      </c>
      <c r="K169" s="115" t="s">
        <v>1082</v>
      </c>
      <c r="L169" s="116" t="s">
        <v>648</v>
      </c>
      <c r="M169" s="117"/>
      <c r="N169" s="117"/>
      <c r="O169" s="117"/>
      <c r="P169" s="117"/>
      <c r="Q169" s="117"/>
      <c r="R169" s="117"/>
      <c r="S169" s="117" t="s">
        <v>648</v>
      </c>
      <c r="T169" s="117"/>
      <c r="U169" s="117"/>
      <c r="V169" s="117"/>
    </row>
    <row r="170" spans="1:22" ht="37.5">
      <c r="A170" s="109">
        <v>128</v>
      </c>
      <c r="B170" s="118">
        <v>275</v>
      </c>
      <c r="C170" s="590"/>
      <c r="D170" s="120" t="s">
        <v>25</v>
      </c>
      <c r="E170" s="119" t="s">
        <v>344</v>
      </c>
      <c r="F170" s="113" t="s">
        <v>25</v>
      </c>
      <c r="G170" s="117" t="s">
        <v>344</v>
      </c>
      <c r="H170" s="117" t="s">
        <v>1314</v>
      </c>
      <c r="I170" s="117" t="s">
        <v>1145</v>
      </c>
      <c r="J170" s="114" t="s">
        <v>1161</v>
      </c>
      <c r="K170" s="115" t="s">
        <v>1082</v>
      </c>
      <c r="L170" s="116" t="s">
        <v>648</v>
      </c>
      <c r="M170" s="117"/>
      <c r="N170" s="117"/>
      <c r="O170" s="117"/>
      <c r="P170" s="117"/>
      <c r="Q170" s="117"/>
      <c r="R170" s="117"/>
      <c r="S170" s="117" t="s">
        <v>648</v>
      </c>
      <c r="T170" s="117"/>
      <c r="U170" s="117"/>
      <c r="V170" s="117"/>
    </row>
    <row r="171" spans="1:22" ht="37.5">
      <c r="A171" s="109">
        <v>129</v>
      </c>
      <c r="B171" s="110">
        <v>276</v>
      </c>
      <c r="C171" s="587" t="s">
        <v>345</v>
      </c>
      <c r="D171" s="588"/>
      <c r="E171" s="589"/>
      <c r="F171" s="111" t="s">
        <v>1176</v>
      </c>
      <c r="G171" s="107"/>
      <c r="H171" s="107"/>
      <c r="I171" s="107"/>
      <c r="J171" s="112" t="s">
        <v>1161</v>
      </c>
      <c r="K171" s="111" t="s">
        <v>1176</v>
      </c>
      <c r="L171" s="111" t="s">
        <v>1176</v>
      </c>
      <c r="M171" s="111" t="s">
        <v>1176</v>
      </c>
      <c r="N171" s="111" t="s">
        <v>1176</v>
      </c>
      <c r="O171" s="111" t="s">
        <v>1176</v>
      </c>
      <c r="P171" s="111" t="s">
        <v>1176</v>
      </c>
      <c r="Q171" s="111" t="s">
        <v>1176</v>
      </c>
      <c r="R171" s="111" t="s">
        <v>1176</v>
      </c>
      <c r="S171" s="111" t="s">
        <v>1176</v>
      </c>
      <c r="T171" s="111" t="s">
        <v>1176</v>
      </c>
      <c r="U171" s="111" t="s">
        <v>1176</v>
      </c>
      <c r="V171" s="111" t="s">
        <v>1176</v>
      </c>
    </row>
    <row r="172" spans="1:22" ht="56.25" hidden="1">
      <c r="A172" s="109">
        <v>130</v>
      </c>
      <c r="B172" s="118">
        <v>279</v>
      </c>
      <c r="C172" s="119" t="s">
        <v>667</v>
      </c>
      <c r="D172" s="113" t="s">
        <v>26</v>
      </c>
      <c r="E172" s="119" t="s">
        <v>1422</v>
      </c>
      <c r="F172" s="113" t="s">
        <v>26</v>
      </c>
      <c r="G172" s="117" t="s">
        <v>668</v>
      </c>
      <c r="H172" s="117" t="s">
        <v>1314</v>
      </c>
      <c r="I172" s="117" t="s">
        <v>1145</v>
      </c>
      <c r="J172" s="114" t="s">
        <v>1161</v>
      </c>
      <c r="K172" s="115" t="s">
        <v>1082</v>
      </c>
      <c r="L172" s="116" t="s">
        <v>648</v>
      </c>
      <c r="M172" s="117"/>
      <c r="N172" s="117"/>
      <c r="O172" s="117"/>
      <c r="P172" s="117"/>
      <c r="Q172" s="117"/>
      <c r="R172" s="117"/>
      <c r="S172" s="117"/>
      <c r="T172" s="117"/>
      <c r="U172" s="117"/>
      <c r="V172" s="117"/>
    </row>
    <row r="173" spans="1:22" ht="56.25">
      <c r="A173" s="109">
        <v>131</v>
      </c>
      <c r="B173" s="118">
        <v>280</v>
      </c>
      <c r="C173" s="119" t="s">
        <v>666</v>
      </c>
      <c r="D173" s="113" t="s">
        <v>25</v>
      </c>
      <c r="E173" s="119" t="s">
        <v>666</v>
      </c>
      <c r="F173" s="113" t="s">
        <v>25</v>
      </c>
      <c r="G173" s="117" t="s">
        <v>666</v>
      </c>
      <c r="H173" s="117" t="s">
        <v>1314</v>
      </c>
      <c r="I173" s="117" t="s">
        <v>1145</v>
      </c>
      <c r="J173" s="114" t="s">
        <v>1161</v>
      </c>
      <c r="K173" s="115" t="s">
        <v>1082</v>
      </c>
      <c r="L173" s="116" t="s">
        <v>648</v>
      </c>
      <c r="M173" s="117"/>
      <c r="N173" s="117"/>
      <c r="O173" s="117"/>
      <c r="P173" s="117"/>
      <c r="Q173" s="117" t="s">
        <v>648</v>
      </c>
      <c r="R173" s="117" t="s">
        <v>648</v>
      </c>
      <c r="S173" s="117" t="s">
        <v>648</v>
      </c>
      <c r="T173" s="117"/>
      <c r="U173" s="117"/>
      <c r="V173" s="117"/>
    </row>
    <row r="174" spans="1:22" ht="37.5">
      <c r="A174" s="109">
        <v>132</v>
      </c>
      <c r="B174" s="110">
        <v>281</v>
      </c>
      <c r="C174" s="587" t="s">
        <v>348</v>
      </c>
      <c r="D174" s="588"/>
      <c r="E174" s="589"/>
      <c r="F174" s="111" t="s">
        <v>1176</v>
      </c>
      <c r="G174" s="107"/>
      <c r="H174" s="107"/>
      <c r="I174" s="107"/>
      <c r="J174" s="112" t="s">
        <v>1161</v>
      </c>
      <c r="K174" s="111" t="s">
        <v>1176</v>
      </c>
      <c r="L174" s="111" t="s">
        <v>1176</v>
      </c>
      <c r="M174" s="111" t="s">
        <v>1176</v>
      </c>
      <c r="N174" s="111" t="s">
        <v>1176</v>
      </c>
      <c r="O174" s="111" t="s">
        <v>1176</v>
      </c>
      <c r="P174" s="111" t="s">
        <v>1176</v>
      </c>
      <c r="Q174" s="111" t="s">
        <v>1176</v>
      </c>
      <c r="R174" s="111" t="s">
        <v>1176</v>
      </c>
      <c r="S174" s="111" t="s">
        <v>1176</v>
      </c>
      <c r="T174" s="111" t="s">
        <v>1176</v>
      </c>
      <c r="U174" s="111" t="s">
        <v>1176</v>
      </c>
      <c r="V174" s="111" t="s">
        <v>1176</v>
      </c>
    </row>
    <row r="175" spans="1:22" ht="37.5">
      <c r="A175" s="109">
        <v>133</v>
      </c>
      <c r="B175" s="118">
        <v>284</v>
      </c>
      <c r="C175" s="119" t="s">
        <v>1423</v>
      </c>
      <c r="D175" s="113" t="s">
        <v>25</v>
      </c>
      <c r="E175" s="119" t="s">
        <v>1423</v>
      </c>
      <c r="F175" s="113" t="s">
        <v>25</v>
      </c>
      <c r="G175" s="117" t="s">
        <v>669</v>
      </c>
      <c r="H175" s="117" t="s">
        <v>1314</v>
      </c>
      <c r="I175" s="117" t="s">
        <v>1145</v>
      </c>
      <c r="J175" s="114" t="s">
        <v>1161</v>
      </c>
      <c r="K175" s="115" t="s">
        <v>1082</v>
      </c>
      <c r="L175" s="116" t="s">
        <v>648</v>
      </c>
      <c r="M175" s="117"/>
      <c r="N175" s="117"/>
      <c r="O175" s="117"/>
      <c r="P175" s="117"/>
      <c r="Q175" s="117"/>
      <c r="R175" s="117"/>
      <c r="S175" s="117" t="s">
        <v>648</v>
      </c>
      <c r="T175" s="117"/>
      <c r="U175" s="117"/>
      <c r="V175" s="117"/>
    </row>
    <row r="176" spans="1:22" ht="37.5" hidden="1">
      <c r="A176" s="109">
        <v>134</v>
      </c>
      <c r="B176" s="110">
        <v>285</v>
      </c>
      <c r="C176" s="587" t="s">
        <v>771</v>
      </c>
      <c r="D176" s="588"/>
      <c r="E176" s="589"/>
      <c r="F176" s="111" t="s">
        <v>1176</v>
      </c>
      <c r="G176" s="107"/>
      <c r="H176" s="107"/>
      <c r="I176" s="107"/>
      <c r="J176" s="112" t="s">
        <v>1161</v>
      </c>
      <c r="K176" s="111" t="s">
        <v>1176</v>
      </c>
      <c r="L176" s="111" t="s">
        <v>1176</v>
      </c>
      <c r="M176" s="111" t="s">
        <v>1176</v>
      </c>
      <c r="N176" s="111" t="s">
        <v>1176</v>
      </c>
      <c r="O176" s="111" t="s">
        <v>1176</v>
      </c>
      <c r="P176" s="111" t="s">
        <v>1176</v>
      </c>
      <c r="Q176" s="111" t="s">
        <v>1176</v>
      </c>
      <c r="R176" s="111" t="s">
        <v>1176</v>
      </c>
      <c r="S176" s="111" t="s">
        <v>1176</v>
      </c>
      <c r="T176" s="111" t="s">
        <v>1176</v>
      </c>
      <c r="U176" s="111" t="s">
        <v>1176</v>
      </c>
      <c r="V176" s="111" t="s">
        <v>1176</v>
      </c>
    </row>
    <row r="177" spans="1:22" ht="56.25" hidden="1">
      <c r="A177" s="109">
        <v>135</v>
      </c>
      <c r="B177" s="118">
        <v>287</v>
      </c>
      <c r="C177" s="120" t="s">
        <v>1093</v>
      </c>
      <c r="D177" s="113" t="s">
        <v>26</v>
      </c>
      <c r="E177" s="119" t="s">
        <v>777</v>
      </c>
      <c r="F177" s="113" t="s">
        <v>26</v>
      </c>
      <c r="G177" s="117"/>
      <c r="H177" s="117"/>
      <c r="I177" s="117"/>
      <c r="J177" s="114" t="s">
        <v>1161</v>
      </c>
      <c r="K177" s="115" t="s">
        <v>1083</v>
      </c>
      <c r="L177" s="116" t="s">
        <v>648</v>
      </c>
      <c r="M177" s="117"/>
      <c r="N177" s="117"/>
      <c r="O177" s="117"/>
      <c r="P177" s="117"/>
      <c r="Q177" s="117"/>
      <c r="R177" s="117"/>
      <c r="S177" s="117"/>
      <c r="T177" s="117"/>
      <c r="U177" s="117"/>
      <c r="V177" s="117"/>
    </row>
    <row r="178" spans="1:22" ht="56.25" hidden="1">
      <c r="A178" s="109">
        <v>136</v>
      </c>
      <c r="B178" s="118">
        <v>288</v>
      </c>
      <c r="C178" s="119" t="s">
        <v>1011</v>
      </c>
      <c r="D178" s="113" t="s">
        <v>26</v>
      </c>
      <c r="E178" s="119" t="s">
        <v>1012</v>
      </c>
      <c r="F178" s="113" t="s">
        <v>26</v>
      </c>
      <c r="G178" s="117"/>
      <c r="H178" s="117"/>
      <c r="I178" s="117"/>
      <c r="J178" s="114" t="s">
        <v>1161</v>
      </c>
      <c r="K178" s="115" t="s">
        <v>1083</v>
      </c>
      <c r="L178" s="116" t="s">
        <v>648</v>
      </c>
      <c r="M178" s="117"/>
      <c r="N178" s="117"/>
      <c r="O178" s="117"/>
      <c r="P178" s="117"/>
      <c r="Q178" s="117"/>
      <c r="R178" s="117"/>
      <c r="S178" s="117"/>
      <c r="T178" s="117"/>
      <c r="U178" s="117"/>
      <c r="V178" s="117"/>
    </row>
    <row r="179" spans="1:22" ht="37.5">
      <c r="A179" s="109">
        <v>137</v>
      </c>
      <c r="B179" s="110">
        <v>289</v>
      </c>
      <c r="C179" s="587" t="s">
        <v>350</v>
      </c>
      <c r="D179" s="588"/>
      <c r="E179" s="589"/>
      <c r="F179" s="111" t="s">
        <v>1176</v>
      </c>
      <c r="G179" s="107"/>
      <c r="H179" s="107"/>
      <c r="I179" s="107"/>
      <c r="J179" s="112" t="s">
        <v>1161</v>
      </c>
      <c r="K179" s="111" t="s">
        <v>1176</v>
      </c>
      <c r="L179" s="111" t="s">
        <v>1176</v>
      </c>
      <c r="M179" s="111" t="s">
        <v>1176</v>
      </c>
      <c r="N179" s="111" t="s">
        <v>1176</v>
      </c>
      <c r="O179" s="111" t="s">
        <v>1176</v>
      </c>
      <c r="P179" s="111" t="s">
        <v>1176</v>
      </c>
      <c r="Q179" s="111" t="s">
        <v>1176</v>
      </c>
      <c r="R179" s="111" t="s">
        <v>1176</v>
      </c>
      <c r="S179" s="111" t="s">
        <v>1176</v>
      </c>
      <c r="T179" s="111" t="s">
        <v>1176</v>
      </c>
      <c r="U179" s="111" t="s">
        <v>1176</v>
      </c>
      <c r="V179" s="111" t="s">
        <v>1176</v>
      </c>
    </row>
    <row r="180" spans="1:22" ht="37.5">
      <c r="A180" s="109">
        <v>138</v>
      </c>
      <c r="B180" s="110">
        <v>290</v>
      </c>
      <c r="C180" s="587" t="s">
        <v>1125</v>
      </c>
      <c r="D180" s="588"/>
      <c r="E180" s="589"/>
      <c r="F180" s="111" t="s">
        <v>1176</v>
      </c>
      <c r="G180" s="107"/>
      <c r="H180" s="107"/>
      <c r="I180" s="107"/>
      <c r="J180" s="112" t="s">
        <v>1161</v>
      </c>
      <c r="K180" s="111" t="s">
        <v>1176</v>
      </c>
      <c r="L180" s="111" t="s">
        <v>1176</v>
      </c>
      <c r="M180" s="111" t="s">
        <v>1176</v>
      </c>
      <c r="N180" s="111" t="s">
        <v>1176</v>
      </c>
      <c r="O180" s="111" t="s">
        <v>1176</v>
      </c>
      <c r="P180" s="111" t="s">
        <v>1176</v>
      </c>
      <c r="Q180" s="111" t="s">
        <v>1176</v>
      </c>
      <c r="R180" s="111" t="s">
        <v>1176</v>
      </c>
      <c r="S180" s="111" t="s">
        <v>1176</v>
      </c>
      <c r="T180" s="111" t="s">
        <v>1176</v>
      </c>
      <c r="U180" s="111" t="s">
        <v>1176</v>
      </c>
      <c r="V180" s="111" t="s">
        <v>1176</v>
      </c>
    </row>
    <row r="181" spans="1:22" ht="56.25">
      <c r="A181" s="109">
        <v>139</v>
      </c>
      <c r="B181" s="118">
        <v>293</v>
      </c>
      <c r="C181" s="119" t="s">
        <v>1336</v>
      </c>
      <c r="D181" s="113" t="s">
        <v>23</v>
      </c>
      <c r="E181" s="119" t="s">
        <v>1464</v>
      </c>
      <c r="F181" s="113" t="s">
        <v>25</v>
      </c>
      <c r="G181" s="117" t="s">
        <v>1337</v>
      </c>
      <c r="H181" s="117" t="s">
        <v>1338</v>
      </c>
      <c r="I181" s="117" t="s">
        <v>1303</v>
      </c>
      <c r="J181" s="114" t="s">
        <v>1161</v>
      </c>
      <c r="K181" s="115" t="s">
        <v>1082</v>
      </c>
      <c r="L181" s="116" t="s">
        <v>648</v>
      </c>
      <c r="M181" s="117" t="s">
        <v>648</v>
      </c>
      <c r="N181" s="117"/>
      <c r="O181" s="117"/>
      <c r="P181" s="117"/>
      <c r="Q181" s="117"/>
      <c r="R181" s="117"/>
      <c r="S181" s="117"/>
      <c r="T181" s="117"/>
      <c r="U181" s="117"/>
      <c r="V181" s="117"/>
    </row>
    <row r="182" spans="1:22" ht="75.75" thickBot="1">
      <c r="A182" s="109"/>
      <c r="B182" s="118"/>
      <c r="C182" s="240" t="s">
        <v>1465</v>
      </c>
      <c r="D182" s="113" t="s">
        <v>23</v>
      </c>
      <c r="E182" s="240" t="s">
        <v>244</v>
      </c>
      <c r="F182" s="113" t="s">
        <v>25</v>
      </c>
      <c r="G182" s="117"/>
      <c r="H182" s="245"/>
      <c r="I182" s="117"/>
      <c r="J182" s="114" t="s">
        <v>1161</v>
      </c>
      <c r="K182" s="115" t="s">
        <v>1082</v>
      </c>
      <c r="L182" s="116" t="s">
        <v>648</v>
      </c>
      <c r="M182" s="117"/>
      <c r="N182" s="117" t="s">
        <v>648</v>
      </c>
      <c r="O182" s="117" t="s">
        <v>648</v>
      </c>
      <c r="P182" s="117" t="s">
        <v>648</v>
      </c>
      <c r="Q182" s="117" t="s">
        <v>648</v>
      </c>
      <c r="R182" s="117"/>
      <c r="S182" s="117"/>
      <c r="T182" s="117"/>
      <c r="U182" s="117"/>
      <c r="V182" s="117"/>
    </row>
    <row r="183" spans="1:22" ht="36" customHeight="1" thickBot="1">
      <c r="A183" s="109">
        <v>140</v>
      </c>
      <c r="B183" s="118">
        <v>296</v>
      </c>
      <c r="C183" s="240" t="s">
        <v>694</v>
      </c>
      <c r="D183" s="113" t="s">
        <v>23</v>
      </c>
      <c r="E183" s="119" t="s">
        <v>1462</v>
      </c>
      <c r="F183" s="113" t="s">
        <v>25</v>
      </c>
      <c r="G183" s="117" t="s">
        <v>1339</v>
      </c>
      <c r="H183" s="215" t="s">
        <v>1340</v>
      </c>
      <c r="I183" s="117" t="s">
        <v>1303</v>
      </c>
      <c r="J183" s="114" t="s">
        <v>1161</v>
      </c>
      <c r="K183" s="115" t="s">
        <v>1082</v>
      </c>
      <c r="L183" s="116" t="s">
        <v>648</v>
      </c>
      <c r="M183" s="117"/>
      <c r="N183" s="117" t="s">
        <v>648</v>
      </c>
      <c r="O183" s="117"/>
      <c r="P183" s="117"/>
      <c r="Q183" s="117"/>
      <c r="R183" s="117"/>
      <c r="S183" s="117"/>
      <c r="T183" s="117" t="s">
        <v>648</v>
      </c>
      <c r="U183" s="117"/>
      <c r="V183" s="117"/>
    </row>
    <row r="184" spans="1:22" ht="38.25" hidden="1" thickBot="1">
      <c r="A184" s="109"/>
      <c r="B184" s="118"/>
      <c r="C184" s="244"/>
      <c r="D184" s="228"/>
      <c r="E184" s="229"/>
      <c r="F184" s="228"/>
      <c r="G184" s="224"/>
      <c r="H184" s="216" t="s">
        <v>1341</v>
      </c>
      <c r="I184" s="117" t="s">
        <v>1303</v>
      </c>
      <c r="J184" s="114"/>
      <c r="K184" s="115" t="s">
        <v>1082</v>
      </c>
      <c r="L184" s="116"/>
      <c r="M184" s="117"/>
      <c r="N184" s="117"/>
      <c r="O184" s="117"/>
      <c r="P184" s="117"/>
      <c r="Q184" s="117"/>
      <c r="R184" s="117"/>
      <c r="S184" s="117"/>
      <c r="T184" s="117"/>
      <c r="U184" s="117"/>
      <c r="V184" s="117"/>
    </row>
    <row r="185" spans="1:22" ht="34.5" hidden="1" customHeight="1" thickBot="1">
      <c r="A185" s="109"/>
      <c r="B185" s="118"/>
      <c r="C185" s="244"/>
      <c r="D185" s="228"/>
      <c r="E185" s="229"/>
      <c r="F185" s="228"/>
      <c r="G185" s="224"/>
      <c r="H185" s="216" t="s">
        <v>1342</v>
      </c>
      <c r="I185" s="117" t="s">
        <v>1303</v>
      </c>
      <c r="J185" s="114"/>
      <c r="K185" s="115" t="s">
        <v>1082</v>
      </c>
      <c r="L185" s="116"/>
      <c r="M185" s="117"/>
      <c r="N185" s="117"/>
      <c r="O185" s="117"/>
      <c r="P185" s="117"/>
      <c r="Q185" s="117"/>
      <c r="R185" s="117"/>
      <c r="S185" s="117"/>
      <c r="T185" s="117"/>
      <c r="U185" s="117"/>
      <c r="V185" s="117"/>
    </row>
    <row r="186" spans="1:22" hidden="1">
      <c r="A186" s="109"/>
      <c r="B186" s="118"/>
      <c r="C186" s="244"/>
      <c r="D186" s="113"/>
      <c r="E186" s="203"/>
      <c r="F186" s="113"/>
      <c r="G186" s="117"/>
      <c r="H186" s="117"/>
      <c r="I186" s="117"/>
      <c r="J186" s="114"/>
      <c r="K186" s="115"/>
      <c r="L186" s="116"/>
      <c r="M186" s="117"/>
      <c r="N186" s="117"/>
      <c r="O186" s="117"/>
      <c r="P186" s="117"/>
      <c r="Q186" s="117"/>
      <c r="R186" s="117"/>
      <c r="S186" s="117"/>
      <c r="T186" s="117"/>
      <c r="U186" s="117"/>
      <c r="V186" s="117"/>
    </row>
    <row r="187" spans="1:22" ht="17.25" hidden="1" customHeight="1">
      <c r="A187" s="109"/>
      <c r="B187" s="118"/>
      <c r="C187" s="244"/>
      <c r="D187" s="113"/>
      <c r="E187" s="203"/>
      <c r="F187" s="113"/>
      <c r="G187" s="117"/>
      <c r="H187" s="117"/>
      <c r="I187" s="117"/>
      <c r="J187" s="114"/>
      <c r="K187" s="115"/>
      <c r="L187" s="116"/>
      <c r="M187" s="117"/>
      <c r="N187" s="117"/>
      <c r="O187" s="117"/>
      <c r="P187" s="117"/>
      <c r="Q187" s="117"/>
      <c r="R187" s="117"/>
      <c r="S187" s="117"/>
      <c r="T187" s="117"/>
      <c r="U187" s="117"/>
      <c r="V187" s="117"/>
    </row>
    <row r="188" spans="1:22" ht="18.75" customHeight="1">
      <c r="A188" s="109"/>
      <c r="B188" s="118"/>
      <c r="C188" s="240" t="s">
        <v>1468</v>
      </c>
      <c r="D188" s="113"/>
      <c r="E188" s="239" t="s">
        <v>1463</v>
      </c>
      <c r="F188" s="113" t="s">
        <v>25</v>
      </c>
      <c r="G188" s="117"/>
      <c r="H188" s="117"/>
      <c r="I188" s="117"/>
      <c r="J188" s="114" t="s">
        <v>1161</v>
      </c>
      <c r="K188" s="115" t="s">
        <v>1082</v>
      </c>
      <c r="L188" s="116" t="s">
        <v>648</v>
      </c>
      <c r="M188" s="117"/>
      <c r="N188" s="117"/>
      <c r="O188" s="117" t="s">
        <v>648</v>
      </c>
      <c r="P188" s="117"/>
      <c r="Q188" s="117"/>
      <c r="R188" s="117"/>
      <c r="S188" s="117"/>
      <c r="T188" s="117"/>
      <c r="U188" s="117"/>
      <c r="V188" s="117"/>
    </row>
    <row r="189" spans="1:22" ht="0.75" hidden="1" customHeight="1">
      <c r="A189" s="109"/>
      <c r="B189" s="118"/>
      <c r="C189" s="244"/>
      <c r="D189" s="113"/>
      <c r="E189" s="239" t="s">
        <v>1425</v>
      </c>
      <c r="F189" s="113" t="s">
        <v>25</v>
      </c>
      <c r="G189" s="117"/>
      <c r="H189" s="117"/>
      <c r="I189" s="117"/>
      <c r="J189" s="114" t="s">
        <v>1161</v>
      </c>
      <c r="K189" s="115" t="s">
        <v>1082</v>
      </c>
      <c r="L189" s="116" t="s">
        <v>648</v>
      </c>
      <c r="M189" s="117"/>
      <c r="N189" s="117"/>
      <c r="O189" s="117"/>
      <c r="P189" s="117"/>
      <c r="Q189" s="117" t="s">
        <v>648</v>
      </c>
      <c r="R189" s="117"/>
      <c r="S189" s="117"/>
      <c r="T189" s="117"/>
      <c r="U189" s="117"/>
      <c r="V189" s="117"/>
    </row>
    <row r="190" spans="1:22" ht="93.75" hidden="1">
      <c r="A190" s="109">
        <v>141</v>
      </c>
      <c r="B190" s="118">
        <v>299</v>
      </c>
      <c r="C190" s="119" t="s">
        <v>248</v>
      </c>
      <c r="D190" s="113" t="s">
        <v>23</v>
      </c>
      <c r="E190" s="119" t="s">
        <v>257</v>
      </c>
      <c r="F190" s="113" t="s">
        <v>23</v>
      </c>
      <c r="G190" s="117"/>
      <c r="H190" s="117"/>
      <c r="I190" s="117"/>
      <c r="J190" s="114" t="s">
        <v>1161</v>
      </c>
      <c r="K190" s="115" t="s">
        <v>1083</v>
      </c>
      <c r="L190" s="116" t="s">
        <v>648</v>
      </c>
      <c r="M190" s="117"/>
      <c r="N190" s="117"/>
      <c r="O190" s="117"/>
      <c r="P190" s="117"/>
      <c r="Q190" s="117"/>
      <c r="R190" s="117"/>
      <c r="S190" s="117"/>
      <c r="T190" s="117"/>
      <c r="U190" s="117"/>
      <c r="V190" s="117"/>
    </row>
    <row r="191" spans="1:22" ht="56.25" hidden="1">
      <c r="A191" s="109">
        <v>142</v>
      </c>
      <c r="B191" s="118">
        <v>302</v>
      </c>
      <c r="C191" s="119" t="s">
        <v>1344</v>
      </c>
      <c r="D191" s="113" t="s">
        <v>23</v>
      </c>
      <c r="E191" s="119" t="s">
        <v>1343</v>
      </c>
      <c r="F191" s="113" t="s">
        <v>25</v>
      </c>
      <c r="G191" s="117" t="s">
        <v>1343</v>
      </c>
      <c r="H191" s="117" t="s">
        <v>1345</v>
      </c>
      <c r="I191" s="117" t="s">
        <v>1303</v>
      </c>
      <c r="J191" s="114" t="s">
        <v>1161</v>
      </c>
      <c r="K191" s="115" t="s">
        <v>1082</v>
      </c>
      <c r="L191" s="116" t="s">
        <v>648</v>
      </c>
      <c r="M191" s="117"/>
      <c r="N191" s="117" t="s">
        <v>648</v>
      </c>
      <c r="O191" s="117"/>
      <c r="P191" s="117"/>
      <c r="Q191" s="117"/>
      <c r="R191" s="117"/>
      <c r="S191" s="117"/>
      <c r="T191" s="117"/>
      <c r="U191" s="117"/>
      <c r="V191" s="117"/>
    </row>
    <row r="192" spans="1:22" ht="37.5" hidden="1">
      <c r="A192" s="109"/>
      <c r="B192" s="118"/>
      <c r="C192" s="239" t="s">
        <v>1346</v>
      </c>
      <c r="D192" s="113" t="s">
        <v>23</v>
      </c>
      <c r="E192" s="239" t="s">
        <v>1346</v>
      </c>
      <c r="F192" s="113" t="s">
        <v>25</v>
      </c>
      <c r="G192" s="117"/>
      <c r="H192" s="117"/>
      <c r="I192" s="117"/>
      <c r="J192" s="114" t="s">
        <v>1161</v>
      </c>
      <c r="K192" s="115" t="s">
        <v>1082</v>
      </c>
      <c r="L192" s="116" t="s">
        <v>648</v>
      </c>
      <c r="M192" s="117"/>
      <c r="N192" s="117"/>
      <c r="O192" s="117"/>
      <c r="P192" s="117"/>
      <c r="Q192" s="117"/>
      <c r="R192" s="117"/>
      <c r="S192" s="117"/>
      <c r="T192" s="117"/>
      <c r="U192" s="117"/>
      <c r="V192" s="117"/>
    </row>
    <row r="193" spans="1:22" ht="54" customHeight="1">
      <c r="A193" s="109">
        <v>143</v>
      </c>
      <c r="B193" s="118">
        <v>305</v>
      </c>
      <c r="C193" s="119" t="s">
        <v>1466</v>
      </c>
      <c r="D193" s="113" t="s">
        <v>23</v>
      </c>
      <c r="E193" s="119" t="s">
        <v>1424</v>
      </c>
      <c r="F193" s="113" t="s">
        <v>25</v>
      </c>
      <c r="G193" s="117" t="s">
        <v>1346</v>
      </c>
      <c r="H193" s="117" t="s">
        <v>1347</v>
      </c>
      <c r="I193" s="117" t="s">
        <v>1303</v>
      </c>
      <c r="J193" s="114" t="s">
        <v>1161</v>
      </c>
      <c r="K193" s="115" t="s">
        <v>1082</v>
      </c>
      <c r="L193" s="116" t="s">
        <v>648</v>
      </c>
      <c r="M193" s="117"/>
      <c r="N193" s="117"/>
      <c r="O193" s="117"/>
      <c r="P193" s="117"/>
      <c r="Q193" s="117"/>
      <c r="R193" s="117"/>
      <c r="S193" s="117"/>
      <c r="T193" s="117" t="s">
        <v>648</v>
      </c>
      <c r="U193" s="117"/>
      <c r="V193" s="117"/>
    </row>
    <row r="194" spans="1:22" ht="37.5" hidden="1">
      <c r="A194" s="109">
        <v>144</v>
      </c>
      <c r="B194" s="118">
        <v>307</v>
      </c>
      <c r="C194" s="119" t="s">
        <v>261</v>
      </c>
      <c r="D194" s="113" t="s">
        <v>25</v>
      </c>
      <c r="E194" s="119" t="s">
        <v>262</v>
      </c>
      <c r="F194" s="113" t="s">
        <v>25</v>
      </c>
      <c r="G194" s="117" t="s">
        <v>262</v>
      </c>
      <c r="H194" s="117" t="s">
        <v>1348</v>
      </c>
      <c r="I194" s="117" t="s">
        <v>1303</v>
      </c>
      <c r="J194" s="114" t="s">
        <v>1161</v>
      </c>
      <c r="K194" s="115" t="s">
        <v>1083</v>
      </c>
      <c r="L194" s="116" t="s">
        <v>648</v>
      </c>
      <c r="M194" s="117"/>
      <c r="N194" s="117"/>
      <c r="O194" s="117"/>
      <c r="P194" s="117"/>
      <c r="Q194" s="117"/>
      <c r="R194" s="117"/>
      <c r="S194" s="117"/>
      <c r="T194" s="117"/>
      <c r="U194" s="117"/>
      <c r="V194" s="117"/>
    </row>
    <row r="195" spans="1:22" ht="56.25" hidden="1">
      <c r="A195" s="109">
        <v>145</v>
      </c>
      <c r="B195" s="118">
        <v>308</v>
      </c>
      <c r="C195" s="119" t="s">
        <v>699</v>
      </c>
      <c r="D195" s="113" t="s">
        <v>26</v>
      </c>
      <c r="E195" s="119" t="s">
        <v>1063</v>
      </c>
      <c r="F195" s="113" t="s">
        <v>26</v>
      </c>
      <c r="G195" s="117"/>
      <c r="H195" s="117"/>
      <c r="I195" s="117"/>
      <c r="J195" s="114" t="s">
        <v>1161</v>
      </c>
      <c r="K195" s="115" t="s">
        <v>1083</v>
      </c>
      <c r="L195" s="116" t="s">
        <v>648</v>
      </c>
      <c r="M195" s="117"/>
      <c r="N195" s="117"/>
      <c r="O195" s="117"/>
      <c r="P195" s="117"/>
      <c r="Q195" s="117"/>
      <c r="R195" s="117"/>
      <c r="S195" s="117"/>
      <c r="T195" s="117"/>
      <c r="U195" s="117"/>
      <c r="V195" s="117"/>
    </row>
    <row r="196" spans="1:22" ht="37.5">
      <c r="A196" s="109">
        <v>146</v>
      </c>
      <c r="B196" s="110">
        <v>309</v>
      </c>
      <c r="C196" s="587" t="s">
        <v>992</v>
      </c>
      <c r="D196" s="588"/>
      <c r="E196" s="589"/>
      <c r="F196" s="111" t="s">
        <v>1176</v>
      </c>
      <c r="G196" s="107"/>
      <c r="H196" s="107"/>
      <c r="I196" s="107"/>
      <c r="J196" s="112" t="s">
        <v>1161</v>
      </c>
      <c r="K196" s="111" t="s">
        <v>1176</v>
      </c>
      <c r="L196" s="111" t="s">
        <v>1176</v>
      </c>
      <c r="M196" s="111" t="s">
        <v>1176</v>
      </c>
      <c r="N196" s="111" t="s">
        <v>1176</v>
      </c>
      <c r="O196" s="111" t="s">
        <v>1176</v>
      </c>
      <c r="P196" s="111" t="s">
        <v>1176</v>
      </c>
      <c r="Q196" s="111" t="s">
        <v>1176</v>
      </c>
      <c r="R196" s="111" t="s">
        <v>1176</v>
      </c>
      <c r="S196" s="111" t="s">
        <v>1176</v>
      </c>
      <c r="T196" s="111" t="s">
        <v>1176</v>
      </c>
      <c r="U196" s="111" t="s">
        <v>1176</v>
      </c>
      <c r="V196" s="111" t="s">
        <v>1176</v>
      </c>
    </row>
    <row r="197" spans="1:22" ht="37.5">
      <c r="A197" s="109">
        <v>147</v>
      </c>
      <c r="B197" s="118">
        <v>312</v>
      </c>
      <c r="C197" s="119" t="s">
        <v>261</v>
      </c>
      <c r="D197" s="113" t="s">
        <v>25</v>
      </c>
      <c r="E197" s="119" t="s">
        <v>262</v>
      </c>
      <c r="F197" s="113" t="s">
        <v>25</v>
      </c>
      <c r="G197" s="117" t="s">
        <v>262</v>
      </c>
      <c r="H197" s="117" t="s">
        <v>1348</v>
      </c>
      <c r="I197" s="117" t="s">
        <v>1303</v>
      </c>
      <c r="J197" s="114" t="s">
        <v>1161</v>
      </c>
      <c r="K197" s="115" t="s">
        <v>1082</v>
      </c>
      <c r="L197" s="116" t="s">
        <v>648</v>
      </c>
      <c r="M197" s="117" t="s">
        <v>648</v>
      </c>
      <c r="N197" s="117"/>
      <c r="O197" s="117"/>
      <c r="P197" s="117"/>
      <c r="Q197" s="117"/>
      <c r="R197" s="117"/>
      <c r="S197" s="117"/>
      <c r="T197" s="117"/>
      <c r="U197" s="117"/>
      <c r="V197" s="117"/>
    </row>
    <row r="198" spans="1:22" ht="37.5">
      <c r="A198" s="109">
        <v>148</v>
      </c>
      <c r="B198" s="110">
        <v>313</v>
      </c>
      <c r="C198" s="587" t="s">
        <v>993</v>
      </c>
      <c r="D198" s="588"/>
      <c r="E198" s="589"/>
      <c r="F198" s="111" t="s">
        <v>1176</v>
      </c>
      <c r="G198" s="107"/>
      <c r="H198" s="107"/>
      <c r="I198" s="107"/>
      <c r="J198" s="112" t="s">
        <v>1161</v>
      </c>
      <c r="K198" s="111" t="s">
        <v>1176</v>
      </c>
      <c r="L198" s="111" t="s">
        <v>1176</v>
      </c>
      <c r="M198" s="111" t="s">
        <v>1176</v>
      </c>
      <c r="N198" s="111" t="s">
        <v>1176</v>
      </c>
      <c r="O198" s="111" t="s">
        <v>1176</v>
      </c>
      <c r="P198" s="111" t="s">
        <v>1176</v>
      </c>
      <c r="Q198" s="111" t="s">
        <v>1176</v>
      </c>
      <c r="R198" s="111" t="s">
        <v>1176</v>
      </c>
      <c r="S198" s="111" t="s">
        <v>1176</v>
      </c>
      <c r="T198" s="111" t="s">
        <v>1176</v>
      </c>
      <c r="U198" s="111" t="s">
        <v>1176</v>
      </c>
      <c r="V198" s="111" t="s">
        <v>1176</v>
      </c>
    </row>
    <row r="199" spans="1:22" ht="53.25" customHeight="1">
      <c r="A199" s="109">
        <v>149</v>
      </c>
      <c r="B199" s="118">
        <v>316</v>
      </c>
      <c r="C199" s="119" t="s">
        <v>1426</v>
      </c>
      <c r="D199" s="113" t="s">
        <v>23</v>
      </c>
      <c r="E199" s="119" t="s">
        <v>1467</v>
      </c>
      <c r="F199" s="113" t="s">
        <v>25</v>
      </c>
      <c r="G199" s="117" t="s">
        <v>702</v>
      </c>
      <c r="H199" s="117" t="s">
        <v>1349</v>
      </c>
      <c r="I199" s="117" t="s">
        <v>1303</v>
      </c>
      <c r="J199" s="114" t="s">
        <v>1161</v>
      </c>
      <c r="K199" s="115" t="s">
        <v>1082</v>
      </c>
      <c r="L199" s="116" t="s">
        <v>648</v>
      </c>
      <c r="M199" s="117"/>
      <c r="N199" s="117" t="s">
        <v>648</v>
      </c>
      <c r="O199" s="117" t="s">
        <v>648</v>
      </c>
      <c r="P199" s="117" t="s">
        <v>648</v>
      </c>
      <c r="Q199" s="117" t="s">
        <v>648</v>
      </c>
      <c r="R199" s="117"/>
      <c r="S199" s="117"/>
      <c r="T199" s="117"/>
      <c r="U199" s="117"/>
      <c r="V199" s="117"/>
    </row>
    <row r="200" spans="1:22" ht="37.5" hidden="1">
      <c r="A200" s="109"/>
      <c r="B200" s="118"/>
      <c r="C200" s="240"/>
      <c r="D200" s="113"/>
      <c r="E200" s="240" t="s">
        <v>1427</v>
      </c>
      <c r="F200" s="113" t="s">
        <v>25</v>
      </c>
      <c r="G200" s="117"/>
      <c r="H200" s="245"/>
      <c r="I200" s="117"/>
      <c r="J200" s="114" t="s">
        <v>1161</v>
      </c>
      <c r="K200" s="115" t="s">
        <v>1082</v>
      </c>
      <c r="L200" s="116" t="s">
        <v>648</v>
      </c>
      <c r="M200" s="117"/>
      <c r="N200" s="117"/>
      <c r="O200" s="117" t="s">
        <v>648</v>
      </c>
      <c r="P200" s="117"/>
      <c r="Q200" s="117"/>
      <c r="R200" s="117"/>
      <c r="S200" s="117"/>
      <c r="T200" s="117"/>
      <c r="U200" s="117"/>
      <c r="V200" s="117"/>
    </row>
    <row r="201" spans="1:22" ht="37.5" hidden="1">
      <c r="A201" s="109"/>
      <c r="B201" s="118"/>
      <c r="C201" s="240"/>
      <c r="D201" s="113"/>
      <c r="E201" s="240" t="s">
        <v>1428</v>
      </c>
      <c r="F201" s="113" t="s">
        <v>25</v>
      </c>
      <c r="G201" s="117"/>
      <c r="H201" s="245"/>
      <c r="I201" s="117"/>
      <c r="J201" s="114" t="s">
        <v>1161</v>
      </c>
      <c r="K201" s="115" t="s">
        <v>1082</v>
      </c>
      <c r="L201" s="116" t="s">
        <v>648</v>
      </c>
      <c r="M201" s="117"/>
      <c r="N201" s="117"/>
      <c r="O201" s="117" t="s">
        <v>648</v>
      </c>
      <c r="P201" s="117"/>
      <c r="Q201" s="117"/>
      <c r="R201" s="117"/>
      <c r="S201" s="117"/>
      <c r="T201" s="117"/>
      <c r="U201" s="117"/>
      <c r="V201" s="117"/>
    </row>
    <row r="202" spans="1:22" ht="37.5" hidden="1">
      <c r="A202" s="109"/>
      <c r="B202" s="118"/>
      <c r="C202" s="246" t="s">
        <v>1431</v>
      </c>
      <c r="D202" s="113"/>
      <c r="E202" s="240" t="s">
        <v>1429</v>
      </c>
      <c r="F202" s="113" t="s">
        <v>25</v>
      </c>
      <c r="G202" s="117"/>
      <c r="H202" s="245"/>
      <c r="I202" s="117"/>
      <c r="J202" s="114" t="s">
        <v>1161</v>
      </c>
      <c r="K202" s="115" t="s">
        <v>1082</v>
      </c>
      <c r="L202" s="116" t="s">
        <v>648</v>
      </c>
      <c r="M202" s="117"/>
      <c r="N202" s="117"/>
      <c r="O202" s="117"/>
      <c r="P202" s="117" t="s">
        <v>648</v>
      </c>
      <c r="Q202" s="117"/>
      <c r="R202" s="117"/>
      <c r="S202" s="117"/>
      <c r="T202" s="117"/>
      <c r="U202" s="117"/>
      <c r="V202" s="117"/>
    </row>
    <row r="203" spans="1:22" ht="37.5" hidden="1">
      <c r="A203" s="109"/>
      <c r="B203" s="118"/>
      <c r="C203" s="240"/>
      <c r="D203" s="113"/>
      <c r="E203" s="240" t="s">
        <v>1430</v>
      </c>
      <c r="F203" s="113" t="s">
        <v>25</v>
      </c>
      <c r="G203" s="117"/>
      <c r="H203" s="245"/>
      <c r="I203" s="117"/>
      <c r="J203" s="114" t="s">
        <v>1161</v>
      </c>
      <c r="K203" s="115" t="s">
        <v>1082</v>
      </c>
      <c r="L203" s="116" t="s">
        <v>648</v>
      </c>
      <c r="M203" s="117"/>
      <c r="N203" s="117"/>
      <c r="O203" s="117"/>
      <c r="P203" s="117"/>
      <c r="Q203" s="117" t="s">
        <v>648</v>
      </c>
      <c r="R203" s="117"/>
      <c r="S203" s="117"/>
      <c r="T203" s="117"/>
      <c r="U203" s="117"/>
      <c r="V203" s="117"/>
    </row>
    <row r="204" spans="1:22" ht="37.5" hidden="1">
      <c r="A204" s="109"/>
      <c r="B204" s="118"/>
      <c r="C204" s="240"/>
      <c r="D204" s="113"/>
      <c r="E204" s="240" t="s">
        <v>1432</v>
      </c>
      <c r="F204" s="113"/>
      <c r="G204" s="117"/>
      <c r="H204" s="245"/>
      <c r="I204" s="117"/>
      <c r="J204" s="114"/>
      <c r="K204" s="115"/>
      <c r="L204" s="116"/>
      <c r="M204" s="117"/>
      <c r="N204" s="117"/>
      <c r="O204" s="117"/>
      <c r="P204" s="117"/>
      <c r="Q204" s="117"/>
      <c r="R204" s="117" t="s">
        <v>648</v>
      </c>
      <c r="S204" s="117"/>
      <c r="T204" s="117"/>
      <c r="U204" s="117"/>
      <c r="V204" s="117"/>
    </row>
    <row r="205" spans="1:22" ht="55.5" hidden="1" customHeight="1" thickBot="1">
      <c r="A205" s="109">
        <v>150</v>
      </c>
      <c r="B205" s="118">
        <v>317</v>
      </c>
      <c r="C205" s="119" t="s">
        <v>1433</v>
      </c>
      <c r="D205" s="113" t="s">
        <v>25</v>
      </c>
      <c r="E205" s="113" t="s">
        <v>1433</v>
      </c>
      <c r="F205" s="113" t="s">
        <v>25</v>
      </c>
      <c r="G205" s="117" t="s">
        <v>707</v>
      </c>
      <c r="H205" s="215" t="s">
        <v>1350</v>
      </c>
      <c r="I205" s="117" t="s">
        <v>1303</v>
      </c>
      <c r="J205" s="114" t="s">
        <v>1161</v>
      </c>
      <c r="K205" s="115" t="s">
        <v>1082</v>
      </c>
      <c r="L205" s="116" t="s">
        <v>648</v>
      </c>
      <c r="M205" s="117"/>
      <c r="N205" s="117"/>
      <c r="O205" s="117"/>
      <c r="P205" s="117"/>
      <c r="Q205" s="117"/>
      <c r="R205" s="117" t="s">
        <v>648</v>
      </c>
      <c r="S205" s="117"/>
      <c r="T205" s="117"/>
      <c r="U205" s="117"/>
      <c r="V205" s="117"/>
    </row>
    <row r="206" spans="1:22" ht="28.5" hidden="1" customHeight="1" thickBot="1">
      <c r="A206" s="109"/>
      <c r="B206" s="224"/>
      <c r="C206" s="225"/>
      <c r="D206" s="226"/>
      <c r="E206" s="227"/>
      <c r="F206" s="228"/>
      <c r="G206" s="224"/>
      <c r="H206" s="216" t="s">
        <v>1351</v>
      </c>
      <c r="I206" s="117" t="s">
        <v>1303</v>
      </c>
      <c r="J206" s="114"/>
      <c r="K206" s="115" t="s">
        <v>1082</v>
      </c>
      <c r="L206" s="116"/>
      <c r="M206" s="117"/>
      <c r="N206" s="117"/>
      <c r="O206" s="117"/>
      <c r="P206" s="117"/>
      <c r="Q206" s="117"/>
      <c r="R206" s="117"/>
      <c r="S206" s="117"/>
      <c r="T206" s="117"/>
      <c r="U206" s="117"/>
      <c r="V206" s="117"/>
    </row>
    <row r="207" spans="1:22" ht="22.5" hidden="1" customHeight="1" thickBot="1">
      <c r="A207" s="109"/>
      <c r="B207" s="224"/>
      <c r="C207" s="225"/>
      <c r="D207" s="226"/>
      <c r="E207" s="227"/>
      <c r="F207" s="228"/>
      <c r="G207" s="224"/>
      <c r="H207" s="216" t="s">
        <v>1352</v>
      </c>
      <c r="I207" s="117" t="s">
        <v>1303</v>
      </c>
      <c r="J207" s="114"/>
      <c r="K207" s="115" t="s">
        <v>1082</v>
      </c>
      <c r="L207" s="116"/>
      <c r="M207" s="117"/>
      <c r="N207" s="117"/>
      <c r="O207" s="117"/>
      <c r="P207" s="117"/>
      <c r="Q207" s="117"/>
      <c r="R207" s="117"/>
      <c r="S207" s="117"/>
      <c r="T207" s="117"/>
      <c r="U207" s="117"/>
      <c r="V207" s="117"/>
    </row>
    <row r="208" spans="1:22" ht="23.25" hidden="1" customHeight="1" thickBot="1">
      <c r="A208" s="109"/>
      <c r="B208" s="224"/>
      <c r="C208" s="225"/>
      <c r="D208" s="226"/>
      <c r="E208" s="227"/>
      <c r="F208" s="228"/>
      <c r="G208" s="224"/>
      <c r="H208" s="216" t="s">
        <v>1353</v>
      </c>
      <c r="I208" s="117" t="s">
        <v>1303</v>
      </c>
      <c r="J208" s="114"/>
      <c r="K208" s="115" t="s">
        <v>1082</v>
      </c>
      <c r="L208" s="116"/>
      <c r="M208" s="117"/>
      <c r="N208" s="117"/>
      <c r="O208" s="117"/>
      <c r="P208" s="117"/>
      <c r="Q208" s="117"/>
      <c r="R208" s="117"/>
      <c r="S208" s="117"/>
      <c r="T208" s="117"/>
      <c r="U208" s="117"/>
      <c r="V208" s="117"/>
    </row>
    <row r="209" spans="1:22" ht="20.25" hidden="1" customHeight="1">
      <c r="A209" s="109"/>
      <c r="B209" s="224"/>
      <c r="C209" s="225"/>
      <c r="D209" s="226"/>
      <c r="E209" s="227"/>
      <c r="F209" s="228"/>
      <c r="G209" s="224"/>
      <c r="H209" s="117" t="s">
        <v>1354</v>
      </c>
      <c r="I209" s="117" t="s">
        <v>1303</v>
      </c>
      <c r="J209" s="114"/>
      <c r="K209" s="115" t="s">
        <v>1082</v>
      </c>
      <c r="L209" s="116"/>
      <c r="M209" s="117"/>
      <c r="N209" s="117"/>
      <c r="O209" s="117"/>
      <c r="P209" s="117"/>
      <c r="Q209" s="117"/>
      <c r="R209" s="117"/>
      <c r="S209" s="117"/>
      <c r="T209" s="117"/>
      <c r="U209" s="117"/>
      <c r="V209" s="117"/>
    </row>
    <row r="210" spans="1:22" ht="23.25" hidden="1" customHeight="1">
      <c r="A210" s="109"/>
      <c r="B210" s="224"/>
      <c r="C210" s="225"/>
      <c r="D210" s="226"/>
      <c r="E210" s="227"/>
      <c r="F210" s="228"/>
      <c r="G210" s="224"/>
      <c r="H210" s="117" t="s">
        <v>1355</v>
      </c>
      <c r="I210" s="117" t="s">
        <v>1303</v>
      </c>
      <c r="J210" s="114"/>
      <c r="K210" s="115" t="s">
        <v>1082</v>
      </c>
      <c r="L210" s="116"/>
      <c r="M210" s="117"/>
      <c r="N210" s="117"/>
      <c r="O210" s="117"/>
      <c r="P210" s="117"/>
      <c r="Q210" s="117"/>
      <c r="R210" s="117"/>
      <c r="S210" s="117"/>
      <c r="T210" s="117"/>
      <c r="U210" s="117"/>
      <c r="V210" s="117"/>
    </row>
    <row r="211" spans="1:22" ht="38.25" thickBot="1">
      <c r="A211" s="109">
        <v>151</v>
      </c>
      <c r="B211" s="110">
        <v>318</v>
      </c>
      <c r="C211" s="587" t="s">
        <v>996</v>
      </c>
      <c r="D211" s="588"/>
      <c r="E211" s="589"/>
      <c r="F211" s="111" t="s">
        <v>1176</v>
      </c>
      <c r="G211" s="107"/>
      <c r="H211" s="202"/>
      <c r="I211" s="107"/>
      <c r="J211" s="112" t="s">
        <v>1161</v>
      </c>
      <c r="K211" s="111" t="s">
        <v>1176</v>
      </c>
      <c r="L211" s="111" t="s">
        <v>1176</v>
      </c>
      <c r="M211" s="111" t="s">
        <v>1176</v>
      </c>
      <c r="N211" s="111" t="s">
        <v>1176</v>
      </c>
      <c r="O211" s="111" t="s">
        <v>1176</v>
      </c>
      <c r="P211" s="111" t="s">
        <v>1176</v>
      </c>
      <c r="Q211" s="111" t="s">
        <v>1176</v>
      </c>
      <c r="R211" s="111" t="s">
        <v>1176</v>
      </c>
      <c r="S211" s="111" t="s">
        <v>1176</v>
      </c>
      <c r="T211" s="111" t="s">
        <v>1176</v>
      </c>
      <c r="U211" s="111" t="s">
        <v>1176</v>
      </c>
      <c r="V211" s="111" t="s">
        <v>1176</v>
      </c>
    </row>
    <row r="212" spans="1:22" ht="37.5" customHeight="1" thickBot="1">
      <c r="A212" s="109">
        <v>152</v>
      </c>
      <c r="B212" s="118">
        <v>322</v>
      </c>
      <c r="C212" s="590" t="s">
        <v>710</v>
      </c>
      <c r="D212" s="120" t="s">
        <v>105</v>
      </c>
      <c r="E212" s="119" t="s">
        <v>1358</v>
      </c>
      <c r="F212" s="113" t="s">
        <v>25</v>
      </c>
      <c r="G212" s="117" t="s">
        <v>1356</v>
      </c>
      <c r="H212" s="215" t="s">
        <v>1360</v>
      </c>
      <c r="I212" s="117" t="s">
        <v>1303</v>
      </c>
      <c r="J212" s="114" t="s">
        <v>1161</v>
      </c>
      <c r="K212" s="115" t="s">
        <v>1082</v>
      </c>
      <c r="L212" s="116" t="s">
        <v>648</v>
      </c>
      <c r="M212" s="117"/>
      <c r="N212" s="117"/>
      <c r="O212" s="117"/>
      <c r="P212" s="117"/>
      <c r="Q212" s="117"/>
      <c r="R212" s="117" t="s">
        <v>648</v>
      </c>
      <c r="S212" s="117" t="s">
        <v>648</v>
      </c>
      <c r="T212" s="117"/>
      <c r="U212" s="117"/>
      <c r="V212" s="117"/>
    </row>
    <row r="213" spans="1:22" ht="38.25" hidden="1" thickBot="1">
      <c r="A213" s="109">
        <v>153</v>
      </c>
      <c r="B213" s="118">
        <v>323</v>
      </c>
      <c r="C213" s="590"/>
      <c r="D213" s="120" t="s">
        <v>105</v>
      </c>
      <c r="E213" s="119" t="s">
        <v>271</v>
      </c>
      <c r="F213" s="113" t="s">
        <v>25</v>
      </c>
      <c r="G213" s="117"/>
      <c r="H213" s="216" t="s">
        <v>1357</v>
      </c>
      <c r="I213" s="117"/>
      <c r="J213" s="114" t="s">
        <v>1161</v>
      </c>
      <c r="K213" s="115" t="s">
        <v>1083</v>
      </c>
      <c r="L213" s="116" t="s">
        <v>648</v>
      </c>
      <c r="M213" s="117"/>
      <c r="N213" s="117"/>
      <c r="O213" s="117"/>
      <c r="P213" s="117"/>
      <c r="Q213" s="117"/>
      <c r="R213" s="117"/>
      <c r="S213" s="117"/>
      <c r="T213" s="117"/>
      <c r="U213" s="117"/>
      <c r="V213" s="117"/>
    </row>
    <row r="214" spans="1:22" ht="36.75" customHeight="1">
      <c r="A214" s="109">
        <v>154</v>
      </c>
      <c r="B214" s="118">
        <v>324</v>
      </c>
      <c r="C214" s="590"/>
      <c r="D214" s="120" t="s">
        <v>105</v>
      </c>
      <c r="E214" s="119" t="s">
        <v>1359</v>
      </c>
      <c r="F214" s="113" t="s">
        <v>25</v>
      </c>
      <c r="G214" s="117" t="s">
        <v>1359</v>
      </c>
      <c r="H214" s="117" t="s">
        <v>1361</v>
      </c>
      <c r="I214" s="117"/>
      <c r="J214" s="114" t="s">
        <v>1161</v>
      </c>
      <c r="K214" s="115" t="s">
        <v>1082</v>
      </c>
      <c r="L214" s="116" t="s">
        <v>648</v>
      </c>
      <c r="M214" s="117"/>
      <c r="N214" s="117"/>
      <c r="O214" s="117"/>
      <c r="P214" s="117"/>
      <c r="Q214" s="117"/>
      <c r="R214" s="117"/>
      <c r="S214" s="117" t="s">
        <v>648</v>
      </c>
      <c r="T214" s="117"/>
      <c r="U214" s="117"/>
      <c r="V214" s="117"/>
    </row>
    <row r="215" spans="1:22" ht="56.25" hidden="1">
      <c r="A215" s="109">
        <v>155</v>
      </c>
      <c r="B215" s="118">
        <v>325</v>
      </c>
      <c r="C215" s="119" t="s">
        <v>716</v>
      </c>
      <c r="D215" s="113" t="s">
        <v>26</v>
      </c>
      <c r="E215" s="119" t="s">
        <v>717</v>
      </c>
      <c r="F215" s="113" t="s">
        <v>26</v>
      </c>
      <c r="G215" s="117"/>
      <c r="H215" s="117"/>
      <c r="I215" s="117"/>
      <c r="J215" s="114" t="s">
        <v>1161</v>
      </c>
      <c r="K215" s="115" t="s">
        <v>1083</v>
      </c>
      <c r="L215" s="116" t="s">
        <v>648</v>
      </c>
      <c r="M215" s="117"/>
      <c r="N215" s="117"/>
      <c r="O215" s="117"/>
      <c r="P215" s="117"/>
      <c r="Q215" s="117"/>
      <c r="R215" s="117"/>
      <c r="S215" s="117"/>
      <c r="T215" s="117"/>
      <c r="U215" s="117"/>
      <c r="V215" s="117"/>
    </row>
    <row r="216" spans="1:22" ht="37.5">
      <c r="A216" s="109">
        <v>156</v>
      </c>
      <c r="B216" s="110">
        <v>326</v>
      </c>
      <c r="C216" s="587" t="s">
        <v>1126</v>
      </c>
      <c r="D216" s="588"/>
      <c r="E216" s="589"/>
      <c r="F216" s="111" t="s">
        <v>1176</v>
      </c>
      <c r="G216" s="107"/>
      <c r="H216" s="107"/>
      <c r="I216" s="107"/>
      <c r="J216" s="112" t="s">
        <v>1161</v>
      </c>
      <c r="K216" s="111" t="s">
        <v>1176</v>
      </c>
      <c r="L216" s="111" t="s">
        <v>1176</v>
      </c>
      <c r="M216" s="111" t="s">
        <v>1176</v>
      </c>
      <c r="N216" s="111" t="s">
        <v>1176</v>
      </c>
      <c r="O216" s="111" t="s">
        <v>1176</v>
      </c>
      <c r="P216" s="111" t="s">
        <v>1176</v>
      </c>
      <c r="Q216" s="111" t="s">
        <v>1176</v>
      </c>
      <c r="R216" s="111" t="s">
        <v>1176</v>
      </c>
      <c r="S216" s="111" t="s">
        <v>1176</v>
      </c>
      <c r="T216" s="111" t="s">
        <v>1176</v>
      </c>
      <c r="U216" s="111" t="s">
        <v>1176</v>
      </c>
      <c r="V216" s="111" t="s">
        <v>1176</v>
      </c>
    </row>
    <row r="217" spans="1:22" ht="80.25" customHeight="1">
      <c r="A217" s="109">
        <v>157</v>
      </c>
      <c r="B217" s="118">
        <v>329</v>
      </c>
      <c r="C217" s="119" t="s">
        <v>1363</v>
      </c>
      <c r="D217" s="113" t="s">
        <v>23</v>
      </c>
      <c r="E217" s="231" t="s">
        <v>1362</v>
      </c>
      <c r="F217" s="113" t="s">
        <v>25</v>
      </c>
      <c r="G217" s="231" t="s">
        <v>1362</v>
      </c>
      <c r="H217" s="231" t="s">
        <v>1364</v>
      </c>
      <c r="I217" s="117" t="s">
        <v>1303</v>
      </c>
      <c r="J217" s="114" t="s">
        <v>1161</v>
      </c>
      <c r="K217" s="115" t="s">
        <v>1082</v>
      </c>
      <c r="L217" s="116" t="s">
        <v>648</v>
      </c>
      <c r="M217" s="117"/>
      <c r="N217" s="117"/>
      <c r="O217" s="117"/>
      <c r="P217" s="117"/>
      <c r="Q217" s="117"/>
      <c r="R217" s="117"/>
      <c r="S217" s="117"/>
      <c r="T217" s="117" t="s">
        <v>648</v>
      </c>
      <c r="U217" s="117"/>
      <c r="V217" s="117"/>
    </row>
    <row r="218" spans="1:22" ht="33.75" customHeight="1">
      <c r="A218" s="109">
        <v>158</v>
      </c>
      <c r="B218" s="118">
        <v>334</v>
      </c>
      <c r="C218" s="119" t="s">
        <v>273</v>
      </c>
      <c r="D218" s="113" t="s">
        <v>25</v>
      </c>
      <c r="E218" s="230" t="s">
        <v>1434</v>
      </c>
      <c r="F218" s="113" t="s">
        <v>25</v>
      </c>
      <c r="G218" s="230" t="s">
        <v>273</v>
      </c>
      <c r="H218" s="230" t="s">
        <v>1365</v>
      </c>
      <c r="I218" s="117"/>
      <c r="J218" s="114" t="s">
        <v>1161</v>
      </c>
      <c r="K218" s="115" t="s">
        <v>1082</v>
      </c>
      <c r="L218" s="116" t="s">
        <v>648</v>
      </c>
      <c r="M218" s="117"/>
      <c r="N218" s="117"/>
      <c r="O218" s="117"/>
      <c r="P218" s="117"/>
      <c r="Q218" s="117"/>
      <c r="R218" s="117"/>
      <c r="S218" s="117"/>
      <c r="T218" s="117" t="s">
        <v>648</v>
      </c>
      <c r="U218" s="117"/>
      <c r="V218" s="117"/>
    </row>
    <row r="219" spans="1:22" ht="37.5" hidden="1">
      <c r="A219" s="109">
        <v>159</v>
      </c>
      <c r="B219" s="118">
        <v>335</v>
      </c>
      <c r="C219" s="119" t="s">
        <v>280</v>
      </c>
      <c r="D219" s="113" t="s">
        <v>25</v>
      </c>
      <c r="E219" s="119" t="s">
        <v>279</v>
      </c>
      <c r="F219" s="113" t="s">
        <v>25</v>
      </c>
      <c r="G219" s="117"/>
      <c r="H219" s="117"/>
      <c r="I219" s="117"/>
      <c r="J219" s="114" t="s">
        <v>1161</v>
      </c>
      <c r="K219" s="115" t="s">
        <v>1083</v>
      </c>
      <c r="L219" s="116" t="s">
        <v>648</v>
      </c>
      <c r="M219" s="117"/>
      <c r="N219" s="117"/>
      <c r="O219" s="117"/>
      <c r="P219" s="117"/>
      <c r="Q219" s="117"/>
      <c r="R219" s="117"/>
      <c r="S219" s="117"/>
      <c r="T219" s="117"/>
      <c r="U219" s="117"/>
      <c r="V219" s="117"/>
    </row>
    <row r="220" spans="1:22" ht="38.25" thickBot="1">
      <c r="A220" s="109">
        <v>160</v>
      </c>
      <c r="B220" s="110">
        <v>336</v>
      </c>
      <c r="C220" s="587" t="s">
        <v>995</v>
      </c>
      <c r="D220" s="588"/>
      <c r="E220" s="589"/>
      <c r="F220" s="111" t="s">
        <v>1176</v>
      </c>
      <c r="G220" s="107"/>
      <c r="H220" s="107"/>
      <c r="I220" s="107"/>
      <c r="J220" s="112" t="s">
        <v>1161</v>
      </c>
      <c r="K220" s="111" t="s">
        <v>1176</v>
      </c>
      <c r="L220" s="111" t="s">
        <v>1176</v>
      </c>
      <c r="M220" s="111" t="s">
        <v>1176</v>
      </c>
      <c r="N220" s="111" t="s">
        <v>1176</v>
      </c>
      <c r="O220" s="111" t="s">
        <v>1176</v>
      </c>
      <c r="P220" s="111" t="s">
        <v>1176</v>
      </c>
      <c r="Q220" s="111" t="s">
        <v>1176</v>
      </c>
      <c r="R220" s="111" t="s">
        <v>1176</v>
      </c>
      <c r="S220" s="111" t="s">
        <v>1176</v>
      </c>
      <c r="T220" s="111" t="s">
        <v>1176</v>
      </c>
      <c r="U220" s="111" t="s">
        <v>1176</v>
      </c>
      <c r="V220" s="111" t="s">
        <v>1176</v>
      </c>
    </row>
    <row r="221" spans="1:22" ht="57" thickBot="1">
      <c r="A221" s="109">
        <v>161</v>
      </c>
      <c r="B221" s="118">
        <v>339</v>
      </c>
      <c r="C221" s="119" t="s">
        <v>1368</v>
      </c>
      <c r="D221" s="113" t="s">
        <v>23</v>
      </c>
      <c r="E221" s="215" t="s">
        <v>1366</v>
      </c>
      <c r="F221" s="113" t="s">
        <v>25</v>
      </c>
      <c r="G221" s="117" t="s">
        <v>1366</v>
      </c>
      <c r="H221" s="117" t="s">
        <v>1370</v>
      </c>
      <c r="I221" s="117" t="s">
        <v>1303</v>
      </c>
      <c r="J221" s="114" t="s">
        <v>1161</v>
      </c>
      <c r="K221" s="115" t="s">
        <v>1082</v>
      </c>
      <c r="L221" s="116" t="s">
        <v>648</v>
      </c>
      <c r="M221" s="117"/>
      <c r="N221" s="117"/>
      <c r="O221" s="117"/>
      <c r="P221" s="117"/>
      <c r="Q221" s="117"/>
      <c r="R221" s="117"/>
      <c r="S221" s="117"/>
      <c r="T221" s="117"/>
      <c r="U221" s="117" t="s">
        <v>648</v>
      </c>
      <c r="V221" s="117"/>
    </row>
    <row r="222" spans="1:22" ht="35.25" customHeight="1" thickBot="1">
      <c r="A222" s="109">
        <v>162</v>
      </c>
      <c r="B222" s="118">
        <v>341</v>
      </c>
      <c r="C222" s="119" t="s">
        <v>1369</v>
      </c>
      <c r="D222" s="113" t="s">
        <v>23</v>
      </c>
      <c r="E222" s="216" t="s">
        <v>1367</v>
      </c>
      <c r="F222" s="113" t="s">
        <v>25</v>
      </c>
      <c r="G222" s="117" t="s">
        <v>1367</v>
      </c>
      <c r="H222" s="117" t="s">
        <v>1371</v>
      </c>
      <c r="I222" s="117" t="s">
        <v>1303</v>
      </c>
      <c r="J222" s="114" t="s">
        <v>1161</v>
      </c>
      <c r="K222" s="115" t="s">
        <v>1082</v>
      </c>
      <c r="L222" s="116" t="s">
        <v>648</v>
      </c>
      <c r="M222" s="117"/>
      <c r="N222" s="117"/>
      <c r="O222" s="117"/>
      <c r="P222" s="117"/>
      <c r="Q222" s="117"/>
      <c r="R222" s="117"/>
      <c r="S222" s="117"/>
      <c r="T222" s="117"/>
      <c r="U222" s="117" t="s">
        <v>648</v>
      </c>
      <c r="V222" s="117"/>
    </row>
    <row r="223" spans="1:22" ht="37.5" hidden="1">
      <c r="A223" s="109">
        <v>163</v>
      </c>
      <c r="B223" s="118">
        <v>342</v>
      </c>
      <c r="C223" s="119" t="s">
        <v>293</v>
      </c>
      <c r="D223" s="113" t="s">
        <v>105</v>
      </c>
      <c r="E223" s="119" t="s">
        <v>722</v>
      </c>
      <c r="F223" s="113" t="s">
        <v>25</v>
      </c>
      <c r="G223" s="117"/>
      <c r="H223" s="117"/>
      <c r="I223" s="117"/>
      <c r="J223" s="114" t="s">
        <v>1161</v>
      </c>
      <c r="K223" s="115" t="s">
        <v>1083</v>
      </c>
      <c r="L223" s="116" t="s">
        <v>648</v>
      </c>
      <c r="M223" s="117"/>
      <c r="N223" s="117"/>
      <c r="O223" s="117"/>
      <c r="P223" s="117"/>
      <c r="Q223" s="117"/>
      <c r="R223" s="117"/>
      <c r="S223" s="117"/>
      <c r="T223" s="117"/>
      <c r="U223" s="117"/>
      <c r="V223" s="117"/>
    </row>
    <row r="224" spans="1:22" ht="37.5" hidden="1">
      <c r="A224" s="109">
        <v>164</v>
      </c>
      <c r="B224" s="118">
        <v>343</v>
      </c>
      <c r="C224" s="119" t="s">
        <v>719</v>
      </c>
      <c r="D224" s="113" t="s">
        <v>105</v>
      </c>
      <c r="E224" s="119" t="s">
        <v>720</v>
      </c>
      <c r="F224" s="113" t="s">
        <v>105</v>
      </c>
      <c r="G224" s="117"/>
      <c r="H224" s="117"/>
      <c r="I224" s="117"/>
      <c r="J224" s="114" t="s">
        <v>1161</v>
      </c>
      <c r="K224" s="115" t="s">
        <v>1083</v>
      </c>
      <c r="L224" s="116" t="s">
        <v>648</v>
      </c>
      <c r="M224" s="117"/>
      <c r="N224" s="117"/>
      <c r="O224" s="117"/>
      <c r="P224" s="117"/>
      <c r="Q224" s="117"/>
      <c r="R224" s="117"/>
      <c r="S224" s="117"/>
      <c r="T224" s="117"/>
      <c r="U224" s="117"/>
      <c r="V224" s="117"/>
    </row>
    <row r="225" spans="1:22" ht="37.5" hidden="1">
      <c r="A225" s="109">
        <v>165</v>
      </c>
      <c r="B225" s="118">
        <v>344</v>
      </c>
      <c r="C225" s="119" t="s">
        <v>721</v>
      </c>
      <c r="D225" s="113" t="s">
        <v>105</v>
      </c>
      <c r="E225" s="119" t="s">
        <v>724</v>
      </c>
      <c r="F225" s="113" t="s">
        <v>105</v>
      </c>
      <c r="G225" s="117"/>
      <c r="H225" s="117"/>
      <c r="I225" s="117"/>
      <c r="J225" s="114" t="s">
        <v>1161</v>
      </c>
      <c r="K225" s="115" t="s">
        <v>1083</v>
      </c>
      <c r="L225" s="116" t="s">
        <v>648</v>
      </c>
      <c r="M225" s="117"/>
      <c r="N225" s="117"/>
      <c r="O225" s="117"/>
      <c r="P225" s="117"/>
      <c r="Q225" s="117"/>
      <c r="R225" s="117"/>
      <c r="S225" s="117"/>
      <c r="T225" s="117"/>
      <c r="U225" s="117"/>
      <c r="V225" s="117"/>
    </row>
    <row r="226" spans="1:22" ht="37.5" hidden="1">
      <c r="A226" s="109">
        <v>166</v>
      </c>
      <c r="B226" s="118">
        <v>345</v>
      </c>
      <c r="C226" s="119" t="s">
        <v>723</v>
      </c>
      <c r="D226" s="113" t="s">
        <v>105</v>
      </c>
      <c r="E226" s="119" t="s">
        <v>725</v>
      </c>
      <c r="F226" s="113" t="s">
        <v>105</v>
      </c>
      <c r="G226" s="117"/>
      <c r="H226" s="117"/>
      <c r="I226" s="117"/>
      <c r="J226" s="114" t="s">
        <v>1161</v>
      </c>
      <c r="K226" s="115" t="s">
        <v>1083</v>
      </c>
      <c r="L226" s="116" t="s">
        <v>648</v>
      </c>
      <c r="M226" s="117"/>
      <c r="N226" s="117"/>
      <c r="O226" s="117"/>
      <c r="P226" s="117"/>
      <c r="Q226" s="117"/>
      <c r="R226" s="117"/>
      <c r="S226" s="117"/>
      <c r="T226" s="117"/>
      <c r="U226" s="117"/>
      <c r="V226" s="117"/>
    </row>
    <row r="227" spans="1:22" ht="37.5">
      <c r="A227" s="109">
        <v>167</v>
      </c>
      <c r="B227" s="110">
        <v>346</v>
      </c>
      <c r="C227" s="587" t="s">
        <v>351</v>
      </c>
      <c r="D227" s="588"/>
      <c r="E227" s="589"/>
      <c r="F227" s="111" t="s">
        <v>1176</v>
      </c>
      <c r="G227" s="107"/>
      <c r="H227" s="107"/>
      <c r="I227" s="107"/>
      <c r="J227" s="112" t="s">
        <v>1161</v>
      </c>
      <c r="K227" s="111" t="s">
        <v>1176</v>
      </c>
      <c r="L227" s="111" t="s">
        <v>1176</v>
      </c>
      <c r="M227" s="111" t="s">
        <v>1176</v>
      </c>
      <c r="N227" s="111" t="s">
        <v>1176</v>
      </c>
      <c r="O227" s="111" t="s">
        <v>1176</v>
      </c>
      <c r="P227" s="111" t="s">
        <v>1176</v>
      </c>
      <c r="Q227" s="111" t="s">
        <v>1176</v>
      </c>
      <c r="R227" s="111" t="s">
        <v>1176</v>
      </c>
      <c r="S227" s="111" t="s">
        <v>1176</v>
      </c>
      <c r="T227" s="111" t="s">
        <v>1176</v>
      </c>
      <c r="U227" s="111" t="s">
        <v>1176</v>
      </c>
      <c r="V227" s="111" t="s">
        <v>1176</v>
      </c>
    </row>
    <row r="228" spans="1:22" ht="37.5" customHeight="1" thickBot="1">
      <c r="A228" s="109">
        <v>168</v>
      </c>
      <c r="B228" s="110">
        <v>347</v>
      </c>
      <c r="C228" s="587" t="s">
        <v>352</v>
      </c>
      <c r="D228" s="588"/>
      <c r="E228" s="589"/>
      <c r="F228" s="111" t="s">
        <v>1176</v>
      </c>
      <c r="G228" s="107"/>
      <c r="H228" s="107"/>
      <c r="I228" s="107"/>
      <c r="J228" s="112" t="s">
        <v>1161</v>
      </c>
      <c r="K228" s="111" t="s">
        <v>1176</v>
      </c>
      <c r="L228" s="111" t="s">
        <v>1176</v>
      </c>
      <c r="M228" s="111" t="s">
        <v>1176</v>
      </c>
      <c r="N228" s="111" t="s">
        <v>1176</v>
      </c>
      <c r="O228" s="111" t="s">
        <v>1176</v>
      </c>
      <c r="P228" s="111" t="s">
        <v>1176</v>
      </c>
      <c r="Q228" s="111" t="s">
        <v>1176</v>
      </c>
      <c r="R228" s="111" t="s">
        <v>1176</v>
      </c>
      <c r="S228" s="111" t="s">
        <v>1176</v>
      </c>
      <c r="T228" s="111" t="s">
        <v>1176</v>
      </c>
      <c r="U228" s="111" t="s">
        <v>1176</v>
      </c>
      <c r="V228" s="111" t="s">
        <v>1176</v>
      </c>
    </row>
    <row r="229" spans="1:22" ht="38.25" thickBot="1">
      <c r="A229" s="109">
        <v>169</v>
      </c>
      <c r="B229" s="118">
        <v>350</v>
      </c>
      <c r="C229" s="119" t="s">
        <v>1375</v>
      </c>
      <c r="D229" s="113" t="s">
        <v>23</v>
      </c>
      <c r="E229" s="215" t="s">
        <v>1372</v>
      </c>
      <c r="F229" s="113" t="s">
        <v>25</v>
      </c>
      <c r="G229" s="117" t="s">
        <v>1372</v>
      </c>
      <c r="H229" s="117" t="s">
        <v>1312</v>
      </c>
      <c r="I229" s="117" t="s">
        <v>1303</v>
      </c>
      <c r="J229" s="114" t="s">
        <v>1161</v>
      </c>
      <c r="K229" s="115" t="s">
        <v>1082</v>
      </c>
      <c r="L229" s="116" t="s">
        <v>648</v>
      </c>
      <c r="M229" s="117"/>
      <c r="N229" s="117" t="s">
        <v>648</v>
      </c>
      <c r="O229" s="117"/>
      <c r="P229" s="117"/>
      <c r="Q229" s="117"/>
      <c r="R229" s="117"/>
      <c r="S229" s="117"/>
      <c r="T229" s="117"/>
      <c r="U229" s="117"/>
      <c r="V229" s="117"/>
    </row>
    <row r="230" spans="1:22" ht="75.75" thickBot="1">
      <c r="A230" s="109">
        <v>170</v>
      </c>
      <c r="B230" s="118">
        <v>353</v>
      </c>
      <c r="C230" s="119" t="s">
        <v>1376</v>
      </c>
      <c r="D230" s="113" t="s">
        <v>23</v>
      </c>
      <c r="E230" s="216" t="s">
        <v>1435</v>
      </c>
      <c r="F230" s="113" t="s">
        <v>25</v>
      </c>
      <c r="G230" s="215" t="s">
        <v>1377</v>
      </c>
      <c r="H230" s="117" t="s">
        <v>1312</v>
      </c>
      <c r="I230" s="117" t="s">
        <v>1303</v>
      </c>
      <c r="J230" s="114" t="s">
        <v>1161</v>
      </c>
      <c r="K230" s="115" t="s">
        <v>1082</v>
      </c>
      <c r="L230" s="116" t="s">
        <v>648</v>
      </c>
      <c r="M230" s="117"/>
      <c r="N230" s="117"/>
      <c r="O230" s="117" t="s">
        <v>648</v>
      </c>
      <c r="P230" s="117"/>
      <c r="Q230" s="117"/>
      <c r="R230" s="117"/>
      <c r="S230" s="117"/>
      <c r="T230" s="117"/>
      <c r="U230" s="117"/>
      <c r="V230" s="117"/>
    </row>
    <row r="231" spans="1:22" ht="75.75" thickBot="1">
      <c r="A231" s="109">
        <v>171</v>
      </c>
      <c r="B231" s="118">
        <v>356</v>
      </c>
      <c r="C231" s="119" t="s">
        <v>739</v>
      </c>
      <c r="D231" s="113" t="s">
        <v>25</v>
      </c>
      <c r="E231" s="216" t="s">
        <v>1373</v>
      </c>
      <c r="F231" s="113" t="s">
        <v>25</v>
      </c>
      <c r="G231" s="216" t="s">
        <v>1373</v>
      </c>
      <c r="H231" s="117" t="s">
        <v>1312</v>
      </c>
      <c r="I231" s="117" t="s">
        <v>1303</v>
      </c>
      <c r="J231" s="114" t="s">
        <v>1161</v>
      </c>
      <c r="K231" s="115" t="s">
        <v>1082</v>
      </c>
      <c r="L231" s="116" t="s">
        <v>648</v>
      </c>
      <c r="M231" s="117" t="s">
        <v>648</v>
      </c>
      <c r="N231" s="117"/>
      <c r="O231" s="117"/>
      <c r="P231" s="117"/>
      <c r="Q231" s="117"/>
      <c r="R231" s="117"/>
      <c r="S231" s="117"/>
      <c r="T231" s="117"/>
      <c r="U231" s="117"/>
      <c r="V231" s="117"/>
    </row>
    <row r="232" spans="1:22" ht="75.75" thickBot="1">
      <c r="A232" s="109">
        <v>172</v>
      </c>
      <c r="B232" s="118">
        <v>359</v>
      </c>
      <c r="C232" s="119" t="s">
        <v>744</v>
      </c>
      <c r="D232" s="113" t="s">
        <v>23</v>
      </c>
      <c r="E232" s="216" t="s">
        <v>1374</v>
      </c>
      <c r="F232" s="113" t="s">
        <v>25</v>
      </c>
      <c r="G232" s="216" t="s">
        <v>1373</v>
      </c>
      <c r="H232" s="117" t="s">
        <v>1378</v>
      </c>
      <c r="I232" s="117" t="s">
        <v>1303</v>
      </c>
      <c r="J232" s="114" t="s">
        <v>1161</v>
      </c>
      <c r="K232" s="115" t="s">
        <v>1082</v>
      </c>
      <c r="L232" s="116" t="s">
        <v>648</v>
      </c>
      <c r="M232" s="117" t="s">
        <v>648</v>
      </c>
      <c r="N232" s="117"/>
      <c r="O232" s="117"/>
      <c r="P232" s="117"/>
      <c r="Q232" s="117"/>
      <c r="R232" s="117"/>
      <c r="S232" s="117"/>
      <c r="T232" s="117"/>
      <c r="U232" s="117"/>
      <c r="V232" s="117"/>
    </row>
    <row r="233" spans="1:22" ht="0.75" customHeight="1" thickBot="1">
      <c r="A233" s="109">
        <v>173</v>
      </c>
      <c r="B233" s="118">
        <v>360</v>
      </c>
      <c r="C233" s="119" t="s">
        <v>769</v>
      </c>
      <c r="D233" s="113" t="s">
        <v>105</v>
      </c>
      <c r="E233" s="216" t="s">
        <v>1374</v>
      </c>
      <c r="F233" s="113" t="s">
        <v>105</v>
      </c>
      <c r="G233" s="216" t="s">
        <v>1374</v>
      </c>
      <c r="H233" s="117" t="s">
        <v>1379</v>
      </c>
      <c r="I233" s="117" t="s">
        <v>1303</v>
      </c>
      <c r="J233" s="114" t="s">
        <v>1161</v>
      </c>
      <c r="K233" s="115" t="s">
        <v>1082</v>
      </c>
      <c r="L233" s="116" t="s">
        <v>648</v>
      </c>
      <c r="M233" s="117"/>
      <c r="N233" s="117"/>
      <c r="O233" s="117"/>
      <c r="P233" s="117"/>
      <c r="Q233" s="117"/>
      <c r="R233" s="117"/>
      <c r="S233" s="117"/>
      <c r="T233" s="117"/>
      <c r="U233" s="117"/>
      <c r="V233" s="117"/>
    </row>
    <row r="234" spans="1:22" ht="37.5" customHeight="1">
      <c r="A234" s="109">
        <v>174</v>
      </c>
      <c r="B234" s="110">
        <v>361</v>
      </c>
      <c r="C234" s="587" t="s">
        <v>356</v>
      </c>
      <c r="D234" s="588"/>
      <c r="E234" s="589"/>
      <c r="F234" s="111" t="s">
        <v>1176</v>
      </c>
      <c r="G234" s="107"/>
      <c r="H234" s="107"/>
      <c r="I234" s="107"/>
      <c r="J234" s="112" t="s">
        <v>1161</v>
      </c>
      <c r="K234" s="111" t="s">
        <v>1176</v>
      </c>
      <c r="L234" s="111" t="s">
        <v>1176</v>
      </c>
      <c r="M234" s="111" t="s">
        <v>1176</v>
      </c>
      <c r="N234" s="111" t="s">
        <v>1176</v>
      </c>
      <c r="O234" s="111" t="s">
        <v>1176</v>
      </c>
      <c r="P234" s="111" t="s">
        <v>1176</v>
      </c>
      <c r="Q234" s="111" t="s">
        <v>1176</v>
      </c>
      <c r="R234" s="111" t="s">
        <v>1176</v>
      </c>
      <c r="S234" s="111" t="s">
        <v>1176</v>
      </c>
      <c r="T234" s="111" t="s">
        <v>1176</v>
      </c>
      <c r="U234" s="111" t="s">
        <v>1176</v>
      </c>
      <c r="V234" s="111" t="s">
        <v>1176</v>
      </c>
    </row>
    <row r="235" spans="1:22" ht="56.25">
      <c r="A235" s="109">
        <v>175</v>
      </c>
      <c r="B235" s="118">
        <v>364</v>
      </c>
      <c r="C235" s="119" t="s">
        <v>1382</v>
      </c>
      <c r="D235" s="113" t="s">
        <v>23</v>
      </c>
      <c r="E235" s="230" t="s">
        <v>1380</v>
      </c>
      <c r="F235" s="113" t="s">
        <v>25</v>
      </c>
      <c r="G235" s="230" t="s">
        <v>1383</v>
      </c>
      <c r="H235" s="117" t="s">
        <v>1381</v>
      </c>
      <c r="I235" s="117" t="s">
        <v>1303</v>
      </c>
      <c r="J235" s="114" t="s">
        <v>1161</v>
      </c>
      <c r="K235" s="115" t="s">
        <v>1082</v>
      </c>
      <c r="L235" s="116" t="s">
        <v>648</v>
      </c>
      <c r="M235" s="117"/>
      <c r="N235" s="117"/>
      <c r="O235" s="117"/>
      <c r="P235" s="117" t="s">
        <v>648</v>
      </c>
      <c r="Q235" s="117"/>
      <c r="R235" s="117"/>
      <c r="S235" s="117"/>
      <c r="T235" s="117"/>
      <c r="U235" s="117"/>
      <c r="V235" s="117"/>
    </row>
    <row r="236" spans="1:22" ht="37.5">
      <c r="A236" s="109">
        <v>176</v>
      </c>
      <c r="B236" s="110">
        <v>365</v>
      </c>
      <c r="C236" s="232" t="s">
        <v>357</v>
      </c>
      <c r="D236" s="233"/>
      <c r="E236" s="234"/>
      <c r="F236" s="111" t="s">
        <v>1176</v>
      </c>
      <c r="G236" s="107"/>
      <c r="H236" s="107"/>
      <c r="I236" s="107"/>
      <c r="J236" s="112" t="s">
        <v>1161</v>
      </c>
      <c r="K236" s="111" t="s">
        <v>1176</v>
      </c>
      <c r="L236" s="111" t="s">
        <v>1176</v>
      </c>
      <c r="M236" s="111" t="s">
        <v>1176</v>
      </c>
      <c r="N236" s="111" t="s">
        <v>1176</v>
      </c>
      <c r="O236" s="111" t="s">
        <v>1176</v>
      </c>
      <c r="P236" s="111" t="s">
        <v>1176</v>
      </c>
      <c r="Q236" s="111" t="s">
        <v>1176</v>
      </c>
      <c r="R236" s="111" t="s">
        <v>1176</v>
      </c>
      <c r="S236" s="111" t="s">
        <v>1176</v>
      </c>
      <c r="T236" s="111" t="s">
        <v>1176</v>
      </c>
      <c r="U236" s="111" t="s">
        <v>1176</v>
      </c>
      <c r="V236" s="111" t="s">
        <v>1176</v>
      </c>
    </row>
    <row r="237" spans="1:22" ht="37.5">
      <c r="A237" s="109">
        <v>177</v>
      </c>
      <c r="B237" s="118">
        <v>368</v>
      </c>
      <c r="C237" s="119" t="s">
        <v>1436</v>
      </c>
      <c r="D237" s="113" t="s">
        <v>23</v>
      </c>
      <c r="E237" s="203" t="s">
        <v>752</v>
      </c>
      <c r="F237" s="113" t="s">
        <v>25</v>
      </c>
      <c r="G237" s="117" t="s">
        <v>758</v>
      </c>
      <c r="H237" s="117" t="s">
        <v>1384</v>
      </c>
      <c r="I237" s="117" t="s">
        <v>1303</v>
      </c>
      <c r="J237" s="114" t="s">
        <v>1161</v>
      </c>
      <c r="K237" s="115" t="s">
        <v>1082</v>
      </c>
      <c r="L237" s="116" t="s">
        <v>648</v>
      </c>
      <c r="M237" s="117" t="s">
        <v>648</v>
      </c>
      <c r="N237" s="117"/>
      <c r="O237" s="117"/>
      <c r="P237" s="117"/>
      <c r="Q237" s="117"/>
      <c r="R237" s="117"/>
      <c r="S237" s="117"/>
      <c r="T237" s="117"/>
      <c r="U237" s="117" t="s">
        <v>648</v>
      </c>
      <c r="V237" s="117"/>
    </row>
    <row r="238" spans="1:22" ht="37.5">
      <c r="A238" s="109">
        <v>178</v>
      </c>
      <c r="B238" s="118">
        <v>371</v>
      </c>
      <c r="C238" s="119" t="s">
        <v>1437</v>
      </c>
      <c r="D238" s="113" t="s">
        <v>23</v>
      </c>
      <c r="E238" s="119" t="s">
        <v>1438</v>
      </c>
      <c r="F238" s="113" t="s">
        <v>25</v>
      </c>
      <c r="G238" s="117" t="s">
        <v>752</v>
      </c>
      <c r="H238" s="117" t="s">
        <v>1385</v>
      </c>
      <c r="I238" s="117" t="s">
        <v>1303</v>
      </c>
      <c r="J238" s="114" t="s">
        <v>1161</v>
      </c>
      <c r="K238" s="115" t="s">
        <v>1082</v>
      </c>
      <c r="L238" s="116" t="s">
        <v>648</v>
      </c>
      <c r="M238" s="117"/>
      <c r="N238" s="117"/>
      <c r="O238" s="117"/>
      <c r="P238" s="117"/>
      <c r="Q238" s="117"/>
      <c r="R238" s="117"/>
      <c r="S238" s="117"/>
      <c r="T238" s="117"/>
      <c r="U238" s="117" t="s">
        <v>648</v>
      </c>
      <c r="V238" s="117"/>
    </row>
    <row r="239" spans="1:22" ht="37.5">
      <c r="A239" s="109">
        <v>179</v>
      </c>
      <c r="B239" s="118">
        <v>374</v>
      </c>
      <c r="C239" s="119" t="s">
        <v>767</v>
      </c>
      <c r="D239" s="113" t="s">
        <v>26</v>
      </c>
      <c r="E239" s="119" t="s">
        <v>768</v>
      </c>
      <c r="F239" s="113" t="s">
        <v>26</v>
      </c>
      <c r="G239" s="117"/>
      <c r="H239" s="117"/>
      <c r="I239" s="117"/>
      <c r="J239" s="114" t="s">
        <v>1161</v>
      </c>
      <c r="K239" s="115" t="s">
        <v>1082</v>
      </c>
      <c r="L239" s="116" t="s">
        <v>648</v>
      </c>
      <c r="M239" s="117"/>
      <c r="N239" s="117"/>
      <c r="O239" s="117"/>
      <c r="P239" s="117"/>
      <c r="Q239" s="117"/>
      <c r="R239" s="117"/>
      <c r="S239" s="117"/>
      <c r="T239" s="117"/>
      <c r="U239" s="117" t="s">
        <v>648</v>
      </c>
      <c r="V239" s="117"/>
    </row>
    <row r="240" spans="1:22" ht="37.5">
      <c r="A240" s="109">
        <v>180</v>
      </c>
      <c r="B240" s="110">
        <v>375</v>
      </c>
      <c r="C240" s="587" t="s">
        <v>611</v>
      </c>
      <c r="D240" s="588"/>
      <c r="E240" s="589"/>
      <c r="F240" s="111" t="s">
        <v>1176</v>
      </c>
      <c r="G240" s="107"/>
      <c r="H240" s="107"/>
      <c r="I240" s="107"/>
      <c r="J240" s="112" t="s">
        <v>1159</v>
      </c>
      <c r="K240" s="111" t="s">
        <v>1176</v>
      </c>
      <c r="L240" s="111" t="s">
        <v>1176</v>
      </c>
      <c r="M240" s="111" t="s">
        <v>1176</v>
      </c>
      <c r="N240" s="111" t="s">
        <v>1176</v>
      </c>
      <c r="O240" s="111" t="s">
        <v>1176</v>
      </c>
      <c r="P240" s="111" t="s">
        <v>1176</v>
      </c>
      <c r="Q240" s="111" t="s">
        <v>1176</v>
      </c>
      <c r="R240" s="111" t="s">
        <v>1176</v>
      </c>
      <c r="S240" s="111" t="s">
        <v>1176</v>
      </c>
      <c r="T240" s="111" t="s">
        <v>1176</v>
      </c>
      <c r="U240" s="111" t="s">
        <v>1176</v>
      </c>
      <c r="V240" s="111" t="s">
        <v>1176</v>
      </c>
    </row>
    <row r="241" spans="1:22" ht="38.25" thickBot="1">
      <c r="A241" s="109">
        <v>181</v>
      </c>
      <c r="B241" s="110">
        <v>376</v>
      </c>
      <c r="C241" s="587" t="s">
        <v>997</v>
      </c>
      <c r="D241" s="588"/>
      <c r="E241" s="589"/>
      <c r="F241" s="111" t="s">
        <v>1176</v>
      </c>
      <c r="G241" s="107"/>
      <c r="H241" s="107"/>
      <c r="I241" s="107"/>
      <c r="J241" s="112" t="s">
        <v>1159</v>
      </c>
      <c r="K241" s="111" t="s">
        <v>1176</v>
      </c>
      <c r="L241" s="111" t="s">
        <v>1176</v>
      </c>
      <c r="M241" s="111" t="s">
        <v>1176</v>
      </c>
      <c r="N241" s="111" t="s">
        <v>1176</v>
      </c>
      <c r="O241" s="111" t="s">
        <v>1176</v>
      </c>
      <c r="P241" s="111" t="s">
        <v>1176</v>
      </c>
      <c r="Q241" s="111" t="s">
        <v>1176</v>
      </c>
      <c r="R241" s="111" t="s">
        <v>1176</v>
      </c>
      <c r="S241" s="111" t="s">
        <v>1176</v>
      </c>
      <c r="T241" s="111" t="s">
        <v>1176</v>
      </c>
      <c r="U241" s="111" t="s">
        <v>1176</v>
      </c>
      <c r="V241" s="111" t="s">
        <v>1176</v>
      </c>
    </row>
    <row r="242" spans="1:22" ht="57" thickBot="1">
      <c r="A242" s="109">
        <v>182</v>
      </c>
      <c r="B242" s="118">
        <v>379</v>
      </c>
      <c r="C242" s="119" t="s">
        <v>1444</v>
      </c>
      <c r="D242" s="113" t="s">
        <v>23</v>
      </c>
      <c r="E242" s="215" t="s">
        <v>1439</v>
      </c>
      <c r="F242" s="113" t="s">
        <v>25</v>
      </c>
      <c r="G242" s="117" t="s">
        <v>799</v>
      </c>
      <c r="H242" s="117" t="s">
        <v>1385</v>
      </c>
      <c r="I242" s="117" t="s">
        <v>1303</v>
      </c>
      <c r="J242" s="114" t="s">
        <v>1159</v>
      </c>
      <c r="K242" s="115" t="s">
        <v>1082</v>
      </c>
      <c r="L242" s="116" t="s">
        <v>648</v>
      </c>
      <c r="M242" s="117" t="s">
        <v>648</v>
      </c>
      <c r="N242" s="117" t="s">
        <v>648</v>
      </c>
      <c r="O242" s="117" t="s">
        <v>648</v>
      </c>
      <c r="P242" s="117" t="s">
        <v>648</v>
      </c>
      <c r="Q242" s="117" t="s">
        <v>648</v>
      </c>
      <c r="R242" s="117" t="s">
        <v>648</v>
      </c>
      <c r="S242" s="117" t="s">
        <v>648</v>
      </c>
      <c r="T242" s="117" t="s">
        <v>648</v>
      </c>
      <c r="U242" s="117" t="s">
        <v>648</v>
      </c>
      <c r="V242" s="117"/>
    </row>
    <row r="243" spans="1:22" ht="38.25" thickBot="1">
      <c r="A243" s="109">
        <v>183</v>
      </c>
      <c r="B243" s="118">
        <v>382</v>
      </c>
      <c r="C243" s="119" t="s">
        <v>1445</v>
      </c>
      <c r="D243" s="113" t="s">
        <v>23</v>
      </c>
      <c r="E243" s="216" t="s">
        <v>1440</v>
      </c>
      <c r="F243" s="113" t="s">
        <v>25</v>
      </c>
      <c r="G243" s="117" t="s">
        <v>90</v>
      </c>
      <c r="H243" s="117" t="s">
        <v>1386</v>
      </c>
      <c r="I243" s="117" t="s">
        <v>1303</v>
      </c>
      <c r="J243" s="114" t="s">
        <v>1159</v>
      </c>
      <c r="K243" s="115" t="s">
        <v>1082</v>
      </c>
      <c r="L243" s="116" t="s">
        <v>648</v>
      </c>
      <c r="M243" s="117" t="s">
        <v>648</v>
      </c>
      <c r="N243" s="117" t="s">
        <v>648</v>
      </c>
      <c r="O243" s="117" t="s">
        <v>648</v>
      </c>
      <c r="P243" s="117" t="s">
        <v>648</v>
      </c>
      <c r="Q243" s="117" t="s">
        <v>648</v>
      </c>
      <c r="R243" s="117" t="s">
        <v>648</v>
      </c>
      <c r="S243" s="117" t="s">
        <v>648</v>
      </c>
      <c r="T243" s="117" t="s">
        <v>648</v>
      </c>
      <c r="U243" s="117" t="s">
        <v>648</v>
      </c>
      <c r="V243" s="117"/>
    </row>
    <row r="244" spans="1:22" ht="38.25" thickBot="1">
      <c r="A244" s="109">
        <v>184</v>
      </c>
      <c r="B244" s="118">
        <v>384</v>
      </c>
      <c r="C244" s="119" t="s">
        <v>794</v>
      </c>
      <c r="D244" s="113" t="s">
        <v>23</v>
      </c>
      <c r="E244" s="216" t="s">
        <v>1441</v>
      </c>
      <c r="F244" s="113" t="s">
        <v>25</v>
      </c>
      <c r="G244" s="117" t="s">
        <v>784</v>
      </c>
      <c r="H244" s="117" t="s">
        <v>1386</v>
      </c>
      <c r="I244" s="117" t="s">
        <v>1303</v>
      </c>
      <c r="J244" s="114" t="s">
        <v>1159</v>
      </c>
      <c r="K244" s="115" t="s">
        <v>1082</v>
      </c>
      <c r="L244" s="116" t="s">
        <v>648</v>
      </c>
      <c r="M244" s="117" t="s">
        <v>648</v>
      </c>
      <c r="N244" s="117" t="s">
        <v>648</v>
      </c>
      <c r="O244" s="117" t="s">
        <v>648</v>
      </c>
      <c r="P244" s="117" t="s">
        <v>648</v>
      </c>
      <c r="Q244" s="117" t="s">
        <v>648</v>
      </c>
      <c r="R244" s="117" t="s">
        <v>648</v>
      </c>
      <c r="S244" s="117" t="s">
        <v>648</v>
      </c>
      <c r="T244" s="117" t="s">
        <v>648</v>
      </c>
      <c r="U244" s="117" t="s">
        <v>648</v>
      </c>
      <c r="V244" s="117"/>
    </row>
    <row r="245" spans="1:22" ht="57" thickBot="1">
      <c r="A245" s="109">
        <v>185</v>
      </c>
      <c r="B245" s="118">
        <v>385</v>
      </c>
      <c r="C245" s="119" t="s">
        <v>1446</v>
      </c>
      <c r="D245" s="113" t="s">
        <v>23</v>
      </c>
      <c r="E245" s="216" t="s">
        <v>1538</v>
      </c>
      <c r="F245" s="113" t="s">
        <v>25</v>
      </c>
      <c r="G245" s="117" t="s">
        <v>1095</v>
      </c>
      <c r="H245" s="117" t="s">
        <v>1386</v>
      </c>
      <c r="I245" s="117" t="s">
        <v>1303</v>
      </c>
      <c r="J245" s="114" t="s">
        <v>1159</v>
      </c>
      <c r="K245" s="115" t="s">
        <v>1082</v>
      </c>
      <c r="L245" s="116" t="s">
        <v>648</v>
      </c>
      <c r="M245" s="117" t="s">
        <v>648</v>
      </c>
      <c r="N245" s="117" t="s">
        <v>648</v>
      </c>
      <c r="O245" s="117" t="s">
        <v>648</v>
      </c>
      <c r="P245" s="117" t="s">
        <v>648</v>
      </c>
      <c r="Q245" s="117" t="s">
        <v>648</v>
      </c>
      <c r="R245" s="117" t="s">
        <v>648</v>
      </c>
      <c r="S245" s="117" t="s">
        <v>648</v>
      </c>
      <c r="T245" s="117" t="s">
        <v>648</v>
      </c>
      <c r="U245" s="117" t="s">
        <v>648</v>
      </c>
      <c r="V245" s="117"/>
    </row>
    <row r="246" spans="1:22" ht="55.5" customHeight="1" thickBot="1">
      <c r="A246" s="109">
        <v>186</v>
      </c>
      <c r="B246" s="118">
        <v>386</v>
      </c>
      <c r="C246" s="119" t="s">
        <v>1529</v>
      </c>
      <c r="D246" s="113" t="s">
        <v>23</v>
      </c>
      <c r="E246" s="216" t="s">
        <v>1539</v>
      </c>
      <c r="F246" s="113" t="s">
        <v>25</v>
      </c>
      <c r="G246" s="117" t="s">
        <v>1065</v>
      </c>
      <c r="H246" s="117" t="s">
        <v>1386</v>
      </c>
      <c r="I246" s="117" t="s">
        <v>1303</v>
      </c>
      <c r="J246" s="114" t="s">
        <v>1159</v>
      </c>
      <c r="K246" s="115" t="s">
        <v>1082</v>
      </c>
      <c r="L246" s="116" t="s">
        <v>648</v>
      </c>
      <c r="M246" s="117" t="s">
        <v>648</v>
      </c>
      <c r="N246" s="117" t="s">
        <v>648</v>
      </c>
      <c r="O246" s="117" t="s">
        <v>648</v>
      </c>
      <c r="P246" s="117" t="s">
        <v>648</v>
      </c>
      <c r="Q246" s="117" t="s">
        <v>648</v>
      </c>
      <c r="R246" s="117" t="s">
        <v>648</v>
      </c>
      <c r="S246" s="117" t="s">
        <v>648</v>
      </c>
      <c r="T246" s="117" t="s">
        <v>648</v>
      </c>
      <c r="U246" s="117" t="s">
        <v>648</v>
      </c>
      <c r="V246" s="117"/>
    </row>
    <row r="247" spans="1:22" ht="1.5" hidden="1" customHeight="1" thickBot="1">
      <c r="A247" s="109">
        <v>187</v>
      </c>
      <c r="B247" s="118">
        <v>388</v>
      </c>
      <c r="C247" s="119" t="s">
        <v>786</v>
      </c>
      <c r="D247" s="113" t="s">
        <v>26</v>
      </c>
      <c r="E247" s="119" t="s">
        <v>787</v>
      </c>
      <c r="F247" s="113" t="s">
        <v>26</v>
      </c>
      <c r="G247" s="117" t="s">
        <v>787</v>
      </c>
      <c r="H247" s="117" t="s">
        <v>1385</v>
      </c>
      <c r="I247" s="117" t="s">
        <v>1303</v>
      </c>
      <c r="J247" s="114" t="s">
        <v>1159</v>
      </c>
      <c r="K247" s="115" t="s">
        <v>1082</v>
      </c>
      <c r="L247" s="116" t="s">
        <v>648</v>
      </c>
      <c r="M247" s="117"/>
      <c r="N247" s="117"/>
      <c r="O247" s="117"/>
      <c r="P247" s="117"/>
      <c r="Q247" s="117"/>
      <c r="R247" s="117"/>
      <c r="S247" s="117"/>
      <c r="T247" s="117"/>
      <c r="U247" s="117"/>
      <c r="V247" s="117"/>
    </row>
    <row r="248" spans="1:22" ht="38.25" thickBot="1">
      <c r="A248" s="109"/>
      <c r="B248" s="118"/>
      <c r="C248" s="240" t="s">
        <v>1442</v>
      </c>
      <c r="D248" s="113" t="s">
        <v>23</v>
      </c>
      <c r="E248" s="215" t="s">
        <v>1540</v>
      </c>
      <c r="F248" s="113" t="s">
        <v>25</v>
      </c>
      <c r="G248" s="117"/>
      <c r="H248" s="117"/>
      <c r="I248" s="117"/>
      <c r="J248" s="114" t="s">
        <v>1159</v>
      </c>
      <c r="K248" s="115" t="s">
        <v>1082</v>
      </c>
      <c r="L248" s="116" t="s">
        <v>648</v>
      </c>
      <c r="M248" s="117" t="s">
        <v>648</v>
      </c>
      <c r="N248" s="117" t="s">
        <v>648</v>
      </c>
      <c r="O248" s="117" t="s">
        <v>648</v>
      </c>
      <c r="P248" s="117" t="s">
        <v>648</v>
      </c>
      <c r="Q248" s="117" t="s">
        <v>648</v>
      </c>
      <c r="R248" s="117" t="s">
        <v>648</v>
      </c>
      <c r="S248" s="117" t="s">
        <v>648</v>
      </c>
      <c r="T248" s="117" t="s">
        <v>648</v>
      </c>
      <c r="U248" s="117" t="s">
        <v>648</v>
      </c>
      <c r="V248" s="117"/>
    </row>
    <row r="249" spans="1:22" ht="38.25" thickBot="1">
      <c r="A249" s="109"/>
      <c r="B249" s="118"/>
      <c r="C249" s="240" t="s">
        <v>1530</v>
      </c>
      <c r="D249" s="113" t="s">
        <v>23</v>
      </c>
      <c r="E249" s="216" t="s">
        <v>1541</v>
      </c>
      <c r="F249" s="113" t="s">
        <v>25</v>
      </c>
      <c r="G249" s="117"/>
      <c r="H249" s="117"/>
      <c r="I249" s="117"/>
      <c r="J249" s="114" t="s">
        <v>1159</v>
      </c>
      <c r="K249" s="115" t="s">
        <v>1082</v>
      </c>
      <c r="L249" s="116" t="s">
        <v>648</v>
      </c>
      <c r="M249" s="117" t="s">
        <v>648</v>
      </c>
      <c r="N249" s="117" t="s">
        <v>648</v>
      </c>
      <c r="O249" s="117" t="s">
        <v>648</v>
      </c>
      <c r="P249" s="117" t="s">
        <v>648</v>
      </c>
      <c r="Q249" s="117" t="s">
        <v>648</v>
      </c>
      <c r="R249" s="117" t="s">
        <v>648</v>
      </c>
      <c r="S249" s="117" t="s">
        <v>648</v>
      </c>
      <c r="T249" s="117" t="s">
        <v>648</v>
      </c>
      <c r="U249" s="117" t="s">
        <v>648</v>
      </c>
      <c r="V249" s="117"/>
    </row>
    <row r="250" spans="1:22" ht="57" thickBot="1">
      <c r="A250" s="109"/>
      <c r="B250" s="118"/>
      <c r="C250" s="240" t="s">
        <v>1531</v>
      </c>
      <c r="D250" s="113" t="s">
        <v>23</v>
      </c>
      <c r="E250" s="215" t="s">
        <v>96</v>
      </c>
      <c r="F250" s="113" t="s">
        <v>25</v>
      </c>
      <c r="G250" s="117"/>
      <c r="H250" s="117"/>
      <c r="I250" s="117"/>
      <c r="J250" s="114" t="s">
        <v>1159</v>
      </c>
      <c r="K250" s="115" t="s">
        <v>1082</v>
      </c>
      <c r="L250" s="116" t="s">
        <v>648</v>
      </c>
      <c r="M250" s="117" t="s">
        <v>648</v>
      </c>
      <c r="N250" s="117" t="s">
        <v>648</v>
      </c>
      <c r="O250" s="117" t="s">
        <v>648</v>
      </c>
      <c r="P250" s="117" t="s">
        <v>648</v>
      </c>
      <c r="Q250" s="117" t="s">
        <v>648</v>
      </c>
      <c r="R250" s="117" t="s">
        <v>648</v>
      </c>
      <c r="S250" s="117" t="s">
        <v>648</v>
      </c>
      <c r="T250" s="117" t="s">
        <v>648</v>
      </c>
      <c r="U250" s="117" t="s">
        <v>648</v>
      </c>
      <c r="V250" s="117"/>
    </row>
    <row r="251" spans="1:22" ht="38.25" thickBot="1">
      <c r="A251" s="109"/>
      <c r="B251" s="118"/>
      <c r="C251" s="240" t="s">
        <v>1532</v>
      </c>
      <c r="D251" s="113" t="s">
        <v>23</v>
      </c>
      <c r="E251" s="216" t="s">
        <v>1542</v>
      </c>
      <c r="F251" s="113" t="s">
        <v>25</v>
      </c>
      <c r="G251" s="117"/>
      <c r="H251" s="117"/>
      <c r="I251" s="117"/>
      <c r="J251" s="114" t="s">
        <v>1159</v>
      </c>
      <c r="K251" s="115" t="s">
        <v>1082</v>
      </c>
      <c r="L251" s="116" t="s">
        <v>648</v>
      </c>
      <c r="M251" s="117" t="s">
        <v>648</v>
      </c>
      <c r="N251" s="117" t="s">
        <v>648</v>
      </c>
      <c r="O251" s="117" t="s">
        <v>648</v>
      </c>
      <c r="P251" s="117" t="s">
        <v>648</v>
      </c>
      <c r="Q251" s="117" t="s">
        <v>648</v>
      </c>
      <c r="R251" s="117" t="s">
        <v>648</v>
      </c>
      <c r="S251" s="117" t="s">
        <v>648</v>
      </c>
      <c r="T251" s="117" t="s">
        <v>648</v>
      </c>
      <c r="U251" s="117" t="s">
        <v>648</v>
      </c>
      <c r="V251" s="117"/>
    </row>
    <row r="252" spans="1:22" ht="57" thickBot="1">
      <c r="A252" s="109"/>
      <c r="B252" s="118"/>
      <c r="C252" s="240" t="s">
        <v>1533</v>
      </c>
      <c r="D252" s="113" t="s">
        <v>23</v>
      </c>
      <c r="E252" s="216" t="s">
        <v>1543</v>
      </c>
      <c r="F252" s="113" t="s">
        <v>25</v>
      </c>
      <c r="G252" s="117"/>
      <c r="H252" s="117"/>
      <c r="I252" s="117"/>
      <c r="J252" s="114" t="s">
        <v>1159</v>
      </c>
      <c r="K252" s="115" t="s">
        <v>1082</v>
      </c>
      <c r="L252" s="116" t="s">
        <v>648</v>
      </c>
      <c r="M252" s="117" t="s">
        <v>648</v>
      </c>
      <c r="N252" s="117" t="s">
        <v>648</v>
      </c>
      <c r="O252" s="117" t="s">
        <v>648</v>
      </c>
      <c r="P252" s="117" t="s">
        <v>648</v>
      </c>
      <c r="Q252" s="117" t="s">
        <v>648</v>
      </c>
      <c r="R252" s="117" t="s">
        <v>648</v>
      </c>
      <c r="S252" s="117" t="s">
        <v>648</v>
      </c>
      <c r="T252" s="117" t="s">
        <v>648</v>
      </c>
      <c r="U252" s="117" t="s">
        <v>648</v>
      </c>
      <c r="V252" s="117"/>
    </row>
    <row r="253" spans="1:22" ht="38.25" thickBot="1">
      <c r="A253" s="109"/>
      <c r="B253" s="118"/>
      <c r="C253" s="240" t="s">
        <v>1534</v>
      </c>
      <c r="D253" s="113" t="s">
        <v>23</v>
      </c>
      <c r="E253" s="215" t="s">
        <v>1544</v>
      </c>
      <c r="F253" s="113" t="s">
        <v>25</v>
      </c>
      <c r="G253" s="117"/>
      <c r="H253" s="117"/>
      <c r="I253" s="117"/>
      <c r="J253" s="114" t="s">
        <v>1159</v>
      </c>
      <c r="K253" s="115" t="s">
        <v>1082</v>
      </c>
      <c r="L253" s="116" t="s">
        <v>648</v>
      </c>
      <c r="M253" s="117" t="s">
        <v>648</v>
      </c>
      <c r="N253" s="117" t="s">
        <v>648</v>
      </c>
      <c r="O253" s="117" t="s">
        <v>648</v>
      </c>
      <c r="P253" s="117" t="s">
        <v>648</v>
      </c>
      <c r="Q253" s="117" t="s">
        <v>648</v>
      </c>
      <c r="R253" s="117" t="s">
        <v>648</v>
      </c>
      <c r="S253" s="117" t="s">
        <v>648</v>
      </c>
      <c r="T253" s="117" t="s">
        <v>648</v>
      </c>
      <c r="U253" s="117" t="s">
        <v>648</v>
      </c>
      <c r="V253" s="117"/>
    </row>
    <row r="254" spans="1:22" ht="38.25" thickBot="1">
      <c r="A254" s="109"/>
      <c r="B254" s="118"/>
      <c r="C254" s="240" t="s">
        <v>1535</v>
      </c>
      <c r="D254" s="113" t="s">
        <v>23</v>
      </c>
      <c r="E254" s="216" t="s">
        <v>101</v>
      </c>
      <c r="F254" s="113" t="s">
        <v>25</v>
      </c>
      <c r="G254" s="117"/>
      <c r="H254" s="117"/>
      <c r="I254" s="117"/>
      <c r="J254" s="114" t="s">
        <v>1159</v>
      </c>
      <c r="K254" s="115" t="s">
        <v>1082</v>
      </c>
      <c r="L254" s="116" t="s">
        <v>648</v>
      </c>
      <c r="M254" s="117" t="s">
        <v>648</v>
      </c>
      <c r="N254" s="117" t="s">
        <v>648</v>
      </c>
      <c r="O254" s="117" t="s">
        <v>648</v>
      </c>
      <c r="P254" s="117" t="s">
        <v>648</v>
      </c>
      <c r="Q254" s="117" t="s">
        <v>648</v>
      </c>
      <c r="R254" s="117" t="s">
        <v>648</v>
      </c>
      <c r="S254" s="117" t="s">
        <v>648</v>
      </c>
      <c r="T254" s="117" t="s">
        <v>648</v>
      </c>
      <c r="U254" s="117" t="s">
        <v>648</v>
      </c>
      <c r="V254" s="117"/>
    </row>
    <row r="255" spans="1:22" ht="57" thickBot="1">
      <c r="A255" s="109"/>
      <c r="B255" s="118"/>
      <c r="C255" s="235" t="s">
        <v>1536</v>
      </c>
      <c r="D255" s="236" t="s">
        <v>23</v>
      </c>
      <c r="E255" s="253" t="s">
        <v>1545</v>
      </c>
      <c r="F255" s="113" t="s">
        <v>25</v>
      </c>
      <c r="G255" s="117"/>
      <c r="H255" s="117"/>
      <c r="I255" s="117"/>
      <c r="J255" s="114" t="s">
        <v>1159</v>
      </c>
      <c r="K255" s="115" t="s">
        <v>1082</v>
      </c>
      <c r="L255" s="116" t="s">
        <v>648</v>
      </c>
      <c r="M255" s="117" t="s">
        <v>648</v>
      </c>
      <c r="N255" s="117" t="s">
        <v>648</v>
      </c>
      <c r="O255" s="117" t="s">
        <v>648</v>
      </c>
      <c r="P255" s="117" t="s">
        <v>648</v>
      </c>
      <c r="Q255" s="117" t="s">
        <v>648</v>
      </c>
      <c r="R255" s="117" t="s">
        <v>648</v>
      </c>
      <c r="S255" s="117" t="s">
        <v>648</v>
      </c>
      <c r="T255" s="117" t="s">
        <v>648</v>
      </c>
      <c r="U255" s="117" t="s">
        <v>648</v>
      </c>
      <c r="V255" s="117"/>
    </row>
    <row r="256" spans="1:22" ht="38.25" thickBot="1">
      <c r="A256" s="109"/>
      <c r="B256" s="118"/>
      <c r="C256" s="235" t="s">
        <v>1537</v>
      </c>
      <c r="D256" s="236" t="s">
        <v>23</v>
      </c>
      <c r="E256" s="253" t="s">
        <v>1546</v>
      </c>
      <c r="F256" s="113" t="s">
        <v>25</v>
      </c>
      <c r="G256" s="117"/>
      <c r="H256" s="117"/>
      <c r="I256" s="117"/>
      <c r="J256" s="114" t="s">
        <v>1159</v>
      </c>
      <c r="K256" s="115" t="s">
        <v>1082</v>
      </c>
      <c r="L256" s="116" t="s">
        <v>648</v>
      </c>
      <c r="M256" s="117" t="s">
        <v>648</v>
      </c>
      <c r="N256" s="117" t="s">
        <v>648</v>
      </c>
      <c r="O256" s="117" t="s">
        <v>648</v>
      </c>
      <c r="P256" s="117" t="s">
        <v>648</v>
      </c>
      <c r="Q256" s="117" t="s">
        <v>648</v>
      </c>
      <c r="R256" s="117" t="s">
        <v>648</v>
      </c>
      <c r="S256" s="117" t="s">
        <v>648</v>
      </c>
      <c r="T256" s="117" t="s">
        <v>648</v>
      </c>
      <c r="U256" s="117" t="s">
        <v>648</v>
      </c>
      <c r="V256" s="117"/>
    </row>
    <row r="257" spans="1:22" ht="36.75" hidden="1" customHeight="1" thickBot="1">
      <c r="A257" s="109"/>
      <c r="B257" s="118"/>
      <c r="C257" s="240" t="s">
        <v>1443</v>
      </c>
      <c r="D257" s="113" t="s">
        <v>25</v>
      </c>
      <c r="E257" s="216" t="s">
        <v>1443</v>
      </c>
      <c r="F257" s="113" t="s">
        <v>25</v>
      </c>
      <c r="G257" s="117"/>
      <c r="H257" s="117"/>
      <c r="I257" s="117"/>
      <c r="J257" s="114" t="s">
        <v>1159</v>
      </c>
      <c r="K257" s="115" t="s">
        <v>1082</v>
      </c>
      <c r="L257" s="116" t="s">
        <v>648</v>
      </c>
      <c r="M257" s="117" t="s">
        <v>648</v>
      </c>
      <c r="N257" s="117" t="s">
        <v>648</v>
      </c>
      <c r="O257" s="117" t="s">
        <v>648</v>
      </c>
      <c r="P257" s="117" t="s">
        <v>648</v>
      </c>
      <c r="Q257" s="117" t="s">
        <v>648</v>
      </c>
      <c r="R257" s="117" t="s">
        <v>648</v>
      </c>
      <c r="S257" s="117" t="s">
        <v>648</v>
      </c>
      <c r="T257" s="117" t="s">
        <v>648</v>
      </c>
      <c r="U257" s="117" t="s">
        <v>648</v>
      </c>
      <c r="V257" s="117"/>
    </row>
    <row r="258" spans="1:22" ht="0.75" hidden="1" customHeight="1">
      <c r="A258" s="109"/>
      <c r="B258" s="118"/>
      <c r="C258" s="240"/>
      <c r="D258" s="113"/>
      <c r="E258" s="240"/>
      <c r="F258" s="113"/>
      <c r="G258" s="117"/>
      <c r="H258" s="117"/>
      <c r="I258" s="117"/>
      <c r="J258" s="114"/>
      <c r="K258" s="115"/>
      <c r="L258" s="116"/>
      <c r="M258" s="117"/>
      <c r="N258" s="117"/>
      <c r="O258" s="117"/>
      <c r="P258" s="117"/>
      <c r="Q258" s="117"/>
      <c r="R258" s="117"/>
      <c r="S258" s="117"/>
      <c r="T258" s="117"/>
      <c r="U258" s="117"/>
      <c r="V258" s="117"/>
    </row>
    <row r="259" spans="1:22" hidden="1">
      <c r="A259" s="109"/>
      <c r="B259" s="118"/>
      <c r="C259" s="240"/>
      <c r="D259" s="113"/>
      <c r="E259" s="240"/>
      <c r="F259" s="113"/>
      <c r="G259" s="117"/>
      <c r="H259" s="117"/>
      <c r="I259" s="117"/>
      <c r="J259" s="114"/>
      <c r="K259" s="115"/>
      <c r="L259" s="116"/>
      <c r="M259" s="117"/>
      <c r="N259" s="117"/>
      <c r="O259" s="117"/>
      <c r="P259" s="117"/>
      <c r="Q259" s="117"/>
      <c r="R259" s="117"/>
      <c r="S259" s="117"/>
      <c r="T259" s="117"/>
      <c r="U259" s="117"/>
      <c r="V259" s="117"/>
    </row>
    <row r="260" spans="1:22" ht="37.5" hidden="1">
      <c r="A260" s="109">
        <v>188</v>
      </c>
      <c r="B260" s="118">
        <v>390</v>
      </c>
      <c r="C260" s="119" t="s">
        <v>793</v>
      </c>
      <c r="D260" s="113" t="s">
        <v>23</v>
      </c>
      <c r="E260" s="119" t="s">
        <v>794</v>
      </c>
      <c r="F260" s="113" t="s">
        <v>23</v>
      </c>
      <c r="G260" s="117" t="s">
        <v>794</v>
      </c>
      <c r="H260" s="117" t="s">
        <v>1385</v>
      </c>
      <c r="I260" s="117" t="s">
        <v>1303</v>
      </c>
      <c r="J260" s="114" t="s">
        <v>1159</v>
      </c>
      <c r="K260" s="115" t="s">
        <v>1082</v>
      </c>
      <c r="L260" s="116" t="s">
        <v>648</v>
      </c>
      <c r="M260" s="117"/>
      <c r="N260" s="117"/>
      <c r="O260" s="117"/>
      <c r="P260" s="117"/>
      <c r="Q260" s="117"/>
      <c r="R260" s="117"/>
      <c r="S260" s="117"/>
      <c r="T260" s="117"/>
      <c r="U260" s="117"/>
      <c r="V260" s="117"/>
    </row>
    <row r="261" spans="1:22" ht="1.5" hidden="1" customHeight="1">
      <c r="A261" s="109">
        <v>189</v>
      </c>
      <c r="B261" s="110">
        <v>391</v>
      </c>
      <c r="C261" s="587" t="s">
        <v>998</v>
      </c>
      <c r="D261" s="588"/>
      <c r="E261" s="589"/>
      <c r="F261" s="111" t="s">
        <v>1176</v>
      </c>
      <c r="G261" s="107"/>
      <c r="H261" s="107"/>
      <c r="I261" s="107"/>
      <c r="J261" s="112" t="s">
        <v>1159</v>
      </c>
      <c r="K261" s="111" t="s">
        <v>1176</v>
      </c>
      <c r="L261" s="111" t="s">
        <v>1176</v>
      </c>
      <c r="M261" s="111" t="s">
        <v>1176</v>
      </c>
      <c r="N261" s="111" t="s">
        <v>1176</v>
      </c>
      <c r="O261" s="111" t="s">
        <v>1176</v>
      </c>
      <c r="P261" s="111" t="s">
        <v>1176</v>
      </c>
      <c r="Q261" s="111" t="s">
        <v>1176</v>
      </c>
      <c r="R261" s="111" t="s">
        <v>1176</v>
      </c>
      <c r="S261" s="111" t="s">
        <v>1176</v>
      </c>
      <c r="T261" s="111" t="s">
        <v>1176</v>
      </c>
      <c r="U261" s="111" t="s">
        <v>1176</v>
      </c>
      <c r="V261" s="111" t="s">
        <v>1176</v>
      </c>
    </row>
    <row r="262" spans="1:22" ht="37.5" hidden="1">
      <c r="A262" s="109">
        <v>190</v>
      </c>
      <c r="B262" s="118">
        <v>394</v>
      </c>
      <c r="C262" s="119" t="s">
        <v>801</v>
      </c>
      <c r="D262" s="113" t="s">
        <v>23</v>
      </c>
      <c r="E262" s="119" t="s">
        <v>98</v>
      </c>
      <c r="F262" s="113" t="s">
        <v>25</v>
      </c>
      <c r="G262" s="117" t="s">
        <v>98</v>
      </c>
      <c r="H262" s="117" t="s">
        <v>1387</v>
      </c>
      <c r="I262" s="117" t="s">
        <v>1303</v>
      </c>
      <c r="J262" s="114" t="s">
        <v>1159</v>
      </c>
      <c r="K262" s="115" t="s">
        <v>1083</v>
      </c>
      <c r="L262" s="116" t="s">
        <v>648</v>
      </c>
      <c r="M262" s="117"/>
      <c r="N262" s="117"/>
      <c r="O262" s="117"/>
      <c r="P262" s="117"/>
      <c r="Q262" s="117"/>
      <c r="R262" s="117"/>
      <c r="S262" s="117"/>
      <c r="T262" s="117"/>
      <c r="U262" s="117"/>
      <c r="V262" s="117"/>
    </row>
    <row r="263" spans="1:22" ht="37.5" hidden="1">
      <c r="A263" s="109">
        <v>191</v>
      </c>
      <c r="B263" s="118">
        <v>397</v>
      </c>
      <c r="C263" s="119" t="s">
        <v>805</v>
      </c>
      <c r="D263" s="113" t="s">
        <v>23</v>
      </c>
      <c r="E263" s="119" t="s">
        <v>808</v>
      </c>
      <c r="F263" s="113" t="s">
        <v>23</v>
      </c>
      <c r="G263" s="117" t="s">
        <v>808</v>
      </c>
      <c r="H263" s="117" t="s">
        <v>1387</v>
      </c>
      <c r="I263" s="117" t="s">
        <v>1303</v>
      </c>
      <c r="J263" s="114" t="s">
        <v>1159</v>
      </c>
      <c r="K263" s="115" t="s">
        <v>1082</v>
      </c>
      <c r="L263" s="116" t="s">
        <v>648</v>
      </c>
      <c r="M263" s="117"/>
      <c r="N263" s="117"/>
      <c r="O263" s="117"/>
      <c r="P263" s="117"/>
      <c r="Q263" s="117"/>
      <c r="R263" s="117"/>
      <c r="S263" s="117"/>
      <c r="T263" s="117"/>
      <c r="U263" s="117"/>
      <c r="V263" s="117"/>
    </row>
    <row r="264" spans="1:22" ht="75" hidden="1">
      <c r="A264" s="109">
        <v>192</v>
      </c>
      <c r="B264" s="118">
        <v>400</v>
      </c>
      <c r="C264" s="119" t="s">
        <v>812</v>
      </c>
      <c r="D264" s="113" t="s">
        <v>23</v>
      </c>
      <c r="E264" s="119" t="s">
        <v>813</v>
      </c>
      <c r="F264" s="113" t="s">
        <v>25</v>
      </c>
      <c r="G264" s="117" t="s">
        <v>813</v>
      </c>
      <c r="H264" s="117" t="s">
        <v>1387</v>
      </c>
      <c r="I264" s="117" t="s">
        <v>1303</v>
      </c>
      <c r="J264" s="114" t="s">
        <v>1159</v>
      </c>
      <c r="K264" s="115" t="s">
        <v>1082</v>
      </c>
      <c r="L264" s="116" t="s">
        <v>648</v>
      </c>
      <c r="M264" s="117"/>
      <c r="N264" s="117"/>
      <c r="O264" s="117"/>
      <c r="P264" s="117"/>
      <c r="Q264" s="117"/>
      <c r="R264" s="117"/>
      <c r="S264" s="117"/>
      <c r="T264" s="117"/>
      <c r="U264" s="117"/>
      <c r="V264" s="117"/>
    </row>
    <row r="265" spans="1:22" ht="0.75" hidden="1" customHeight="1">
      <c r="A265" s="109">
        <v>193</v>
      </c>
      <c r="B265" s="118">
        <v>403</v>
      </c>
      <c r="C265" s="119" t="s">
        <v>817</v>
      </c>
      <c r="D265" s="113" t="s">
        <v>23</v>
      </c>
      <c r="E265" s="119" t="s">
        <v>106</v>
      </c>
      <c r="F265" s="113" t="s">
        <v>25</v>
      </c>
      <c r="G265" s="117" t="s">
        <v>106</v>
      </c>
      <c r="H265" s="117" t="s">
        <v>1387</v>
      </c>
      <c r="I265" s="117" t="s">
        <v>1303</v>
      </c>
      <c r="J265" s="114" t="s">
        <v>1159</v>
      </c>
      <c r="K265" s="115" t="s">
        <v>1082</v>
      </c>
      <c r="L265" s="116" t="s">
        <v>648</v>
      </c>
      <c r="M265" s="117"/>
      <c r="N265" s="117"/>
      <c r="O265" s="117"/>
      <c r="P265" s="117"/>
      <c r="Q265" s="117"/>
      <c r="R265" s="117"/>
      <c r="S265" s="117"/>
      <c r="T265" s="117"/>
      <c r="U265" s="117"/>
      <c r="V265" s="117"/>
    </row>
    <row r="266" spans="1:22" ht="56.25" hidden="1">
      <c r="A266" s="109">
        <v>194</v>
      </c>
      <c r="B266" s="118">
        <v>404</v>
      </c>
      <c r="C266" s="119" t="s">
        <v>1097</v>
      </c>
      <c r="D266" s="113" t="s">
        <v>23</v>
      </c>
      <c r="E266" s="119" t="s">
        <v>1098</v>
      </c>
      <c r="F266" s="113" t="s">
        <v>25</v>
      </c>
      <c r="G266" s="117" t="s">
        <v>1098</v>
      </c>
      <c r="H266" s="117" t="s">
        <v>1312</v>
      </c>
      <c r="I266" s="117" t="s">
        <v>1303</v>
      </c>
      <c r="J266" s="114" t="s">
        <v>1159</v>
      </c>
      <c r="K266" s="115" t="s">
        <v>1082</v>
      </c>
      <c r="L266" s="116" t="s">
        <v>648</v>
      </c>
      <c r="M266" s="117"/>
      <c r="N266" s="117"/>
      <c r="O266" s="117"/>
      <c r="P266" s="117"/>
      <c r="Q266" s="117"/>
      <c r="R266" s="117"/>
      <c r="S266" s="117"/>
      <c r="T266" s="117"/>
      <c r="U266" s="117"/>
      <c r="V266" s="117"/>
    </row>
    <row r="267" spans="1:22" ht="37.5" hidden="1">
      <c r="A267" s="109">
        <v>195</v>
      </c>
      <c r="B267" s="118">
        <v>405</v>
      </c>
      <c r="C267" s="119" t="s">
        <v>826</v>
      </c>
      <c r="D267" s="113" t="s">
        <v>23</v>
      </c>
      <c r="E267" s="119" t="s">
        <v>827</v>
      </c>
      <c r="F267" s="113" t="s">
        <v>25</v>
      </c>
      <c r="G267" s="117" t="s">
        <v>827</v>
      </c>
      <c r="H267" s="117" t="s">
        <v>1312</v>
      </c>
      <c r="I267" s="117" t="s">
        <v>1303</v>
      </c>
      <c r="J267" s="114" t="s">
        <v>1159</v>
      </c>
      <c r="K267" s="115" t="s">
        <v>1082</v>
      </c>
      <c r="L267" s="116" t="s">
        <v>648</v>
      </c>
      <c r="M267" s="117"/>
      <c r="N267" s="117"/>
      <c r="O267" s="117"/>
      <c r="P267" s="117"/>
      <c r="Q267" s="117"/>
      <c r="R267" s="117"/>
      <c r="S267" s="117"/>
      <c r="T267" s="117"/>
      <c r="U267" s="117"/>
      <c r="V267" s="117"/>
    </row>
    <row r="268" spans="1:22" ht="56.25" hidden="1">
      <c r="A268" s="109">
        <v>196</v>
      </c>
      <c r="B268" s="118">
        <v>408</v>
      </c>
      <c r="C268" s="119" t="s">
        <v>829</v>
      </c>
      <c r="D268" s="113" t="s">
        <v>105</v>
      </c>
      <c r="E268" s="119" t="s">
        <v>828</v>
      </c>
      <c r="F268" s="113" t="s">
        <v>25</v>
      </c>
      <c r="G268" s="117" t="s">
        <v>828</v>
      </c>
      <c r="H268" s="117"/>
      <c r="I268" s="117" t="s">
        <v>1303</v>
      </c>
      <c r="J268" s="114" t="s">
        <v>1159</v>
      </c>
      <c r="K268" s="115" t="s">
        <v>1082</v>
      </c>
      <c r="L268" s="116" t="s">
        <v>648</v>
      </c>
      <c r="M268" s="117"/>
      <c r="N268" s="117"/>
      <c r="O268" s="117"/>
      <c r="P268" s="117"/>
      <c r="Q268" s="117"/>
      <c r="R268" s="117"/>
      <c r="S268" s="117"/>
      <c r="T268" s="117"/>
      <c r="U268" s="117"/>
      <c r="V268" s="117"/>
    </row>
    <row r="269" spans="1:22" ht="2.25" hidden="1" customHeight="1">
      <c r="A269" s="109">
        <v>197</v>
      </c>
      <c r="B269" s="118">
        <v>411</v>
      </c>
      <c r="C269" s="119" t="s">
        <v>1099</v>
      </c>
      <c r="D269" s="113" t="s">
        <v>23</v>
      </c>
      <c r="E269" s="119" t="s">
        <v>833</v>
      </c>
      <c r="F269" s="113" t="s">
        <v>25</v>
      </c>
      <c r="G269" s="117" t="s">
        <v>833</v>
      </c>
      <c r="H269" s="117" t="s">
        <v>1322</v>
      </c>
      <c r="I269" s="117" t="s">
        <v>1303</v>
      </c>
      <c r="J269" s="114" t="s">
        <v>1159</v>
      </c>
      <c r="K269" s="115" t="s">
        <v>1082</v>
      </c>
      <c r="L269" s="116" t="s">
        <v>648</v>
      </c>
      <c r="M269" s="117"/>
      <c r="N269" s="117"/>
      <c r="O269" s="117"/>
      <c r="P269" s="117"/>
      <c r="Q269" s="117"/>
      <c r="R269" s="117"/>
      <c r="S269" s="117"/>
      <c r="T269" s="117"/>
      <c r="U269" s="117"/>
      <c r="V269" s="117"/>
    </row>
    <row r="270" spans="1:22" ht="37.5" hidden="1">
      <c r="A270" s="109">
        <v>198</v>
      </c>
      <c r="B270" s="118">
        <v>412</v>
      </c>
      <c r="C270" s="119" t="s">
        <v>108</v>
      </c>
      <c r="D270" s="113" t="s">
        <v>23</v>
      </c>
      <c r="E270" s="119" t="s">
        <v>107</v>
      </c>
      <c r="F270" s="113" t="s">
        <v>25</v>
      </c>
      <c r="G270" s="117" t="s">
        <v>107</v>
      </c>
      <c r="H270" s="117" t="s">
        <v>1322</v>
      </c>
      <c r="I270" s="117" t="s">
        <v>1303</v>
      </c>
      <c r="J270" s="114" t="s">
        <v>1159</v>
      </c>
      <c r="K270" s="115" t="s">
        <v>1082</v>
      </c>
      <c r="L270" s="116" t="s">
        <v>648</v>
      </c>
      <c r="M270" s="117"/>
      <c r="N270" s="117"/>
      <c r="O270" s="117"/>
      <c r="P270" s="117"/>
      <c r="Q270" s="117"/>
      <c r="R270" s="117"/>
      <c r="S270" s="117"/>
      <c r="T270" s="117"/>
      <c r="U270" s="117"/>
      <c r="V270" s="117"/>
    </row>
    <row r="271" spans="1:22" ht="56.25" hidden="1">
      <c r="A271" s="109">
        <v>199</v>
      </c>
      <c r="B271" s="118">
        <v>414</v>
      </c>
      <c r="C271" s="119" t="s">
        <v>1192</v>
      </c>
      <c r="D271" s="113" t="s">
        <v>23</v>
      </c>
      <c r="E271" s="119" t="s">
        <v>1100</v>
      </c>
      <c r="F271" s="113" t="s">
        <v>25</v>
      </c>
      <c r="G271" s="117" t="s">
        <v>1100</v>
      </c>
      <c r="H271" s="117" t="s">
        <v>1387</v>
      </c>
      <c r="I271" s="117" t="s">
        <v>1303</v>
      </c>
      <c r="J271" s="114" t="s">
        <v>1159</v>
      </c>
      <c r="K271" s="115" t="s">
        <v>1082</v>
      </c>
      <c r="L271" s="116" t="s">
        <v>648</v>
      </c>
      <c r="M271" s="117"/>
      <c r="N271" s="117"/>
      <c r="O271" s="117"/>
      <c r="P271" s="117"/>
      <c r="Q271" s="117"/>
      <c r="R271" s="117"/>
      <c r="S271" s="117"/>
      <c r="T271" s="117"/>
      <c r="U271" s="117"/>
      <c r="V271" s="117"/>
    </row>
    <row r="272" spans="1:22" ht="0.75" hidden="1" customHeight="1">
      <c r="A272" s="109">
        <v>200</v>
      </c>
      <c r="B272" s="118">
        <v>417</v>
      </c>
      <c r="C272" s="119" t="s">
        <v>1192</v>
      </c>
      <c r="D272" s="113" t="s">
        <v>23</v>
      </c>
      <c r="E272" s="119" t="s">
        <v>1101</v>
      </c>
      <c r="F272" s="113" t="s">
        <v>23</v>
      </c>
      <c r="G272" s="117" t="s">
        <v>1101</v>
      </c>
      <c r="H272" s="117" t="s">
        <v>1387</v>
      </c>
      <c r="I272" s="117" t="s">
        <v>1303</v>
      </c>
      <c r="J272" s="114" t="s">
        <v>1159</v>
      </c>
      <c r="K272" s="115" t="s">
        <v>1082</v>
      </c>
      <c r="L272" s="116" t="s">
        <v>648</v>
      </c>
      <c r="M272" s="117"/>
      <c r="N272" s="117"/>
      <c r="O272" s="117"/>
      <c r="P272" s="117"/>
      <c r="Q272" s="117"/>
      <c r="R272" s="117"/>
      <c r="S272" s="117"/>
      <c r="T272" s="117"/>
      <c r="U272" s="117"/>
      <c r="V272" s="117"/>
    </row>
    <row r="273" spans="1:22" ht="37.5" hidden="1">
      <c r="A273" s="109">
        <v>201</v>
      </c>
      <c r="B273" s="118">
        <v>420</v>
      </c>
      <c r="C273" s="119" t="s">
        <v>836</v>
      </c>
      <c r="D273" s="113" t="s">
        <v>23</v>
      </c>
      <c r="E273" s="119" t="s">
        <v>837</v>
      </c>
      <c r="F273" s="113" t="s">
        <v>25</v>
      </c>
      <c r="G273" s="117" t="s">
        <v>837</v>
      </c>
      <c r="H273" s="117" t="s">
        <v>1387</v>
      </c>
      <c r="I273" s="117" t="s">
        <v>1303</v>
      </c>
      <c r="J273" s="114" t="s">
        <v>1159</v>
      </c>
      <c r="K273" s="115" t="s">
        <v>1082</v>
      </c>
      <c r="L273" s="116" t="s">
        <v>648</v>
      </c>
      <c r="M273" s="117"/>
      <c r="N273" s="117"/>
      <c r="O273" s="117"/>
      <c r="P273" s="117"/>
      <c r="Q273" s="117"/>
      <c r="R273" s="117"/>
      <c r="S273" s="117"/>
      <c r="T273" s="117"/>
      <c r="U273" s="117"/>
      <c r="V273" s="117"/>
    </row>
    <row r="274" spans="1:22" ht="56.25" hidden="1">
      <c r="A274" s="109">
        <v>202</v>
      </c>
      <c r="B274" s="118">
        <v>421</v>
      </c>
      <c r="C274" s="119" t="s">
        <v>1104</v>
      </c>
      <c r="D274" s="113" t="s">
        <v>25</v>
      </c>
      <c r="E274" s="119" t="s">
        <v>100</v>
      </c>
      <c r="F274" s="113" t="s">
        <v>105</v>
      </c>
      <c r="G274" s="117" t="s">
        <v>100</v>
      </c>
      <c r="H274" s="117" t="s">
        <v>1387</v>
      </c>
      <c r="I274" s="117" t="s">
        <v>1303</v>
      </c>
      <c r="J274" s="114" t="s">
        <v>1159</v>
      </c>
      <c r="K274" s="115" t="s">
        <v>1082</v>
      </c>
      <c r="L274" s="116" t="s">
        <v>648</v>
      </c>
      <c r="M274" s="117"/>
      <c r="N274" s="117"/>
      <c r="O274" s="117"/>
      <c r="P274" s="117"/>
      <c r="Q274" s="117"/>
      <c r="R274" s="117"/>
      <c r="S274" s="117"/>
      <c r="T274" s="117"/>
      <c r="U274" s="117"/>
      <c r="V274" s="117"/>
    </row>
    <row r="275" spans="1:22" ht="37.5">
      <c r="A275" s="109">
        <v>203</v>
      </c>
      <c r="B275" s="110">
        <v>422</v>
      </c>
      <c r="C275" s="587" t="s">
        <v>1447</v>
      </c>
      <c r="D275" s="588"/>
      <c r="E275" s="589"/>
      <c r="F275" s="111" t="s">
        <v>1176</v>
      </c>
      <c r="G275" s="107"/>
      <c r="H275" s="107"/>
      <c r="I275" s="107"/>
      <c r="J275" s="112" t="s">
        <v>1159</v>
      </c>
      <c r="K275" s="111" t="s">
        <v>1176</v>
      </c>
      <c r="L275" s="111" t="s">
        <v>1176</v>
      </c>
      <c r="M275" s="111" t="s">
        <v>1176</v>
      </c>
      <c r="N275" s="111" t="s">
        <v>1176</v>
      </c>
      <c r="O275" s="111" t="s">
        <v>1176</v>
      </c>
      <c r="P275" s="111" t="s">
        <v>1176</v>
      </c>
      <c r="Q275" s="111" t="s">
        <v>1176</v>
      </c>
      <c r="R275" s="111" t="s">
        <v>1176</v>
      </c>
      <c r="S275" s="111" t="s">
        <v>1176</v>
      </c>
      <c r="T275" s="111" t="s">
        <v>1176</v>
      </c>
      <c r="U275" s="111" t="s">
        <v>1176</v>
      </c>
      <c r="V275" s="111" t="s">
        <v>1176</v>
      </c>
    </row>
    <row r="276" spans="1:22" ht="37.5">
      <c r="A276" s="109">
        <v>204</v>
      </c>
      <c r="B276" s="118">
        <v>425</v>
      </c>
      <c r="C276" s="119" t="s">
        <v>1557</v>
      </c>
      <c r="D276" s="113" t="s">
        <v>25</v>
      </c>
      <c r="E276" s="119" t="s">
        <v>1559</v>
      </c>
      <c r="F276" s="113" t="s">
        <v>25</v>
      </c>
      <c r="G276" s="117" t="s">
        <v>848</v>
      </c>
      <c r="H276" s="117" t="s">
        <v>1322</v>
      </c>
      <c r="I276" s="117" t="s">
        <v>1303</v>
      </c>
      <c r="J276" s="114" t="s">
        <v>1159</v>
      </c>
      <c r="K276" s="115" t="s">
        <v>1082</v>
      </c>
      <c r="L276" s="116" t="s">
        <v>648</v>
      </c>
      <c r="M276" s="117" t="s">
        <v>648</v>
      </c>
      <c r="N276" s="117" t="s">
        <v>648</v>
      </c>
      <c r="O276" s="117" t="s">
        <v>648</v>
      </c>
      <c r="P276" s="117" t="s">
        <v>648</v>
      </c>
      <c r="Q276" s="117" t="s">
        <v>648</v>
      </c>
      <c r="R276" s="117" t="s">
        <v>648</v>
      </c>
      <c r="S276" s="117" t="s">
        <v>648</v>
      </c>
      <c r="T276" s="117" t="s">
        <v>648</v>
      </c>
      <c r="U276" s="117" t="s">
        <v>648</v>
      </c>
      <c r="V276" s="117"/>
    </row>
    <row r="277" spans="1:22" ht="37.5">
      <c r="A277" s="109"/>
      <c r="B277" s="118"/>
      <c r="C277" s="254" t="s">
        <v>111</v>
      </c>
      <c r="D277" s="113" t="s">
        <v>25</v>
      </c>
      <c r="E277" s="254" t="s">
        <v>1560</v>
      </c>
      <c r="F277" s="113" t="s">
        <v>23</v>
      </c>
      <c r="G277" s="117"/>
      <c r="H277" s="117"/>
      <c r="I277" s="117"/>
      <c r="J277" s="114"/>
      <c r="K277" s="115"/>
      <c r="L277" s="116"/>
      <c r="M277" s="117"/>
      <c r="N277" s="117"/>
      <c r="O277" s="117"/>
      <c r="P277" s="117"/>
      <c r="Q277" s="117"/>
      <c r="R277" s="117"/>
      <c r="S277" s="117"/>
      <c r="T277" s="117"/>
      <c r="U277" s="117"/>
      <c r="V277" s="117"/>
    </row>
    <row r="278" spans="1:22" ht="37.5">
      <c r="A278" s="109"/>
      <c r="B278" s="118"/>
      <c r="C278" s="254" t="s">
        <v>1558</v>
      </c>
      <c r="D278" s="113" t="s">
        <v>25</v>
      </c>
      <c r="E278" s="254" t="s">
        <v>1561</v>
      </c>
      <c r="F278" s="113" t="s">
        <v>23</v>
      </c>
      <c r="G278" s="117"/>
      <c r="H278" s="117"/>
      <c r="I278" s="117"/>
      <c r="J278" s="114"/>
      <c r="K278" s="115"/>
      <c r="L278" s="116"/>
      <c r="M278" s="117"/>
      <c r="N278" s="117"/>
      <c r="O278" s="117"/>
      <c r="P278" s="117"/>
      <c r="Q278" s="117"/>
      <c r="R278" s="117"/>
      <c r="S278" s="117"/>
      <c r="T278" s="117"/>
      <c r="U278" s="117"/>
      <c r="V278" s="117"/>
    </row>
    <row r="279" spans="1:22" hidden="1">
      <c r="A279" s="109"/>
      <c r="B279" s="118"/>
      <c r="C279" s="254"/>
      <c r="D279" s="113"/>
      <c r="E279" s="254"/>
      <c r="F279" s="113"/>
      <c r="G279" s="117"/>
      <c r="H279" s="117"/>
      <c r="I279" s="117"/>
      <c r="J279" s="114"/>
      <c r="K279" s="115"/>
      <c r="L279" s="116"/>
      <c r="M279" s="117"/>
      <c r="N279" s="117"/>
      <c r="O279" s="117"/>
      <c r="P279" s="117"/>
      <c r="Q279" s="117"/>
      <c r="R279" s="117"/>
      <c r="S279" s="117"/>
      <c r="T279" s="117"/>
      <c r="U279" s="117"/>
      <c r="V279" s="117"/>
    </row>
    <row r="280" spans="1:22" ht="37.5" hidden="1">
      <c r="A280" s="109"/>
      <c r="B280" s="118"/>
      <c r="C280" s="240" t="s">
        <v>853</v>
      </c>
      <c r="D280" s="113" t="s">
        <v>23</v>
      </c>
      <c r="E280" s="240" t="s">
        <v>853</v>
      </c>
      <c r="F280" s="113" t="s">
        <v>23</v>
      </c>
      <c r="G280" s="117"/>
      <c r="H280" s="117"/>
      <c r="I280" s="117"/>
      <c r="J280" s="114" t="s">
        <v>1159</v>
      </c>
      <c r="K280" s="115" t="s">
        <v>1082</v>
      </c>
      <c r="L280" s="116" t="s">
        <v>648</v>
      </c>
      <c r="M280" s="117" t="s">
        <v>648</v>
      </c>
      <c r="N280" s="117" t="s">
        <v>648</v>
      </c>
      <c r="O280" s="117" t="s">
        <v>648</v>
      </c>
      <c r="P280" s="117" t="s">
        <v>648</v>
      </c>
      <c r="Q280" s="117" t="s">
        <v>648</v>
      </c>
      <c r="R280" s="117" t="s">
        <v>648</v>
      </c>
      <c r="S280" s="117" t="s">
        <v>648</v>
      </c>
      <c r="T280" s="117" t="s">
        <v>648</v>
      </c>
      <c r="U280" s="117" t="s">
        <v>648</v>
      </c>
      <c r="V280" s="117"/>
    </row>
    <row r="281" spans="1:22" ht="37.5" hidden="1">
      <c r="A281" s="109"/>
      <c r="B281" s="118"/>
      <c r="C281" s="240" t="s">
        <v>1449</v>
      </c>
      <c r="D281" s="113" t="s">
        <v>23</v>
      </c>
      <c r="E281" s="240" t="s">
        <v>112</v>
      </c>
      <c r="F281" s="113" t="s">
        <v>25</v>
      </c>
      <c r="G281" s="117"/>
      <c r="H281" s="117"/>
      <c r="I281" s="117"/>
      <c r="J281" s="114" t="s">
        <v>1159</v>
      </c>
      <c r="K281" s="115" t="s">
        <v>1082</v>
      </c>
      <c r="L281" s="116" t="s">
        <v>648</v>
      </c>
      <c r="M281" s="117" t="s">
        <v>648</v>
      </c>
      <c r="N281" s="117" t="s">
        <v>648</v>
      </c>
      <c r="O281" s="117" t="s">
        <v>648</v>
      </c>
      <c r="P281" s="117" t="s">
        <v>648</v>
      </c>
      <c r="Q281" s="117" t="s">
        <v>648</v>
      </c>
      <c r="R281" s="117" t="s">
        <v>648</v>
      </c>
      <c r="S281" s="117" t="s">
        <v>648</v>
      </c>
      <c r="T281" s="117" t="s">
        <v>648</v>
      </c>
      <c r="U281" s="117" t="s">
        <v>648</v>
      </c>
      <c r="V281" s="117"/>
    </row>
    <row r="282" spans="1:22" ht="36.75" customHeight="1">
      <c r="A282" s="109"/>
      <c r="B282" s="118"/>
      <c r="C282" s="240" t="s">
        <v>114</v>
      </c>
      <c r="D282" s="113" t="s">
        <v>25</v>
      </c>
      <c r="E282" s="240" t="s">
        <v>1562</v>
      </c>
      <c r="F282" s="113" t="s">
        <v>23</v>
      </c>
      <c r="G282" s="117"/>
      <c r="H282" s="117"/>
      <c r="I282" s="117"/>
      <c r="J282" s="114" t="s">
        <v>1159</v>
      </c>
      <c r="K282" s="115" t="s">
        <v>1082</v>
      </c>
      <c r="L282" s="116" t="s">
        <v>648</v>
      </c>
      <c r="M282" s="117" t="s">
        <v>648</v>
      </c>
      <c r="N282" s="117" t="s">
        <v>648</v>
      </c>
      <c r="O282" s="117" t="s">
        <v>648</v>
      </c>
      <c r="P282" s="117" t="s">
        <v>648</v>
      </c>
      <c r="Q282" s="117" t="s">
        <v>648</v>
      </c>
      <c r="R282" s="117" t="s">
        <v>648</v>
      </c>
      <c r="S282" s="117" t="s">
        <v>648</v>
      </c>
      <c r="T282" s="117" t="s">
        <v>648</v>
      </c>
      <c r="U282" s="117" t="s">
        <v>648</v>
      </c>
      <c r="V282" s="117"/>
    </row>
    <row r="283" spans="1:22" ht="37.5" hidden="1">
      <c r="A283" s="109"/>
      <c r="B283" s="118"/>
      <c r="C283" s="247"/>
      <c r="D283" s="113"/>
      <c r="E283" s="240" t="s">
        <v>1448</v>
      </c>
      <c r="F283" s="113"/>
      <c r="G283" s="117"/>
      <c r="H283" s="117"/>
      <c r="I283" s="117"/>
      <c r="J283" s="114"/>
      <c r="K283" s="115"/>
      <c r="L283" s="116"/>
      <c r="M283" s="117"/>
      <c r="N283" s="117"/>
      <c r="O283" s="117"/>
      <c r="P283" s="117"/>
      <c r="Q283" s="117"/>
      <c r="R283" s="117"/>
      <c r="S283" s="117"/>
      <c r="T283" s="117"/>
      <c r="U283" s="117"/>
      <c r="V283" s="117"/>
    </row>
    <row r="284" spans="1:22" hidden="1">
      <c r="A284" s="109"/>
      <c r="B284" s="118"/>
      <c r="C284" s="247"/>
      <c r="D284" s="113"/>
      <c r="E284" s="240"/>
      <c r="F284" s="113"/>
      <c r="G284" s="117"/>
      <c r="H284" s="117"/>
      <c r="I284" s="117"/>
      <c r="J284" s="114"/>
      <c r="K284" s="115"/>
      <c r="L284" s="116"/>
      <c r="M284" s="117"/>
      <c r="N284" s="117"/>
      <c r="O284" s="117"/>
      <c r="P284" s="117"/>
      <c r="Q284" s="117"/>
      <c r="R284" s="117"/>
      <c r="S284" s="117"/>
      <c r="T284" s="117"/>
      <c r="U284" s="117"/>
      <c r="V284" s="117"/>
    </row>
    <row r="285" spans="1:22" hidden="1">
      <c r="A285" s="109"/>
      <c r="B285" s="118"/>
      <c r="C285" s="247"/>
      <c r="D285" s="113"/>
      <c r="E285" s="240"/>
      <c r="F285" s="113"/>
      <c r="G285" s="117"/>
      <c r="H285" s="117"/>
      <c r="I285" s="117"/>
      <c r="J285" s="114"/>
      <c r="K285" s="115"/>
      <c r="L285" s="116"/>
      <c r="M285" s="117"/>
      <c r="N285" s="117"/>
      <c r="O285" s="117"/>
      <c r="P285" s="117"/>
      <c r="Q285" s="117"/>
      <c r="R285" s="117"/>
      <c r="S285" s="117"/>
      <c r="T285" s="117"/>
      <c r="U285" s="117"/>
      <c r="V285" s="117"/>
    </row>
    <row r="286" spans="1:22" hidden="1">
      <c r="A286" s="109"/>
      <c r="B286" s="118"/>
      <c r="C286" s="247"/>
      <c r="D286" s="113"/>
      <c r="E286" s="240"/>
      <c r="F286" s="113"/>
      <c r="G286" s="117"/>
      <c r="H286" s="117"/>
      <c r="I286" s="117"/>
      <c r="J286" s="114"/>
      <c r="K286" s="115"/>
      <c r="L286" s="116"/>
      <c r="M286" s="117"/>
      <c r="N286" s="117"/>
      <c r="O286" s="117"/>
      <c r="P286" s="117"/>
      <c r="Q286" s="117"/>
      <c r="R286" s="117"/>
      <c r="S286" s="117"/>
      <c r="T286" s="117"/>
      <c r="U286" s="117"/>
      <c r="V286" s="117"/>
    </row>
    <row r="287" spans="1:22" ht="37.5" hidden="1">
      <c r="A287" s="109">
        <v>205</v>
      </c>
      <c r="B287" s="118">
        <v>428</v>
      </c>
      <c r="C287" s="247" t="s">
        <v>852</v>
      </c>
      <c r="D287" s="113" t="s">
        <v>23</v>
      </c>
      <c r="E287" s="119" t="s">
        <v>112</v>
      </c>
      <c r="F287" s="113" t="s">
        <v>23</v>
      </c>
      <c r="G287" s="117" t="s">
        <v>853</v>
      </c>
      <c r="H287" s="117" t="s">
        <v>1322</v>
      </c>
      <c r="I287" s="117" t="s">
        <v>1303</v>
      </c>
      <c r="J287" s="114" t="s">
        <v>1159</v>
      </c>
      <c r="K287" s="115" t="s">
        <v>1082</v>
      </c>
      <c r="L287" s="116" t="s">
        <v>648</v>
      </c>
      <c r="M287" s="117"/>
      <c r="N287" s="117"/>
      <c r="O287" s="117"/>
      <c r="P287" s="117"/>
      <c r="Q287" s="117"/>
      <c r="R287" s="117"/>
      <c r="S287" s="117"/>
      <c r="T287" s="117"/>
      <c r="U287" s="117"/>
      <c r="V287" s="117"/>
    </row>
    <row r="288" spans="1:22" ht="112.5">
      <c r="A288" s="109">
        <v>206</v>
      </c>
      <c r="B288" s="118">
        <v>431</v>
      </c>
      <c r="C288" s="240" t="s">
        <v>117</v>
      </c>
      <c r="D288" s="113" t="s">
        <v>25</v>
      </c>
      <c r="E288" s="119" t="s">
        <v>1563</v>
      </c>
      <c r="F288" s="113" t="s">
        <v>23</v>
      </c>
      <c r="G288" s="117" t="s">
        <v>1388</v>
      </c>
      <c r="H288" s="117" t="s">
        <v>1322</v>
      </c>
      <c r="I288" s="117" t="s">
        <v>1303</v>
      </c>
      <c r="J288" s="114" t="s">
        <v>1159</v>
      </c>
      <c r="K288" s="115" t="s">
        <v>1082</v>
      </c>
      <c r="L288" s="116" t="s">
        <v>648</v>
      </c>
      <c r="M288" s="117" t="s">
        <v>648</v>
      </c>
      <c r="N288" s="117" t="s">
        <v>648</v>
      </c>
      <c r="O288" s="117" t="s">
        <v>648</v>
      </c>
      <c r="P288" s="117" t="s">
        <v>648</v>
      </c>
      <c r="Q288" s="117" t="s">
        <v>648</v>
      </c>
      <c r="R288" s="117" t="s">
        <v>648</v>
      </c>
      <c r="S288" s="117" t="s">
        <v>648</v>
      </c>
      <c r="T288" s="117" t="s">
        <v>648</v>
      </c>
      <c r="U288" s="117" t="s">
        <v>648</v>
      </c>
      <c r="V288" s="117"/>
    </row>
    <row r="289" spans="1:22" ht="69.75" customHeight="1">
      <c r="A289" s="109">
        <v>207</v>
      </c>
      <c r="B289" s="118">
        <v>434</v>
      </c>
      <c r="C289" s="119" t="s">
        <v>119</v>
      </c>
      <c r="D289" s="113" t="s">
        <v>25</v>
      </c>
      <c r="E289" s="119" t="s">
        <v>118</v>
      </c>
      <c r="F289" s="113" t="s">
        <v>25</v>
      </c>
      <c r="G289" s="117" t="s">
        <v>118</v>
      </c>
      <c r="H289" s="117" t="s">
        <v>1322</v>
      </c>
      <c r="I289" s="117" t="s">
        <v>1303</v>
      </c>
      <c r="J289" s="114" t="s">
        <v>1159</v>
      </c>
      <c r="K289" s="115" t="s">
        <v>1082</v>
      </c>
      <c r="L289" s="116" t="s">
        <v>648</v>
      </c>
      <c r="M289" s="117" t="s">
        <v>648</v>
      </c>
      <c r="N289" s="117" t="s">
        <v>648</v>
      </c>
      <c r="O289" s="117" t="s">
        <v>648</v>
      </c>
      <c r="P289" s="117" t="s">
        <v>648</v>
      </c>
      <c r="Q289" s="117" t="s">
        <v>648</v>
      </c>
      <c r="R289" s="117" t="s">
        <v>648</v>
      </c>
      <c r="S289" s="117" t="s">
        <v>648</v>
      </c>
      <c r="T289" s="117" t="s">
        <v>648</v>
      </c>
      <c r="U289" s="117" t="s">
        <v>648</v>
      </c>
      <c r="V289" s="117"/>
    </row>
    <row r="290" spans="1:22" ht="56.25" hidden="1">
      <c r="A290" s="109">
        <v>208</v>
      </c>
      <c r="B290" s="118">
        <v>437</v>
      </c>
      <c r="C290" s="119" t="s">
        <v>859</v>
      </c>
      <c r="D290" s="113" t="s">
        <v>23</v>
      </c>
      <c r="E290" s="119" t="s">
        <v>861</v>
      </c>
      <c r="F290" s="113" t="s">
        <v>25</v>
      </c>
      <c r="G290" s="117" t="s">
        <v>861</v>
      </c>
      <c r="H290" s="117" t="s">
        <v>1312</v>
      </c>
      <c r="I290" s="117" t="s">
        <v>1303</v>
      </c>
      <c r="J290" s="114" t="s">
        <v>1159</v>
      </c>
      <c r="K290" s="115" t="s">
        <v>1082</v>
      </c>
      <c r="L290" s="116" t="s">
        <v>648</v>
      </c>
      <c r="M290" s="117" t="s">
        <v>648</v>
      </c>
      <c r="N290" s="117" t="s">
        <v>648</v>
      </c>
      <c r="O290" s="117" t="s">
        <v>648</v>
      </c>
      <c r="P290" s="117" t="s">
        <v>648</v>
      </c>
      <c r="Q290" s="117" t="s">
        <v>648</v>
      </c>
      <c r="R290" s="117" t="s">
        <v>648</v>
      </c>
      <c r="S290" s="117" t="s">
        <v>648</v>
      </c>
      <c r="T290" s="117" t="s">
        <v>648</v>
      </c>
      <c r="U290" s="117" t="s">
        <v>648</v>
      </c>
      <c r="V290" s="117"/>
    </row>
    <row r="291" spans="1:22" ht="37.5" hidden="1">
      <c r="A291" s="109">
        <v>209</v>
      </c>
      <c r="B291" s="118">
        <v>438</v>
      </c>
      <c r="C291" s="119" t="s">
        <v>869</v>
      </c>
      <c r="D291" s="113" t="s">
        <v>25</v>
      </c>
      <c r="E291" s="119" t="s">
        <v>111</v>
      </c>
      <c r="F291" s="113" t="s">
        <v>105</v>
      </c>
      <c r="G291" s="117" t="s">
        <v>111</v>
      </c>
      <c r="H291" s="117" t="s">
        <v>1312</v>
      </c>
      <c r="I291" s="117" t="s">
        <v>1303</v>
      </c>
      <c r="J291" s="114" t="s">
        <v>1159</v>
      </c>
      <c r="K291" s="115" t="s">
        <v>1082</v>
      </c>
      <c r="L291" s="116" t="s">
        <v>648</v>
      </c>
      <c r="M291" s="117"/>
      <c r="N291" s="117"/>
      <c r="O291" s="117"/>
      <c r="P291" s="117"/>
      <c r="Q291" s="117"/>
      <c r="R291" s="117"/>
      <c r="S291" s="117"/>
      <c r="T291" s="117"/>
      <c r="U291" s="117"/>
      <c r="V291" s="117"/>
    </row>
    <row r="292" spans="1:22" ht="37.5" hidden="1">
      <c r="A292" s="109">
        <v>210</v>
      </c>
      <c r="B292" s="118">
        <v>441</v>
      </c>
      <c r="C292" s="119" t="s">
        <v>870</v>
      </c>
      <c r="D292" s="113" t="s">
        <v>23</v>
      </c>
      <c r="E292" s="119" t="s">
        <v>112</v>
      </c>
      <c r="F292" s="113" t="s">
        <v>25</v>
      </c>
      <c r="G292" s="117" t="s">
        <v>112</v>
      </c>
      <c r="H292" s="117" t="s">
        <v>1312</v>
      </c>
      <c r="I292" s="117" t="s">
        <v>1303</v>
      </c>
      <c r="J292" s="114" t="s">
        <v>1159</v>
      </c>
      <c r="K292" s="115" t="s">
        <v>1082</v>
      </c>
      <c r="L292" s="116" t="s">
        <v>648</v>
      </c>
      <c r="M292" s="117"/>
      <c r="N292" s="117"/>
      <c r="O292" s="117"/>
      <c r="P292" s="117"/>
      <c r="Q292" s="117"/>
      <c r="R292" s="117"/>
      <c r="S292" s="117"/>
      <c r="T292" s="117"/>
      <c r="U292" s="117"/>
      <c r="V292" s="117"/>
    </row>
    <row r="293" spans="1:22" ht="56.25" hidden="1">
      <c r="A293" s="109">
        <v>211</v>
      </c>
      <c r="B293" s="118">
        <v>444</v>
      </c>
      <c r="C293" s="119" t="s">
        <v>871</v>
      </c>
      <c r="D293" s="113" t="s">
        <v>23</v>
      </c>
      <c r="E293" s="119" t="s">
        <v>113</v>
      </c>
      <c r="F293" s="113" t="s">
        <v>25</v>
      </c>
      <c r="G293" s="117" t="s">
        <v>113</v>
      </c>
      <c r="H293" s="117" t="s">
        <v>1312</v>
      </c>
      <c r="I293" s="117" t="s">
        <v>1303</v>
      </c>
      <c r="J293" s="114" t="s">
        <v>1159</v>
      </c>
      <c r="K293" s="115" t="s">
        <v>1082</v>
      </c>
      <c r="L293" s="116" t="s">
        <v>648</v>
      </c>
      <c r="M293" s="117"/>
      <c r="N293" s="117"/>
      <c r="O293" s="117"/>
      <c r="P293" s="117"/>
      <c r="Q293" s="117"/>
      <c r="R293" s="117"/>
      <c r="S293" s="117"/>
      <c r="T293" s="117"/>
      <c r="U293" s="117"/>
      <c r="V293" s="117"/>
    </row>
    <row r="294" spans="1:22" ht="37.5" hidden="1">
      <c r="A294" s="109">
        <v>212</v>
      </c>
      <c r="B294" s="118">
        <v>445</v>
      </c>
      <c r="C294" s="119" t="s">
        <v>874</v>
      </c>
      <c r="D294" s="113" t="s">
        <v>105</v>
      </c>
      <c r="E294" s="119" t="s">
        <v>875</v>
      </c>
      <c r="F294" s="113" t="s">
        <v>105</v>
      </c>
      <c r="G294" s="117" t="s">
        <v>875</v>
      </c>
      <c r="H294" s="117" t="s">
        <v>1322</v>
      </c>
      <c r="I294" s="117" t="s">
        <v>1303</v>
      </c>
      <c r="J294" s="114" t="s">
        <v>1159</v>
      </c>
      <c r="K294" s="115" t="s">
        <v>1082</v>
      </c>
      <c r="L294" s="116" t="s">
        <v>648</v>
      </c>
      <c r="M294" s="117"/>
      <c r="N294" s="117"/>
      <c r="O294" s="117"/>
      <c r="P294" s="117"/>
      <c r="Q294" s="117"/>
      <c r="R294" s="117"/>
      <c r="S294" s="117"/>
      <c r="T294" s="117"/>
      <c r="U294" s="117"/>
      <c r="V294" s="117"/>
    </row>
    <row r="295" spans="1:22" ht="37.5">
      <c r="A295" s="109">
        <v>213</v>
      </c>
      <c r="B295" s="110">
        <v>446</v>
      </c>
      <c r="C295" s="587" t="s">
        <v>1000</v>
      </c>
      <c r="D295" s="588"/>
      <c r="E295" s="589"/>
      <c r="F295" s="111" t="s">
        <v>1176</v>
      </c>
      <c r="G295" s="107"/>
      <c r="H295" s="107"/>
      <c r="I295" s="107"/>
      <c r="J295" s="112" t="s">
        <v>1202</v>
      </c>
      <c r="K295" s="111" t="s">
        <v>1176</v>
      </c>
      <c r="L295" s="111" t="s">
        <v>1176</v>
      </c>
      <c r="M295" s="111" t="s">
        <v>1176</v>
      </c>
      <c r="N295" s="111" t="s">
        <v>1176</v>
      </c>
      <c r="O295" s="111" t="s">
        <v>1176</v>
      </c>
      <c r="P295" s="111" t="s">
        <v>1176</v>
      </c>
      <c r="Q295" s="111" t="s">
        <v>1176</v>
      </c>
      <c r="R295" s="111" t="s">
        <v>1176</v>
      </c>
      <c r="S295" s="111" t="s">
        <v>1176</v>
      </c>
      <c r="T295" s="111" t="s">
        <v>1176</v>
      </c>
      <c r="U295" s="111" t="s">
        <v>1176</v>
      </c>
      <c r="V295" s="111" t="s">
        <v>1176</v>
      </c>
    </row>
    <row r="296" spans="1:22" ht="37.5">
      <c r="A296" s="109">
        <v>214</v>
      </c>
      <c r="B296" s="110">
        <v>447</v>
      </c>
      <c r="C296" s="587" t="s">
        <v>1001</v>
      </c>
      <c r="D296" s="588"/>
      <c r="E296" s="589"/>
      <c r="F296" s="111" t="s">
        <v>1176</v>
      </c>
      <c r="G296" s="107"/>
      <c r="H296" s="107"/>
      <c r="I296" s="107"/>
      <c r="J296" s="112" t="s">
        <v>1202</v>
      </c>
      <c r="K296" s="111" t="s">
        <v>1176</v>
      </c>
      <c r="L296" s="111" t="s">
        <v>1176</v>
      </c>
      <c r="M296" s="111" t="s">
        <v>1176</v>
      </c>
      <c r="N296" s="111" t="s">
        <v>1176</v>
      </c>
      <c r="O296" s="111" t="s">
        <v>1176</v>
      </c>
      <c r="P296" s="111" t="s">
        <v>1176</v>
      </c>
      <c r="Q296" s="111" t="s">
        <v>1176</v>
      </c>
      <c r="R296" s="111" t="s">
        <v>1176</v>
      </c>
      <c r="S296" s="111" t="s">
        <v>1176</v>
      </c>
      <c r="T296" s="111" t="s">
        <v>1176</v>
      </c>
      <c r="U296" s="111" t="s">
        <v>1176</v>
      </c>
      <c r="V296" s="111" t="s">
        <v>1176</v>
      </c>
    </row>
    <row r="297" spans="1:22" ht="37.5">
      <c r="A297" s="109">
        <v>215</v>
      </c>
      <c r="B297" s="110">
        <v>448</v>
      </c>
      <c r="C297" s="587" t="s">
        <v>1002</v>
      </c>
      <c r="D297" s="588"/>
      <c r="E297" s="589"/>
      <c r="F297" s="111" t="s">
        <v>1176</v>
      </c>
      <c r="G297" s="107"/>
      <c r="H297" s="107"/>
      <c r="I297" s="107"/>
      <c r="J297" s="112" t="s">
        <v>1202</v>
      </c>
      <c r="K297" s="111" t="s">
        <v>1176</v>
      </c>
      <c r="L297" s="111" t="s">
        <v>1176</v>
      </c>
      <c r="M297" s="111" t="s">
        <v>1176</v>
      </c>
      <c r="N297" s="111" t="s">
        <v>1176</v>
      </c>
      <c r="O297" s="111" t="s">
        <v>1176</v>
      </c>
      <c r="P297" s="111" t="s">
        <v>1176</v>
      </c>
      <c r="Q297" s="111" t="s">
        <v>1176</v>
      </c>
      <c r="R297" s="111" t="s">
        <v>1176</v>
      </c>
      <c r="S297" s="111" t="s">
        <v>1176</v>
      </c>
      <c r="T297" s="111" t="s">
        <v>1176</v>
      </c>
      <c r="U297" s="111" t="s">
        <v>1176</v>
      </c>
      <c r="V297" s="111" t="s">
        <v>1176</v>
      </c>
    </row>
    <row r="298" spans="1:22" ht="37.5">
      <c r="A298" s="109">
        <v>216</v>
      </c>
      <c r="B298" s="118">
        <v>451</v>
      </c>
      <c r="C298" s="119" t="s">
        <v>177</v>
      </c>
      <c r="D298" s="113" t="s">
        <v>23</v>
      </c>
      <c r="E298" s="119" t="s">
        <v>879</v>
      </c>
      <c r="F298" s="113" t="s">
        <v>25</v>
      </c>
      <c r="G298" s="117" t="s">
        <v>879</v>
      </c>
      <c r="H298" s="117" t="s">
        <v>1390</v>
      </c>
      <c r="I298" s="117" t="s">
        <v>1303</v>
      </c>
      <c r="J298" s="114" t="s">
        <v>1202</v>
      </c>
      <c r="K298" s="115" t="s">
        <v>1082</v>
      </c>
      <c r="L298" s="116" t="s">
        <v>648</v>
      </c>
      <c r="M298" s="117"/>
      <c r="N298" s="117" t="s">
        <v>648</v>
      </c>
      <c r="O298" s="117" t="s">
        <v>648</v>
      </c>
      <c r="P298" s="117"/>
      <c r="Q298" s="117"/>
      <c r="R298" s="117"/>
      <c r="S298" s="117"/>
      <c r="T298" s="117"/>
      <c r="U298" s="117"/>
      <c r="V298" s="117"/>
    </row>
    <row r="299" spans="1:22" ht="55.5" customHeight="1">
      <c r="A299" s="109">
        <v>217</v>
      </c>
      <c r="B299" s="118">
        <v>454</v>
      </c>
      <c r="C299" s="119" t="s">
        <v>181</v>
      </c>
      <c r="D299" s="113" t="s">
        <v>23</v>
      </c>
      <c r="E299" s="119" t="s">
        <v>182</v>
      </c>
      <c r="F299" s="113" t="s">
        <v>25</v>
      </c>
      <c r="G299" s="117" t="s">
        <v>182</v>
      </c>
      <c r="H299" s="117" t="s">
        <v>1307</v>
      </c>
      <c r="I299" s="117" t="s">
        <v>1303</v>
      </c>
      <c r="J299" s="114" t="s">
        <v>1202</v>
      </c>
      <c r="K299" s="115" t="s">
        <v>1082</v>
      </c>
      <c r="L299" s="116" t="s">
        <v>648</v>
      </c>
      <c r="M299" s="117"/>
      <c r="N299" s="117" t="s">
        <v>648</v>
      </c>
      <c r="O299" s="117"/>
      <c r="P299" s="117"/>
      <c r="Q299" s="117"/>
      <c r="R299" s="117"/>
      <c r="S299" s="117"/>
      <c r="T299" s="117"/>
      <c r="U299" s="117"/>
      <c r="V299" s="117"/>
    </row>
    <row r="300" spans="1:22" ht="53.25" hidden="1" customHeight="1">
      <c r="A300" s="109">
        <v>218</v>
      </c>
      <c r="B300" s="118">
        <v>455</v>
      </c>
      <c r="C300" s="119" t="s">
        <v>1185</v>
      </c>
      <c r="D300" s="113" t="s">
        <v>23</v>
      </c>
      <c r="E300" s="119" t="s">
        <v>185</v>
      </c>
      <c r="F300" s="113" t="s">
        <v>25</v>
      </c>
      <c r="G300" s="117"/>
      <c r="H300" s="117"/>
      <c r="I300" s="117"/>
      <c r="J300" s="114" t="s">
        <v>1202</v>
      </c>
      <c r="K300" s="115" t="s">
        <v>1083</v>
      </c>
      <c r="L300" s="116" t="s">
        <v>648</v>
      </c>
      <c r="M300" s="117"/>
      <c r="N300" s="117"/>
      <c r="O300" s="117"/>
      <c r="P300" s="117"/>
      <c r="Q300" s="117"/>
      <c r="R300" s="117"/>
      <c r="S300" s="117"/>
      <c r="T300" s="117"/>
      <c r="U300" s="117"/>
      <c r="V300" s="117"/>
    </row>
    <row r="301" spans="1:22" ht="37.5" hidden="1">
      <c r="A301" s="109">
        <v>219</v>
      </c>
      <c r="B301" s="118">
        <v>456</v>
      </c>
      <c r="C301" s="119" t="s">
        <v>186</v>
      </c>
      <c r="D301" s="113" t="s">
        <v>23</v>
      </c>
      <c r="E301" s="119" t="s">
        <v>187</v>
      </c>
      <c r="F301" s="113" t="s">
        <v>25</v>
      </c>
      <c r="G301" s="117"/>
      <c r="H301" s="117"/>
      <c r="I301" s="117"/>
      <c r="J301" s="114" t="s">
        <v>1202</v>
      </c>
      <c r="K301" s="115" t="s">
        <v>1083</v>
      </c>
      <c r="L301" s="116" t="s">
        <v>648</v>
      </c>
      <c r="M301" s="117"/>
      <c r="N301" s="117"/>
      <c r="O301" s="117"/>
      <c r="P301" s="117"/>
      <c r="Q301" s="117"/>
      <c r="R301" s="117"/>
      <c r="S301" s="117"/>
      <c r="T301" s="117"/>
      <c r="U301" s="117"/>
      <c r="V301" s="117"/>
    </row>
    <row r="302" spans="1:22" ht="37.5" hidden="1">
      <c r="A302" s="109">
        <v>220</v>
      </c>
      <c r="B302" s="118">
        <v>457</v>
      </c>
      <c r="C302" s="119" t="s">
        <v>188</v>
      </c>
      <c r="D302" s="113" t="s">
        <v>23</v>
      </c>
      <c r="E302" s="119" t="s">
        <v>189</v>
      </c>
      <c r="F302" s="113" t="s">
        <v>25</v>
      </c>
      <c r="G302" s="117"/>
      <c r="H302" s="117"/>
      <c r="I302" s="117"/>
      <c r="J302" s="114" t="s">
        <v>1202</v>
      </c>
      <c r="K302" s="115" t="s">
        <v>1083</v>
      </c>
      <c r="L302" s="116" t="s">
        <v>648</v>
      </c>
      <c r="M302" s="117"/>
      <c r="N302" s="117"/>
      <c r="O302" s="117"/>
      <c r="P302" s="117"/>
      <c r="Q302" s="117"/>
      <c r="R302" s="117"/>
      <c r="S302" s="117"/>
      <c r="T302" s="117"/>
      <c r="U302" s="117"/>
      <c r="V302" s="117"/>
    </row>
    <row r="303" spans="1:22" ht="37.5" hidden="1">
      <c r="A303" s="109">
        <v>221</v>
      </c>
      <c r="B303" s="118">
        <v>458</v>
      </c>
      <c r="C303" s="119" t="s">
        <v>881</v>
      </c>
      <c r="D303" s="113" t="s">
        <v>105</v>
      </c>
      <c r="E303" s="119" t="s">
        <v>194</v>
      </c>
      <c r="F303" s="113" t="s">
        <v>25</v>
      </c>
      <c r="G303" s="117"/>
      <c r="H303" s="117"/>
      <c r="I303" s="117"/>
      <c r="J303" s="114" t="s">
        <v>1202</v>
      </c>
      <c r="K303" s="115" t="s">
        <v>1083</v>
      </c>
      <c r="L303" s="116" t="s">
        <v>648</v>
      </c>
      <c r="M303" s="117"/>
      <c r="N303" s="117"/>
      <c r="O303" s="117"/>
      <c r="P303" s="117"/>
      <c r="Q303" s="117"/>
      <c r="R303" s="117"/>
      <c r="S303" s="117"/>
      <c r="T303" s="117"/>
      <c r="U303" s="117"/>
      <c r="V303" s="117"/>
    </row>
    <row r="304" spans="1:22" ht="37.5" hidden="1">
      <c r="A304" s="109">
        <v>222</v>
      </c>
      <c r="B304" s="118">
        <v>459</v>
      </c>
      <c r="C304" s="119" t="s">
        <v>882</v>
      </c>
      <c r="D304" s="113" t="s">
        <v>105</v>
      </c>
      <c r="E304" s="119" t="s">
        <v>883</v>
      </c>
      <c r="F304" s="113" t="s">
        <v>105</v>
      </c>
      <c r="G304" s="117"/>
      <c r="H304" s="117"/>
      <c r="I304" s="117"/>
      <c r="J304" s="114" t="s">
        <v>1202</v>
      </c>
      <c r="K304" s="115" t="s">
        <v>1083</v>
      </c>
      <c r="L304" s="116" t="s">
        <v>648</v>
      </c>
      <c r="M304" s="117"/>
      <c r="N304" s="117"/>
      <c r="O304" s="117"/>
      <c r="P304" s="117"/>
      <c r="Q304" s="117"/>
      <c r="R304" s="117"/>
      <c r="S304" s="117"/>
      <c r="T304" s="117"/>
      <c r="U304" s="117"/>
      <c r="V304" s="117"/>
    </row>
    <row r="305" spans="1:22" ht="37.5" hidden="1">
      <c r="A305" s="109">
        <v>223</v>
      </c>
      <c r="B305" s="118">
        <v>460</v>
      </c>
      <c r="C305" s="119" t="s">
        <v>190</v>
      </c>
      <c r="D305" s="113" t="s">
        <v>105</v>
      </c>
      <c r="E305" s="119" t="s">
        <v>191</v>
      </c>
      <c r="F305" s="113" t="s">
        <v>105</v>
      </c>
      <c r="G305" s="117"/>
      <c r="H305" s="117"/>
      <c r="I305" s="117"/>
      <c r="J305" s="114" t="s">
        <v>1202</v>
      </c>
      <c r="K305" s="115" t="s">
        <v>1083</v>
      </c>
      <c r="L305" s="116" t="s">
        <v>648</v>
      </c>
      <c r="M305" s="117"/>
      <c r="N305" s="117"/>
      <c r="O305" s="117"/>
      <c r="P305" s="117"/>
      <c r="Q305" s="117"/>
      <c r="R305" s="117"/>
      <c r="S305" s="117"/>
      <c r="T305" s="117"/>
      <c r="U305" s="117"/>
      <c r="V305" s="117"/>
    </row>
    <row r="306" spans="1:22" ht="56.25" hidden="1">
      <c r="A306" s="109">
        <v>224</v>
      </c>
      <c r="B306" s="118">
        <v>461</v>
      </c>
      <c r="C306" s="119" t="s">
        <v>192</v>
      </c>
      <c r="D306" s="113" t="s">
        <v>105</v>
      </c>
      <c r="E306" s="119" t="s">
        <v>193</v>
      </c>
      <c r="F306" s="113" t="s">
        <v>24</v>
      </c>
      <c r="G306" s="117"/>
      <c r="H306" s="117"/>
      <c r="I306" s="117"/>
      <c r="J306" s="114" t="s">
        <v>1202</v>
      </c>
      <c r="K306" s="115" t="s">
        <v>1083</v>
      </c>
      <c r="L306" s="116" t="s">
        <v>648</v>
      </c>
      <c r="M306" s="117"/>
      <c r="N306" s="117"/>
      <c r="O306" s="117"/>
      <c r="P306" s="117"/>
      <c r="Q306" s="117"/>
      <c r="R306" s="117"/>
      <c r="S306" s="117"/>
      <c r="T306" s="117"/>
      <c r="U306" s="117"/>
      <c r="V306" s="117"/>
    </row>
    <row r="307" spans="1:22" ht="37.5">
      <c r="A307" s="109">
        <v>225</v>
      </c>
      <c r="B307" s="110">
        <v>462</v>
      </c>
      <c r="C307" s="587" t="s">
        <v>1003</v>
      </c>
      <c r="D307" s="588"/>
      <c r="E307" s="589"/>
      <c r="F307" s="111" t="s">
        <v>1176</v>
      </c>
      <c r="G307" s="107"/>
      <c r="H307" s="107"/>
      <c r="I307" s="107"/>
      <c r="J307" s="112" t="s">
        <v>1202</v>
      </c>
      <c r="K307" s="111" t="s">
        <v>1176</v>
      </c>
      <c r="L307" s="111" t="s">
        <v>1176</v>
      </c>
      <c r="M307" s="111" t="s">
        <v>1176</v>
      </c>
      <c r="N307" s="111" t="s">
        <v>1176</v>
      </c>
      <c r="O307" s="111" t="s">
        <v>1176</v>
      </c>
      <c r="P307" s="111" t="s">
        <v>1176</v>
      </c>
      <c r="Q307" s="111" t="s">
        <v>1176</v>
      </c>
      <c r="R307" s="111" t="s">
        <v>1176</v>
      </c>
      <c r="S307" s="111" t="s">
        <v>1176</v>
      </c>
      <c r="T307" s="111" t="s">
        <v>1176</v>
      </c>
      <c r="U307" s="111" t="s">
        <v>1176</v>
      </c>
      <c r="V307" s="111" t="s">
        <v>1176</v>
      </c>
    </row>
    <row r="308" spans="1:22" ht="37.5">
      <c r="A308" s="109">
        <v>226</v>
      </c>
      <c r="B308" s="118">
        <v>465</v>
      </c>
      <c r="C308" s="119" t="s">
        <v>886</v>
      </c>
      <c r="D308" s="113" t="s">
        <v>23</v>
      </c>
      <c r="E308" s="119" t="s">
        <v>887</v>
      </c>
      <c r="F308" s="113" t="s">
        <v>24</v>
      </c>
      <c r="G308" s="117" t="s">
        <v>887</v>
      </c>
      <c r="H308" s="117" t="s">
        <v>1389</v>
      </c>
      <c r="I308" s="117" t="s">
        <v>1303</v>
      </c>
      <c r="J308" s="114" t="s">
        <v>1202</v>
      </c>
      <c r="K308" s="115" t="s">
        <v>1082</v>
      </c>
      <c r="L308" s="116" t="s">
        <v>648</v>
      </c>
      <c r="M308" s="117" t="s">
        <v>648</v>
      </c>
      <c r="N308" s="117" t="s">
        <v>648</v>
      </c>
      <c r="O308" s="117" t="s">
        <v>648</v>
      </c>
      <c r="P308" s="117" t="s">
        <v>648</v>
      </c>
      <c r="Q308" s="117" t="s">
        <v>648</v>
      </c>
      <c r="R308" s="117" t="s">
        <v>648</v>
      </c>
      <c r="S308" s="117" t="s">
        <v>648</v>
      </c>
      <c r="T308" s="117" t="s">
        <v>648</v>
      </c>
      <c r="U308" s="117" t="s">
        <v>648</v>
      </c>
      <c r="V308" s="117"/>
    </row>
    <row r="309" spans="1:22" ht="37.5">
      <c r="A309" s="109">
        <v>227</v>
      </c>
      <c r="B309" s="118">
        <v>468</v>
      </c>
      <c r="C309" s="119" t="s">
        <v>889</v>
      </c>
      <c r="D309" s="113" t="s">
        <v>23</v>
      </c>
      <c r="E309" s="119" t="s">
        <v>892</v>
      </c>
      <c r="F309" s="113" t="s">
        <v>24</v>
      </c>
      <c r="G309" s="117" t="s">
        <v>892</v>
      </c>
      <c r="H309" s="117" t="s">
        <v>1387</v>
      </c>
      <c r="I309" s="117" t="s">
        <v>1303</v>
      </c>
      <c r="J309" s="114" t="s">
        <v>1202</v>
      </c>
      <c r="K309" s="115" t="s">
        <v>1082</v>
      </c>
      <c r="L309" s="116" t="s">
        <v>648</v>
      </c>
      <c r="M309" s="117" t="s">
        <v>648</v>
      </c>
      <c r="N309" s="117" t="s">
        <v>648</v>
      </c>
      <c r="O309" s="117" t="s">
        <v>648</v>
      </c>
      <c r="P309" s="117" t="s">
        <v>648</v>
      </c>
      <c r="Q309" s="117" t="s">
        <v>648</v>
      </c>
      <c r="R309" s="117" t="s">
        <v>648</v>
      </c>
      <c r="S309" s="117" t="s">
        <v>648</v>
      </c>
      <c r="T309" s="117" t="s">
        <v>648</v>
      </c>
      <c r="U309" s="117" t="s">
        <v>648</v>
      </c>
      <c r="V309" s="117"/>
    </row>
    <row r="310" spans="1:22" ht="37.5" customHeight="1">
      <c r="A310" s="109">
        <v>228</v>
      </c>
      <c r="B310" s="110">
        <v>469</v>
      </c>
      <c r="C310" s="587" t="s">
        <v>1004</v>
      </c>
      <c r="D310" s="588"/>
      <c r="E310" s="589"/>
      <c r="F310" s="111" t="s">
        <v>1176</v>
      </c>
      <c r="G310" s="107"/>
      <c r="H310" s="107"/>
      <c r="I310" s="107"/>
      <c r="J310" s="112" t="s">
        <v>1202</v>
      </c>
      <c r="K310" s="111" t="s">
        <v>1176</v>
      </c>
      <c r="L310" s="111" t="s">
        <v>1176</v>
      </c>
      <c r="M310" s="111" t="s">
        <v>1176</v>
      </c>
      <c r="N310" s="111" t="s">
        <v>1176</v>
      </c>
      <c r="O310" s="111" t="s">
        <v>1176</v>
      </c>
      <c r="P310" s="111" t="s">
        <v>1176</v>
      </c>
      <c r="Q310" s="111" t="s">
        <v>1176</v>
      </c>
      <c r="R310" s="111" t="s">
        <v>1176</v>
      </c>
      <c r="S310" s="111" t="s">
        <v>1176</v>
      </c>
      <c r="T310" s="111" t="s">
        <v>1176</v>
      </c>
      <c r="U310" s="111" t="s">
        <v>1176</v>
      </c>
      <c r="V310" s="111" t="s">
        <v>1176</v>
      </c>
    </row>
    <row r="311" spans="1:22" ht="75">
      <c r="A311" s="109">
        <v>229</v>
      </c>
      <c r="B311" s="118">
        <v>471</v>
      </c>
      <c r="C311" s="119" t="s">
        <v>896</v>
      </c>
      <c r="D311" s="113" t="s">
        <v>23</v>
      </c>
      <c r="E311" s="119" t="s">
        <v>1450</v>
      </c>
      <c r="F311" s="113" t="s">
        <v>25</v>
      </c>
      <c r="G311" s="117" t="s">
        <v>1105</v>
      </c>
      <c r="H311" s="117" t="s">
        <v>1322</v>
      </c>
      <c r="I311" s="117" t="s">
        <v>1303</v>
      </c>
      <c r="J311" s="114" t="s">
        <v>1202</v>
      </c>
      <c r="K311" s="115" t="s">
        <v>1082</v>
      </c>
      <c r="L311" s="116" t="s">
        <v>648</v>
      </c>
      <c r="M311" s="117" t="s">
        <v>648</v>
      </c>
      <c r="N311" s="117" t="s">
        <v>648</v>
      </c>
      <c r="O311" s="117" t="s">
        <v>648</v>
      </c>
      <c r="P311" s="117" t="s">
        <v>648</v>
      </c>
      <c r="Q311" s="117" t="s">
        <v>648</v>
      </c>
      <c r="R311" s="117" t="s">
        <v>648</v>
      </c>
      <c r="S311" s="117" t="s">
        <v>648</v>
      </c>
      <c r="T311" s="117" t="s">
        <v>648</v>
      </c>
      <c r="U311" s="117" t="s">
        <v>648</v>
      </c>
      <c r="V311" s="117"/>
    </row>
    <row r="312" spans="1:22" ht="75">
      <c r="A312" s="109">
        <v>230</v>
      </c>
      <c r="B312" s="118">
        <v>474</v>
      </c>
      <c r="C312" s="119" t="s">
        <v>198</v>
      </c>
      <c r="D312" s="113" t="s">
        <v>23</v>
      </c>
      <c r="E312" s="119" t="s">
        <v>899</v>
      </c>
      <c r="F312" s="113" t="s">
        <v>25</v>
      </c>
      <c r="G312" s="117" t="s">
        <v>899</v>
      </c>
      <c r="H312" s="117" t="s">
        <v>1322</v>
      </c>
      <c r="I312" s="117" t="s">
        <v>1303</v>
      </c>
      <c r="J312" s="114" t="s">
        <v>1202</v>
      </c>
      <c r="K312" s="115" t="s">
        <v>1082</v>
      </c>
      <c r="L312" s="116" t="s">
        <v>648</v>
      </c>
      <c r="M312" s="117"/>
      <c r="N312" s="117" t="s">
        <v>648</v>
      </c>
      <c r="O312" s="117"/>
      <c r="P312" s="117"/>
      <c r="Q312" s="117"/>
      <c r="R312" s="117"/>
      <c r="S312" s="117"/>
      <c r="T312" s="117"/>
      <c r="U312" s="117"/>
      <c r="V312" s="117"/>
    </row>
    <row r="313" spans="1:22" ht="73.5" customHeight="1">
      <c r="A313" s="109"/>
      <c r="B313" s="118"/>
      <c r="C313" s="240" t="s">
        <v>1564</v>
      </c>
      <c r="D313" s="113" t="s">
        <v>23</v>
      </c>
      <c r="E313" s="240" t="s">
        <v>204</v>
      </c>
      <c r="F313" s="113" t="s">
        <v>25</v>
      </c>
      <c r="G313" s="117"/>
      <c r="H313" s="117"/>
      <c r="I313" s="117"/>
      <c r="J313" s="114" t="s">
        <v>1202</v>
      </c>
      <c r="K313" s="115" t="s">
        <v>1082</v>
      </c>
      <c r="L313" s="116" t="s">
        <v>648</v>
      </c>
      <c r="M313" s="117"/>
      <c r="N313" s="117"/>
      <c r="O313" s="117"/>
      <c r="P313" s="117"/>
      <c r="Q313" s="117"/>
      <c r="R313" s="117"/>
      <c r="S313" s="117"/>
      <c r="T313" s="117"/>
      <c r="U313" s="117" t="s">
        <v>648</v>
      </c>
      <c r="V313" s="117"/>
    </row>
    <row r="314" spans="1:22" ht="2.25" hidden="1" customHeight="1">
      <c r="A314" s="109">
        <v>231</v>
      </c>
      <c r="B314" s="118">
        <v>475</v>
      </c>
      <c r="C314" s="119" t="s">
        <v>205</v>
      </c>
      <c r="D314" s="113" t="s">
        <v>23</v>
      </c>
      <c r="E314" s="119" t="s">
        <v>1107</v>
      </c>
      <c r="F314" s="113" t="s">
        <v>25</v>
      </c>
      <c r="G314" s="117" t="s">
        <v>1107</v>
      </c>
      <c r="H314" s="117" t="s">
        <v>1391</v>
      </c>
      <c r="I314" s="117" t="s">
        <v>1303</v>
      </c>
      <c r="J314" s="114" t="s">
        <v>1202</v>
      </c>
      <c r="K314" s="115" t="s">
        <v>1082</v>
      </c>
      <c r="L314" s="116" t="s">
        <v>648</v>
      </c>
      <c r="M314" s="117"/>
      <c r="N314" s="117"/>
      <c r="O314" s="117"/>
      <c r="P314" s="117"/>
      <c r="Q314" s="117"/>
      <c r="R314" s="117"/>
      <c r="S314" s="117"/>
      <c r="T314" s="117"/>
      <c r="U314" s="117"/>
      <c r="V314" s="117"/>
    </row>
    <row r="315" spans="1:22" ht="36" customHeight="1">
      <c r="A315" s="109">
        <v>232</v>
      </c>
      <c r="B315" s="118">
        <v>476</v>
      </c>
      <c r="C315" s="119" t="s">
        <v>908</v>
      </c>
      <c r="D315" s="113" t="s">
        <v>23</v>
      </c>
      <c r="E315" s="119" t="s">
        <v>909</v>
      </c>
      <c r="F315" s="113" t="s">
        <v>25</v>
      </c>
      <c r="G315" s="117" t="s">
        <v>1109</v>
      </c>
      <c r="H315" s="117" t="s">
        <v>1392</v>
      </c>
      <c r="I315" s="117" t="s">
        <v>1303</v>
      </c>
      <c r="J315" s="114" t="s">
        <v>1202</v>
      </c>
      <c r="K315" s="115" t="s">
        <v>1082</v>
      </c>
      <c r="L315" s="116" t="s">
        <v>648</v>
      </c>
      <c r="M315" s="117"/>
      <c r="N315" s="117"/>
      <c r="O315" s="117"/>
      <c r="P315" s="117"/>
      <c r="Q315" s="117"/>
      <c r="R315" s="117"/>
      <c r="S315" s="117"/>
      <c r="T315" s="117"/>
      <c r="U315" s="117" t="s">
        <v>648</v>
      </c>
      <c r="V315" s="117"/>
    </row>
    <row r="316" spans="1:22" ht="37.5" hidden="1">
      <c r="A316" s="109">
        <v>233</v>
      </c>
      <c r="B316" s="118">
        <v>477</v>
      </c>
      <c r="C316" s="119" t="s">
        <v>201</v>
      </c>
      <c r="D316" s="113" t="s">
        <v>105</v>
      </c>
      <c r="E316" s="119" t="s">
        <v>903</v>
      </c>
      <c r="F316" s="113" t="s">
        <v>105</v>
      </c>
      <c r="G316" s="117"/>
      <c r="H316" s="117"/>
      <c r="I316" s="117"/>
      <c r="J316" s="114" t="s">
        <v>1202</v>
      </c>
      <c r="K316" s="115" t="s">
        <v>1083</v>
      </c>
      <c r="L316" s="116" t="s">
        <v>648</v>
      </c>
      <c r="M316" s="117"/>
      <c r="N316" s="117"/>
      <c r="O316" s="117"/>
      <c r="P316" s="117"/>
      <c r="Q316" s="117"/>
      <c r="R316" s="117"/>
      <c r="S316" s="117"/>
      <c r="T316" s="117"/>
      <c r="U316" s="117"/>
      <c r="V316" s="117"/>
    </row>
    <row r="317" spans="1:22" ht="37.5" hidden="1">
      <c r="A317" s="109">
        <v>234</v>
      </c>
      <c r="B317" s="118">
        <v>478</v>
      </c>
      <c r="C317" s="119" t="s">
        <v>202</v>
      </c>
      <c r="D317" s="113" t="s">
        <v>105</v>
      </c>
      <c r="E317" s="119" t="s">
        <v>1106</v>
      </c>
      <c r="F317" s="113" t="s">
        <v>105</v>
      </c>
      <c r="G317" s="117"/>
      <c r="H317" s="117"/>
      <c r="I317" s="117"/>
      <c r="J317" s="114" t="s">
        <v>1202</v>
      </c>
      <c r="K317" s="115" t="s">
        <v>1083</v>
      </c>
      <c r="L317" s="116" t="s">
        <v>648</v>
      </c>
      <c r="M317" s="117"/>
      <c r="N317" s="117"/>
      <c r="O317" s="117"/>
      <c r="P317" s="117"/>
      <c r="Q317" s="117"/>
      <c r="R317" s="117"/>
      <c r="S317" s="117"/>
      <c r="T317" s="117"/>
      <c r="U317" s="117"/>
      <c r="V317" s="117"/>
    </row>
    <row r="318" spans="1:22" ht="73.5" hidden="1" customHeight="1">
      <c r="A318" s="109">
        <v>235</v>
      </c>
      <c r="B318" s="118">
        <v>479</v>
      </c>
      <c r="C318" s="119" t="s">
        <v>906</v>
      </c>
      <c r="D318" s="113" t="s">
        <v>105</v>
      </c>
      <c r="E318" s="119" t="s">
        <v>905</v>
      </c>
      <c r="F318" s="113" t="s">
        <v>105</v>
      </c>
      <c r="G318" s="117"/>
      <c r="H318" s="117"/>
      <c r="I318" s="117"/>
      <c r="J318" s="114" t="s">
        <v>1202</v>
      </c>
      <c r="K318" s="115" t="s">
        <v>1083</v>
      </c>
      <c r="L318" s="116" t="s">
        <v>648</v>
      </c>
      <c r="M318" s="117"/>
      <c r="N318" s="117"/>
      <c r="O318" s="117"/>
      <c r="P318" s="117"/>
      <c r="Q318" s="117"/>
      <c r="R318" s="117"/>
      <c r="S318" s="117"/>
      <c r="T318" s="117"/>
      <c r="U318" s="117"/>
      <c r="V318" s="117"/>
    </row>
    <row r="319" spans="1:22" ht="111.75" hidden="1" customHeight="1">
      <c r="A319" s="109">
        <v>236</v>
      </c>
      <c r="B319" s="118">
        <v>482</v>
      </c>
      <c r="C319" s="119" t="s">
        <v>206</v>
      </c>
      <c r="D319" s="113" t="s">
        <v>23</v>
      </c>
      <c r="E319" s="119" t="s">
        <v>1108</v>
      </c>
      <c r="F319" s="113" t="s">
        <v>25</v>
      </c>
      <c r="G319" s="117"/>
      <c r="H319" s="117"/>
      <c r="I319" s="117"/>
      <c r="J319" s="114" t="s">
        <v>1202</v>
      </c>
      <c r="K319" s="115" t="s">
        <v>1083</v>
      </c>
      <c r="L319" s="116" t="s">
        <v>648</v>
      </c>
      <c r="M319" s="117"/>
      <c r="N319" s="117"/>
      <c r="O319" s="117"/>
      <c r="P319" s="117"/>
      <c r="Q319" s="117"/>
      <c r="R319" s="117"/>
      <c r="S319" s="117"/>
      <c r="T319" s="117"/>
      <c r="U319" s="117"/>
      <c r="V319" s="117"/>
    </row>
    <row r="320" spans="1:22" ht="75" hidden="1">
      <c r="A320" s="109">
        <v>237</v>
      </c>
      <c r="B320" s="118">
        <v>485</v>
      </c>
      <c r="C320" s="119" t="s">
        <v>1111</v>
      </c>
      <c r="D320" s="113" t="s">
        <v>23</v>
      </c>
      <c r="E320" s="119" t="s">
        <v>1110</v>
      </c>
      <c r="F320" s="113" t="s">
        <v>25</v>
      </c>
      <c r="G320" s="117"/>
      <c r="H320" s="117"/>
      <c r="I320" s="117"/>
      <c r="J320" s="114" t="s">
        <v>1202</v>
      </c>
      <c r="K320" s="115" t="s">
        <v>1083</v>
      </c>
      <c r="L320" s="116" t="s">
        <v>648</v>
      </c>
      <c r="M320" s="117"/>
      <c r="N320" s="117"/>
      <c r="O320" s="117"/>
      <c r="P320" s="117"/>
      <c r="Q320" s="117"/>
      <c r="R320" s="117"/>
      <c r="S320" s="117"/>
      <c r="T320" s="117"/>
      <c r="U320" s="117"/>
      <c r="V320" s="117"/>
    </row>
    <row r="321" spans="1:22" ht="75">
      <c r="A321" s="109"/>
      <c r="B321" s="118"/>
      <c r="C321" s="254" t="s">
        <v>205</v>
      </c>
      <c r="D321" s="113" t="s">
        <v>23</v>
      </c>
      <c r="E321" s="254" t="s">
        <v>205</v>
      </c>
      <c r="F321" s="113" t="s">
        <v>23</v>
      </c>
      <c r="G321" s="117"/>
      <c r="H321" s="117"/>
      <c r="I321" s="117"/>
      <c r="J321" s="114"/>
      <c r="K321" s="115"/>
      <c r="L321" s="116"/>
      <c r="M321" s="117"/>
      <c r="N321" s="117"/>
      <c r="O321" s="117"/>
      <c r="P321" s="117"/>
      <c r="Q321" s="117"/>
      <c r="R321" s="117"/>
      <c r="S321" s="117"/>
      <c r="T321" s="117"/>
      <c r="U321" s="117"/>
      <c r="V321" s="117"/>
    </row>
    <row r="322" spans="1:22" ht="56.25" hidden="1">
      <c r="A322" s="109">
        <v>238</v>
      </c>
      <c r="B322" s="118">
        <v>486</v>
      </c>
      <c r="C322" s="119" t="s">
        <v>910</v>
      </c>
      <c r="D322" s="113" t="s">
        <v>26</v>
      </c>
      <c r="E322" s="119" t="s">
        <v>911</v>
      </c>
      <c r="F322" s="113" t="s">
        <v>105</v>
      </c>
      <c r="G322" s="117"/>
      <c r="H322" s="117"/>
      <c r="I322" s="117"/>
      <c r="J322" s="114" t="s">
        <v>1202</v>
      </c>
      <c r="K322" s="115" t="s">
        <v>1083</v>
      </c>
      <c r="L322" s="116" t="s">
        <v>648</v>
      </c>
      <c r="M322" s="117"/>
      <c r="N322" s="117"/>
      <c r="O322" s="117"/>
      <c r="P322" s="117"/>
      <c r="Q322" s="117"/>
      <c r="R322" s="117"/>
      <c r="S322" s="117"/>
      <c r="T322" s="117"/>
      <c r="U322" s="117"/>
      <c r="V322" s="117"/>
    </row>
    <row r="323" spans="1:22" ht="37.5">
      <c r="A323" s="109">
        <v>239</v>
      </c>
      <c r="B323" s="110">
        <v>487</v>
      </c>
      <c r="C323" s="587" t="s">
        <v>1005</v>
      </c>
      <c r="D323" s="588"/>
      <c r="E323" s="589"/>
      <c r="F323" s="111" t="s">
        <v>1176</v>
      </c>
      <c r="G323" s="107"/>
      <c r="H323" s="107"/>
      <c r="I323" s="107"/>
      <c r="J323" s="112" t="s">
        <v>1202</v>
      </c>
      <c r="K323" s="111" t="s">
        <v>1176</v>
      </c>
      <c r="L323" s="111" t="s">
        <v>1176</v>
      </c>
      <c r="M323" s="111" t="s">
        <v>1176</v>
      </c>
      <c r="N323" s="111" t="s">
        <v>1176</v>
      </c>
      <c r="O323" s="111" t="s">
        <v>1176</v>
      </c>
      <c r="P323" s="111" t="s">
        <v>1176</v>
      </c>
      <c r="Q323" s="111" t="s">
        <v>1176</v>
      </c>
      <c r="R323" s="111" t="s">
        <v>1176</v>
      </c>
      <c r="S323" s="111" t="s">
        <v>1176</v>
      </c>
      <c r="T323" s="111" t="s">
        <v>1176</v>
      </c>
      <c r="U323" s="111" t="s">
        <v>1176</v>
      </c>
      <c r="V323" s="111" t="s">
        <v>1176</v>
      </c>
    </row>
    <row r="324" spans="1:22" ht="37.5">
      <c r="A324" s="109">
        <v>240</v>
      </c>
      <c r="B324" s="110">
        <v>488</v>
      </c>
      <c r="C324" s="587" t="s">
        <v>1006</v>
      </c>
      <c r="D324" s="588"/>
      <c r="E324" s="589"/>
      <c r="F324" s="111" t="s">
        <v>1176</v>
      </c>
      <c r="G324" s="107"/>
      <c r="H324" s="107"/>
      <c r="I324" s="107"/>
      <c r="J324" s="112" t="s">
        <v>1202</v>
      </c>
      <c r="K324" s="111" t="s">
        <v>1176</v>
      </c>
      <c r="L324" s="111" t="s">
        <v>1176</v>
      </c>
      <c r="M324" s="111" t="s">
        <v>1176</v>
      </c>
      <c r="N324" s="111" t="s">
        <v>1176</v>
      </c>
      <c r="O324" s="111" t="s">
        <v>1176</v>
      </c>
      <c r="P324" s="111" t="s">
        <v>1176</v>
      </c>
      <c r="Q324" s="111" t="s">
        <v>1176</v>
      </c>
      <c r="R324" s="111" t="s">
        <v>1176</v>
      </c>
      <c r="S324" s="111" t="s">
        <v>1176</v>
      </c>
      <c r="T324" s="111" t="s">
        <v>1176</v>
      </c>
      <c r="U324" s="111" t="s">
        <v>1176</v>
      </c>
      <c r="V324" s="111" t="s">
        <v>1176</v>
      </c>
    </row>
    <row r="325" spans="1:22" ht="93.75">
      <c r="A325" s="109">
        <v>241</v>
      </c>
      <c r="B325" s="118">
        <v>491</v>
      </c>
      <c r="C325" s="248" t="s">
        <v>1455</v>
      </c>
      <c r="D325" s="249" t="s">
        <v>23</v>
      </c>
      <c r="E325" s="250" t="s">
        <v>1451</v>
      </c>
      <c r="F325" s="113" t="s">
        <v>25</v>
      </c>
      <c r="G325" s="117" t="s">
        <v>1112</v>
      </c>
      <c r="H325" s="117" t="s">
        <v>1387</v>
      </c>
      <c r="I325" s="117" t="s">
        <v>1303</v>
      </c>
      <c r="J325" s="114" t="s">
        <v>1202</v>
      </c>
      <c r="K325" s="115" t="s">
        <v>1082</v>
      </c>
      <c r="L325" s="116" t="s">
        <v>648</v>
      </c>
      <c r="M325" s="117" t="s">
        <v>648</v>
      </c>
      <c r="N325" s="117" t="s">
        <v>648</v>
      </c>
      <c r="O325" s="117" t="s">
        <v>648</v>
      </c>
      <c r="P325" s="117" t="s">
        <v>648</v>
      </c>
      <c r="Q325" s="117" t="s">
        <v>648</v>
      </c>
      <c r="R325" s="117" t="s">
        <v>648</v>
      </c>
      <c r="S325" s="117" t="s">
        <v>648</v>
      </c>
      <c r="T325" s="117" t="s">
        <v>648</v>
      </c>
      <c r="U325" s="117" t="s">
        <v>648</v>
      </c>
      <c r="V325" s="117"/>
    </row>
    <row r="326" spans="1:22" ht="70.5" customHeight="1">
      <c r="A326" s="109">
        <v>242</v>
      </c>
      <c r="B326" s="118">
        <v>494</v>
      </c>
      <c r="C326" s="119" t="s">
        <v>212</v>
      </c>
      <c r="D326" s="113" t="s">
        <v>23</v>
      </c>
      <c r="E326" s="120" t="s">
        <v>1456</v>
      </c>
      <c r="F326" s="113" t="s">
        <v>25</v>
      </c>
      <c r="G326" s="117" t="s">
        <v>1113</v>
      </c>
      <c r="H326" s="117" t="s">
        <v>1387</v>
      </c>
      <c r="I326" s="117" t="s">
        <v>1303</v>
      </c>
      <c r="J326" s="114" t="s">
        <v>1202</v>
      </c>
      <c r="K326" s="115" t="s">
        <v>1082</v>
      </c>
      <c r="L326" s="116" t="s">
        <v>648</v>
      </c>
      <c r="M326" s="117" t="s">
        <v>648</v>
      </c>
      <c r="N326" s="117" t="s">
        <v>648</v>
      </c>
      <c r="O326" s="117" t="s">
        <v>648</v>
      </c>
      <c r="P326" s="117" t="s">
        <v>648</v>
      </c>
      <c r="Q326" s="117" t="s">
        <v>648</v>
      </c>
      <c r="R326" s="117" t="s">
        <v>648</v>
      </c>
      <c r="S326" s="117" t="s">
        <v>648</v>
      </c>
      <c r="T326" s="117" t="s">
        <v>648</v>
      </c>
      <c r="U326" s="117" t="s">
        <v>648</v>
      </c>
      <c r="V326" s="117"/>
    </row>
    <row r="327" spans="1:22" ht="37.5" hidden="1">
      <c r="A327" s="109">
        <v>243</v>
      </c>
      <c r="B327" s="118">
        <v>496</v>
      </c>
      <c r="C327" s="119" t="s">
        <v>1040</v>
      </c>
      <c r="D327" s="113" t="s">
        <v>1084</v>
      </c>
      <c r="E327" s="119" t="s">
        <v>0</v>
      </c>
      <c r="F327" s="113" t="s">
        <v>105</v>
      </c>
      <c r="G327" s="117" t="s">
        <v>0</v>
      </c>
      <c r="H327" s="117"/>
      <c r="I327" s="117"/>
      <c r="J327" s="114" t="s">
        <v>1202</v>
      </c>
      <c r="K327" s="115" t="s">
        <v>1083</v>
      </c>
      <c r="L327" s="116" t="s">
        <v>648</v>
      </c>
      <c r="M327" s="117"/>
      <c r="N327" s="117"/>
      <c r="O327" s="117"/>
      <c r="P327" s="117"/>
      <c r="Q327" s="117"/>
      <c r="R327" s="117"/>
      <c r="S327" s="117"/>
      <c r="T327" s="117"/>
      <c r="U327" s="117"/>
      <c r="V327" s="117"/>
    </row>
    <row r="328" spans="1:22" ht="56.25" hidden="1">
      <c r="A328" s="109">
        <v>244</v>
      </c>
      <c r="B328" s="118">
        <v>500</v>
      </c>
      <c r="C328" s="119" t="s">
        <v>922</v>
      </c>
      <c r="D328" s="113" t="s">
        <v>23</v>
      </c>
      <c r="E328" s="119" t="s">
        <v>1114</v>
      </c>
      <c r="F328" s="113" t="s">
        <v>25</v>
      </c>
      <c r="G328" s="117" t="s">
        <v>1196</v>
      </c>
      <c r="H328" s="117"/>
      <c r="I328" s="117"/>
      <c r="J328" s="114" t="s">
        <v>1202</v>
      </c>
      <c r="K328" s="115" t="s">
        <v>1083</v>
      </c>
      <c r="L328" s="116" t="s">
        <v>648</v>
      </c>
      <c r="M328" s="117"/>
      <c r="N328" s="117"/>
      <c r="O328" s="117"/>
      <c r="P328" s="117"/>
      <c r="Q328" s="117"/>
      <c r="R328" s="117"/>
      <c r="S328" s="117"/>
      <c r="T328" s="117"/>
      <c r="U328" s="117"/>
      <c r="V328" s="117"/>
    </row>
    <row r="329" spans="1:22" ht="37.5">
      <c r="A329" s="109">
        <v>245</v>
      </c>
      <c r="B329" s="118">
        <v>503</v>
      </c>
      <c r="C329" s="119" t="s">
        <v>1457</v>
      </c>
      <c r="D329" s="113" t="s">
        <v>23</v>
      </c>
      <c r="E329" s="119" t="s">
        <v>228</v>
      </c>
      <c r="F329" s="113" t="s">
        <v>25</v>
      </c>
      <c r="G329" s="117" t="s">
        <v>1114</v>
      </c>
      <c r="H329" s="117"/>
      <c r="I329" s="117"/>
      <c r="J329" s="114" t="s">
        <v>1202</v>
      </c>
      <c r="K329" s="115" t="s">
        <v>1082</v>
      </c>
      <c r="L329" s="116" t="s">
        <v>648</v>
      </c>
      <c r="M329" s="117" t="s">
        <v>648</v>
      </c>
      <c r="N329" s="117" t="s">
        <v>648</v>
      </c>
      <c r="O329" s="117" t="s">
        <v>648</v>
      </c>
      <c r="P329" s="117" t="s">
        <v>648</v>
      </c>
      <c r="Q329" s="117" t="s">
        <v>648</v>
      </c>
      <c r="R329" s="117" t="s">
        <v>648</v>
      </c>
      <c r="S329" s="117" t="s">
        <v>648</v>
      </c>
      <c r="T329" s="117" t="s">
        <v>648</v>
      </c>
      <c r="U329" s="117" t="s">
        <v>648</v>
      </c>
      <c r="V329" s="117"/>
    </row>
    <row r="330" spans="1:22" ht="38.25" customHeight="1">
      <c r="A330" s="109">
        <v>246</v>
      </c>
      <c r="B330" s="118">
        <v>504</v>
      </c>
      <c r="C330" s="119" t="s">
        <v>1458</v>
      </c>
      <c r="D330" s="113" t="s">
        <v>23</v>
      </c>
      <c r="E330" s="119" t="s">
        <v>1460</v>
      </c>
      <c r="F330" s="113" t="s">
        <v>25</v>
      </c>
      <c r="G330" s="117" t="s">
        <v>218</v>
      </c>
      <c r="H330" s="117"/>
      <c r="I330" s="117"/>
      <c r="J330" s="114" t="s">
        <v>1202</v>
      </c>
      <c r="K330" s="115" t="s">
        <v>1082</v>
      </c>
      <c r="L330" s="116" t="s">
        <v>648</v>
      </c>
      <c r="M330" s="117" t="s">
        <v>648</v>
      </c>
      <c r="N330" s="117" t="s">
        <v>648</v>
      </c>
      <c r="O330" s="117" t="s">
        <v>648</v>
      </c>
      <c r="P330" s="117" t="s">
        <v>648</v>
      </c>
      <c r="Q330" s="117" t="s">
        <v>648</v>
      </c>
      <c r="R330" s="117" t="s">
        <v>648</v>
      </c>
      <c r="S330" s="117" t="s">
        <v>648</v>
      </c>
      <c r="T330" s="117" t="s">
        <v>648</v>
      </c>
      <c r="U330" s="117" t="s">
        <v>648</v>
      </c>
      <c r="V330" s="117"/>
    </row>
    <row r="331" spans="1:22" ht="36" customHeight="1">
      <c r="A331" s="109">
        <v>247</v>
      </c>
      <c r="B331" s="118">
        <v>506</v>
      </c>
      <c r="C331" s="119" t="s">
        <v>1459</v>
      </c>
      <c r="D331" s="113" t="s">
        <v>23</v>
      </c>
      <c r="E331" s="119" t="s">
        <v>925</v>
      </c>
      <c r="F331" s="113" t="s">
        <v>25</v>
      </c>
      <c r="G331" s="117" t="s">
        <v>228</v>
      </c>
      <c r="H331" s="117"/>
      <c r="I331" s="117"/>
      <c r="J331" s="114" t="s">
        <v>1202</v>
      </c>
      <c r="K331" s="115" t="s">
        <v>1082</v>
      </c>
      <c r="L331" s="116" t="s">
        <v>648</v>
      </c>
      <c r="M331" s="117" t="s">
        <v>648</v>
      </c>
      <c r="N331" s="117" t="s">
        <v>648</v>
      </c>
      <c r="O331" s="117" t="s">
        <v>648</v>
      </c>
      <c r="P331" s="117" t="s">
        <v>648</v>
      </c>
      <c r="Q331" s="117" t="s">
        <v>648</v>
      </c>
      <c r="R331" s="117" t="s">
        <v>648</v>
      </c>
      <c r="S331" s="117" t="s">
        <v>648</v>
      </c>
      <c r="T331" s="117" t="s">
        <v>648</v>
      </c>
      <c r="U331" s="117" t="s">
        <v>648</v>
      </c>
      <c r="V331" s="117"/>
    </row>
    <row r="332" spans="1:22" ht="37.5" hidden="1">
      <c r="A332" s="109"/>
      <c r="B332" s="118"/>
      <c r="C332" s="251"/>
      <c r="D332" s="113"/>
      <c r="E332" s="240" t="s">
        <v>1452</v>
      </c>
      <c r="F332" s="113" t="s">
        <v>25</v>
      </c>
      <c r="G332" s="117"/>
      <c r="H332" s="117"/>
      <c r="I332" s="117"/>
      <c r="J332" s="114" t="s">
        <v>1202</v>
      </c>
      <c r="K332" s="115" t="s">
        <v>1082</v>
      </c>
      <c r="L332" s="116" t="s">
        <v>648</v>
      </c>
      <c r="M332" s="117"/>
      <c r="N332" s="117"/>
      <c r="O332" s="117"/>
      <c r="P332" s="117"/>
      <c r="Q332" s="117"/>
      <c r="R332" s="117"/>
      <c r="S332" s="117"/>
      <c r="T332" s="117"/>
      <c r="U332" s="117"/>
      <c r="V332" s="117"/>
    </row>
    <row r="333" spans="1:22" ht="37.5" hidden="1">
      <c r="A333" s="109"/>
      <c r="B333" s="118"/>
      <c r="C333" s="251"/>
      <c r="D333" s="113"/>
      <c r="E333" s="240" t="s">
        <v>1453</v>
      </c>
      <c r="F333" s="113" t="s">
        <v>25</v>
      </c>
      <c r="G333" s="117"/>
      <c r="H333" s="117"/>
      <c r="I333" s="117"/>
      <c r="J333" s="114" t="s">
        <v>1202</v>
      </c>
      <c r="K333" s="115" t="s">
        <v>1082</v>
      </c>
      <c r="L333" s="116" t="s">
        <v>648</v>
      </c>
      <c r="M333" s="117"/>
      <c r="N333" s="117"/>
      <c r="O333" s="117"/>
      <c r="P333" s="117"/>
      <c r="Q333" s="117"/>
      <c r="R333" s="117"/>
      <c r="S333" s="117"/>
      <c r="T333" s="117"/>
      <c r="U333" s="117"/>
      <c r="V333" s="117"/>
    </row>
    <row r="334" spans="1:22" ht="37.5" hidden="1">
      <c r="A334" s="109"/>
      <c r="B334" s="118"/>
      <c r="C334" s="252" t="s">
        <v>1431</v>
      </c>
      <c r="D334" s="113"/>
      <c r="E334" s="240" t="s">
        <v>1454</v>
      </c>
      <c r="F334" s="113" t="s">
        <v>25</v>
      </c>
      <c r="G334" s="117"/>
      <c r="H334" s="117"/>
      <c r="I334" s="117"/>
      <c r="J334" s="114" t="s">
        <v>1202</v>
      </c>
      <c r="K334" s="115" t="s">
        <v>1082</v>
      </c>
      <c r="L334" s="116" t="s">
        <v>648</v>
      </c>
      <c r="M334" s="117"/>
      <c r="N334" s="117"/>
      <c r="O334" s="117"/>
      <c r="P334" s="117"/>
      <c r="Q334" s="117"/>
      <c r="R334" s="117"/>
      <c r="S334" s="117"/>
      <c r="T334" s="117"/>
      <c r="U334" s="117"/>
      <c r="V334" s="117"/>
    </row>
    <row r="335" spans="1:22" ht="0.75" customHeight="1">
      <c r="A335" s="109">
        <v>248</v>
      </c>
      <c r="B335" s="118">
        <v>507</v>
      </c>
      <c r="C335" s="119" t="s">
        <v>1117</v>
      </c>
      <c r="D335" s="113" t="s">
        <v>25</v>
      </c>
      <c r="E335" s="119" t="s">
        <v>925</v>
      </c>
      <c r="F335" s="113" t="s">
        <v>105</v>
      </c>
      <c r="G335" s="117" t="s">
        <v>925</v>
      </c>
      <c r="H335" s="117"/>
      <c r="I335" s="117"/>
      <c r="J335" s="114" t="s">
        <v>1202</v>
      </c>
      <c r="K335" s="115" t="s">
        <v>1082</v>
      </c>
      <c r="L335" s="116" t="s">
        <v>648</v>
      </c>
      <c r="M335" s="117"/>
      <c r="N335" s="117"/>
      <c r="O335" s="117"/>
      <c r="P335" s="117"/>
      <c r="Q335" s="117"/>
      <c r="R335" s="117"/>
      <c r="S335" s="117"/>
      <c r="T335" s="117"/>
      <c r="U335" s="117"/>
      <c r="V335" s="117"/>
    </row>
    <row r="336" spans="1:22" ht="37.5">
      <c r="A336" s="109">
        <v>249</v>
      </c>
      <c r="B336" s="110">
        <v>508</v>
      </c>
      <c r="C336" s="587" t="s">
        <v>1007</v>
      </c>
      <c r="D336" s="588"/>
      <c r="E336" s="589"/>
      <c r="F336" s="111" t="s">
        <v>1176</v>
      </c>
      <c r="G336" s="107"/>
      <c r="H336" s="107"/>
      <c r="I336" s="107"/>
      <c r="J336" s="112" t="s">
        <v>1202</v>
      </c>
      <c r="K336" s="111" t="s">
        <v>1176</v>
      </c>
      <c r="L336" s="111" t="s">
        <v>1176</v>
      </c>
      <c r="M336" s="111" t="s">
        <v>1176</v>
      </c>
      <c r="N336" s="111" t="s">
        <v>1176</v>
      </c>
      <c r="O336" s="111" t="s">
        <v>1176</v>
      </c>
      <c r="P336" s="111" t="s">
        <v>1176</v>
      </c>
      <c r="Q336" s="111" t="s">
        <v>1176</v>
      </c>
      <c r="R336" s="111" t="s">
        <v>1176</v>
      </c>
      <c r="S336" s="111" t="s">
        <v>1176</v>
      </c>
      <c r="T336" s="111" t="s">
        <v>1176</v>
      </c>
      <c r="U336" s="111" t="s">
        <v>1176</v>
      </c>
      <c r="V336" s="111" t="s">
        <v>1176</v>
      </c>
    </row>
    <row r="337" spans="1:22" ht="37.5">
      <c r="A337" s="109">
        <v>250</v>
      </c>
      <c r="B337" s="118">
        <v>511</v>
      </c>
      <c r="C337" s="119" t="s">
        <v>231</v>
      </c>
      <c r="D337" s="113" t="s">
        <v>23</v>
      </c>
      <c r="E337" s="119" t="s">
        <v>232</v>
      </c>
      <c r="F337" s="113" t="s">
        <v>25</v>
      </c>
      <c r="G337" s="117"/>
      <c r="H337" s="117"/>
      <c r="I337" s="117"/>
      <c r="J337" s="114" t="s">
        <v>1202</v>
      </c>
      <c r="K337" s="115" t="s">
        <v>1082</v>
      </c>
      <c r="L337" s="116" t="s">
        <v>648</v>
      </c>
      <c r="M337" s="117" t="s">
        <v>648</v>
      </c>
      <c r="N337" s="117" t="s">
        <v>648</v>
      </c>
      <c r="O337" s="117" t="s">
        <v>648</v>
      </c>
      <c r="P337" s="117" t="s">
        <v>648</v>
      </c>
      <c r="Q337" s="117" t="s">
        <v>648</v>
      </c>
      <c r="R337" s="117" t="s">
        <v>648</v>
      </c>
      <c r="S337" s="117" t="s">
        <v>648</v>
      </c>
      <c r="T337" s="117" t="s">
        <v>648</v>
      </c>
      <c r="U337" s="117" t="s">
        <v>648</v>
      </c>
      <c r="V337" s="117"/>
    </row>
    <row r="338" spans="1:22" ht="37.5">
      <c r="A338" s="109">
        <v>251</v>
      </c>
      <c r="B338" s="118">
        <v>514</v>
      </c>
      <c r="C338" s="119" t="s">
        <v>934</v>
      </c>
      <c r="D338" s="113" t="s">
        <v>23</v>
      </c>
      <c r="E338" s="119" t="s">
        <v>935</v>
      </c>
      <c r="F338" s="113" t="s">
        <v>25</v>
      </c>
      <c r="G338" s="117"/>
      <c r="H338" s="117"/>
      <c r="I338" s="117"/>
      <c r="J338" s="114" t="s">
        <v>1202</v>
      </c>
      <c r="K338" s="115" t="s">
        <v>1082</v>
      </c>
      <c r="L338" s="116" t="s">
        <v>648</v>
      </c>
      <c r="M338" s="117" t="s">
        <v>648</v>
      </c>
      <c r="N338" s="117" t="s">
        <v>648</v>
      </c>
      <c r="O338" s="117" t="s">
        <v>648</v>
      </c>
      <c r="P338" s="117" t="s">
        <v>648</v>
      </c>
      <c r="Q338" s="117" t="s">
        <v>648</v>
      </c>
      <c r="R338" s="117" t="s">
        <v>648</v>
      </c>
      <c r="S338" s="117" t="s">
        <v>648</v>
      </c>
      <c r="T338" s="117" t="s">
        <v>648</v>
      </c>
      <c r="U338" s="117" t="s">
        <v>648</v>
      </c>
      <c r="V338" s="117"/>
    </row>
    <row r="339" spans="1:22" ht="75">
      <c r="A339" s="109">
        <v>252</v>
      </c>
      <c r="B339" s="118">
        <v>517</v>
      </c>
      <c r="C339" s="119" t="s">
        <v>239</v>
      </c>
      <c r="D339" s="113" t="s">
        <v>23</v>
      </c>
      <c r="E339" s="119" t="s">
        <v>238</v>
      </c>
      <c r="F339" s="113" t="s">
        <v>25</v>
      </c>
      <c r="G339" s="117"/>
      <c r="H339" s="117"/>
      <c r="I339" s="117"/>
      <c r="J339" s="114" t="s">
        <v>1202</v>
      </c>
      <c r="K339" s="115" t="s">
        <v>1082</v>
      </c>
      <c r="L339" s="116" t="s">
        <v>648</v>
      </c>
      <c r="M339" s="117" t="s">
        <v>648</v>
      </c>
      <c r="N339" s="117" t="s">
        <v>648</v>
      </c>
      <c r="O339" s="117" t="s">
        <v>648</v>
      </c>
      <c r="P339" s="117" t="s">
        <v>648</v>
      </c>
      <c r="Q339" s="117" t="s">
        <v>648</v>
      </c>
      <c r="R339" s="117" t="s">
        <v>648</v>
      </c>
      <c r="S339" s="117" t="s">
        <v>648</v>
      </c>
      <c r="T339" s="117" t="s">
        <v>648</v>
      </c>
      <c r="U339" s="117" t="s">
        <v>648</v>
      </c>
      <c r="V339" s="117"/>
    </row>
    <row r="340" spans="1:22" ht="18.75" customHeight="1">
      <c r="A340" s="109">
        <v>253</v>
      </c>
      <c r="B340" s="110">
        <v>518</v>
      </c>
      <c r="C340" s="587" t="s">
        <v>612</v>
      </c>
      <c r="D340" s="588"/>
      <c r="E340" s="589"/>
      <c r="F340" s="111" t="s">
        <v>1176</v>
      </c>
      <c r="G340" s="107"/>
      <c r="H340" s="107"/>
      <c r="I340" s="107"/>
      <c r="J340" s="112" t="s">
        <v>1163</v>
      </c>
      <c r="K340" s="111" t="s">
        <v>1176</v>
      </c>
      <c r="L340" s="111" t="s">
        <v>1176</v>
      </c>
      <c r="M340" s="111" t="s">
        <v>1176</v>
      </c>
      <c r="N340" s="111" t="s">
        <v>1176</v>
      </c>
      <c r="O340" s="111" t="s">
        <v>1176</v>
      </c>
      <c r="P340" s="111" t="s">
        <v>1176</v>
      </c>
      <c r="Q340" s="111" t="s">
        <v>1176</v>
      </c>
      <c r="R340" s="111" t="s">
        <v>1176</v>
      </c>
      <c r="S340" s="111" t="s">
        <v>1176</v>
      </c>
      <c r="T340" s="111" t="s">
        <v>1176</v>
      </c>
      <c r="U340" s="111" t="s">
        <v>1176</v>
      </c>
      <c r="V340" s="111" t="s">
        <v>1176</v>
      </c>
    </row>
    <row r="341" spans="1:22" ht="30.75" customHeight="1">
      <c r="A341" s="109">
        <v>254</v>
      </c>
      <c r="B341" s="110">
        <v>519</v>
      </c>
      <c r="C341" s="587" t="s">
        <v>1008</v>
      </c>
      <c r="D341" s="588"/>
      <c r="E341" s="589"/>
      <c r="F341" s="111" t="s">
        <v>1176</v>
      </c>
      <c r="G341" s="107"/>
      <c r="H341" s="107"/>
      <c r="I341" s="107"/>
      <c r="J341" s="112" t="s">
        <v>1163</v>
      </c>
      <c r="K341" s="111" t="s">
        <v>1176</v>
      </c>
      <c r="L341" s="111" t="s">
        <v>1176</v>
      </c>
      <c r="M341" s="111" t="s">
        <v>1176</v>
      </c>
      <c r="N341" s="111" t="s">
        <v>1176</v>
      </c>
      <c r="O341" s="111" t="s">
        <v>1176</v>
      </c>
      <c r="P341" s="111" t="s">
        <v>1176</v>
      </c>
      <c r="Q341" s="111" t="s">
        <v>1176</v>
      </c>
      <c r="R341" s="111" t="s">
        <v>1176</v>
      </c>
      <c r="S341" s="111" t="s">
        <v>1176</v>
      </c>
      <c r="T341" s="111" t="s">
        <v>1176</v>
      </c>
      <c r="U341" s="111" t="s">
        <v>1176</v>
      </c>
      <c r="V341" s="111" t="s">
        <v>1176</v>
      </c>
    </row>
    <row r="342" spans="1:22" ht="167.25" customHeight="1">
      <c r="A342" s="109">
        <v>255</v>
      </c>
      <c r="B342" s="118">
        <v>522</v>
      </c>
      <c r="C342" s="119" t="s">
        <v>941</v>
      </c>
      <c r="D342" s="113" t="s">
        <v>23</v>
      </c>
      <c r="E342" s="120" t="s">
        <v>1461</v>
      </c>
      <c r="F342" s="120" t="s">
        <v>25</v>
      </c>
      <c r="G342" s="117"/>
      <c r="H342" s="117"/>
      <c r="I342" s="117"/>
      <c r="J342" s="114" t="s">
        <v>1163</v>
      </c>
      <c r="K342" s="115" t="s">
        <v>1082</v>
      </c>
      <c r="L342" s="116" t="s">
        <v>648</v>
      </c>
      <c r="M342" s="117" t="s">
        <v>648</v>
      </c>
      <c r="N342" s="117" t="s">
        <v>648</v>
      </c>
      <c r="O342" s="117" t="s">
        <v>648</v>
      </c>
      <c r="P342" s="117" t="s">
        <v>648</v>
      </c>
      <c r="Q342" s="117" t="s">
        <v>648</v>
      </c>
      <c r="R342" s="117" t="s">
        <v>648</v>
      </c>
      <c r="S342" s="117" t="s">
        <v>648</v>
      </c>
      <c r="T342" s="117" t="s">
        <v>648</v>
      </c>
      <c r="U342" s="117" t="s">
        <v>648</v>
      </c>
      <c r="V342" s="117"/>
    </row>
    <row r="343" spans="1:22" ht="150" hidden="1">
      <c r="A343" s="109">
        <v>256</v>
      </c>
      <c r="B343" s="118">
        <v>523</v>
      </c>
      <c r="C343" s="119" t="s">
        <v>1186</v>
      </c>
      <c r="D343" s="113" t="s">
        <v>23</v>
      </c>
      <c r="E343" s="119" t="s">
        <v>1119</v>
      </c>
      <c r="F343" s="113" t="s">
        <v>23</v>
      </c>
      <c r="G343" s="117"/>
      <c r="H343" s="117"/>
      <c r="I343" s="117"/>
      <c r="J343" s="114" t="s">
        <v>1163</v>
      </c>
      <c r="K343" s="115" t="s">
        <v>1082</v>
      </c>
      <c r="L343" s="116" t="s">
        <v>648</v>
      </c>
      <c r="M343" s="117"/>
      <c r="N343" s="117"/>
      <c r="O343" s="117"/>
      <c r="P343" s="117"/>
      <c r="Q343" s="117"/>
      <c r="R343" s="117"/>
      <c r="S343" s="117"/>
      <c r="T343" s="117"/>
      <c r="U343" s="117"/>
      <c r="V343" s="117"/>
    </row>
    <row r="344" spans="1:22" ht="93.75" hidden="1">
      <c r="A344" s="109"/>
      <c r="B344" s="118"/>
      <c r="C344" s="235" t="s">
        <v>950</v>
      </c>
      <c r="D344" s="236" t="s">
        <v>23</v>
      </c>
      <c r="E344" s="235" t="s">
        <v>948</v>
      </c>
      <c r="F344" s="113"/>
      <c r="G344" s="117"/>
      <c r="H344" s="117"/>
      <c r="I344" s="117"/>
      <c r="J344" s="114"/>
      <c r="K344" s="115"/>
      <c r="L344" s="116"/>
      <c r="M344" s="117"/>
      <c r="N344" s="117"/>
      <c r="O344" s="117"/>
      <c r="P344" s="117"/>
      <c r="Q344" s="117"/>
      <c r="R344" s="117"/>
      <c r="S344" s="117"/>
      <c r="T344" s="117"/>
      <c r="U344" s="117"/>
      <c r="V344" s="117"/>
    </row>
    <row r="345" spans="1:22" ht="0.75" hidden="1" customHeight="1">
      <c r="A345" s="109">
        <v>257</v>
      </c>
      <c r="B345" s="118">
        <v>524</v>
      </c>
      <c r="C345" s="119" t="s">
        <v>950</v>
      </c>
      <c r="D345" s="113" t="s">
        <v>23</v>
      </c>
      <c r="E345" s="119" t="s">
        <v>948</v>
      </c>
      <c r="F345" s="113" t="s">
        <v>23</v>
      </c>
      <c r="G345" s="117"/>
      <c r="H345" s="117"/>
      <c r="I345" s="117"/>
      <c r="J345" s="114" t="s">
        <v>1163</v>
      </c>
      <c r="K345" s="115" t="s">
        <v>1082</v>
      </c>
      <c r="L345" s="116" t="s">
        <v>648</v>
      </c>
      <c r="M345" s="117"/>
      <c r="N345" s="117"/>
      <c r="O345" s="117"/>
      <c r="P345" s="117"/>
      <c r="Q345" s="117"/>
      <c r="R345" s="117"/>
      <c r="S345" s="117"/>
      <c r="T345" s="117"/>
      <c r="U345" s="117"/>
      <c r="V345" s="117"/>
    </row>
    <row r="346" spans="1:22" ht="18.75" customHeight="1">
      <c r="A346" s="109">
        <v>258</v>
      </c>
      <c r="B346" s="110">
        <v>525</v>
      </c>
      <c r="C346" s="587" t="s">
        <v>1009</v>
      </c>
      <c r="D346" s="588"/>
      <c r="E346" s="589"/>
      <c r="F346" s="111" t="s">
        <v>1176</v>
      </c>
      <c r="G346" s="107"/>
      <c r="H346" s="107"/>
      <c r="I346" s="107"/>
      <c r="J346" s="112" t="s">
        <v>1163</v>
      </c>
      <c r="K346" s="111" t="s">
        <v>1176</v>
      </c>
      <c r="L346" s="111" t="s">
        <v>1176</v>
      </c>
      <c r="M346" s="111" t="s">
        <v>1176</v>
      </c>
      <c r="N346" s="111" t="s">
        <v>1176</v>
      </c>
      <c r="O346" s="111" t="s">
        <v>1176</v>
      </c>
      <c r="P346" s="111" t="s">
        <v>1176</v>
      </c>
      <c r="Q346" s="111" t="s">
        <v>1176</v>
      </c>
      <c r="R346" s="111" t="s">
        <v>1176</v>
      </c>
      <c r="S346" s="111" t="s">
        <v>1176</v>
      </c>
      <c r="T346" s="111" t="s">
        <v>1176</v>
      </c>
      <c r="U346" s="111" t="s">
        <v>1176</v>
      </c>
      <c r="V346" s="111" t="s">
        <v>1176</v>
      </c>
    </row>
    <row r="347" spans="1:22" ht="37.5">
      <c r="A347" s="109">
        <v>259</v>
      </c>
      <c r="B347" s="118">
        <v>528</v>
      </c>
      <c r="C347" s="119" t="s">
        <v>1565</v>
      </c>
      <c r="D347" s="113" t="s">
        <v>23</v>
      </c>
      <c r="E347" s="119" t="s">
        <v>124</v>
      </c>
      <c r="F347" s="113" t="s">
        <v>25</v>
      </c>
      <c r="G347" s="117"/>
      <c r="H347" s="117"/>
      <c r="I347" s="117"/>
      <c r="J347" s="114" t="s">
        <v>1163</v>
      </c>
      <c r="K347" s="115" t="s">
        <v>1082</v>
      </c>
      <c r="L347" s="116" t="s">
        <v>648</v>
      </c>
      <c r="M347" s="117" t="s">
        <v>648</v>
      </c>
      <c r="N347" s="117" t="s">
        <v>648</v>
      </c>
      <c r="O347" s="117" t="s">
        <v>648</v>
      </c>
      <c r="P347" s="117" t="s">
        <v>648</v>
      </c>
      <c r="Q347" s="117" t="s">
        <v>648</v>
      </c>
      <c r="R347" s="117" t="s">
        <v>648</v>
      </c>
      <c r="S347" s="117" t="s">
        <v>648</v>
      </c>
      <c r="T347" s="117" t="s">
        <v>648</v>
      </c>
      <c r="U347" s="117" t="s">
        <v>648</v>
      </c>
      <c r="V347" s="117"/>
    </row>
    <row r="348" spans="1:22" ht="75" hidden="1">
      <c r="A348" s="109">
        <v>260</v>
      </c>
      <c r="B348" s="118">
        <v>529</v>
      </c>
      <c r="C348" s="119" t="s">
        <v>131</v>
      </c>
      <c r="D348" s="113" t="s">
        <v>23</v>
      </c>
      <c r="E348" s="119" t="s">
        <v>128</v>
      </c>
      <c r="F348" s="113" t="s">
        <v>25</v>
      </c>
      <c r="G348" s="117"/>
      <c r="H348" s="117"/>
      <c r="I348" s="117"/>
      <c r="J348" s="114" t="s">
        <v>1163</v>
      </c>
      <c r="K348" s="115" t="s">
        <v>1082</v>
      </c>
      <c r="L348" s="116" t="s">
        <v>648</v>
      </c>
      <c r="M348" s="117"/>
      <c r="N348" s="117"/>
      <c r="O348" s="117"/>
      <c r="P348" s="117"/>
      <c r="Q348" s="117"/>
      <c r="R348" s="117"/>
      <c r="S348" s="117"/>
      <c r="T348" s="117"/>
      <c r="U348" s="117"/>
      <c r="V348" s="117"/>
    </row>
    <row r="349" spans="1:22" ht="37.5">
      <c r="A349" s="109">
        <v>261</v>
      </c>
      <c r="B349" s="118">
        <v>532</v>
      </c>
      <c r="C349" s="119" t="s">
        <v>1566</v>
      </c>
      <c r="D349" s="113" t="s">
        <v>23</v>
      </c>
      <c r="E349" s="119" t="s">
        <v>128</v>
      </c>
      <c r="F349" s="113" t="s">
        <v>25</v>
      </c>
      <c r="G349" s="117"/>
      <c r="H349" s="117"/>
      <c r="I349" s="117"/>
      <c r="J349" s="114" t="s">
        <v>1163</v>
      </c>
      <c r="K349" s="115" t="s">
        <v>1082</v>
      </c>
      <c r="L349" s="116" t="s">
        <v>648</v>
      </c>
      <c r="M349" s="117" t="s">
        <v>648</v>
      </c>
      <c r="N349" s="117" t="s">
        <v>648</v>
      </c>
      <c r="O349" s="117" t="s">
        <v>648</v>
      </c>
      <c r="P349" s="117" t="s">
        <v>648</v>
      </c>
      <c r="Q349" s="117" t="s">
        <v>648</v>
      </c>
      <c r="R349" s="117" t="s">
        <v>648</v>
      </c>
      <c r="S349" s="117" t="s">
        <v>648</v>
      </c>
      <c r="T349" s="117" t="s">
        <v>648</v>
      </c>
      <c r="U349" s="117" t="s">
        <v>648</v>
      </c>
      <c r="V349" s="117"/>
    </row>
    <row r="350" spans="1:22" ht="75">
      <c r="A350" s="109">
        <v>262</v>
      </c>
      <c r="B350" s="118">
        <v>537</v>
      </c>
      <c r="C350" s="590" t="s">
        <v>133</v>
      </c>
      <c r="D350" s="113" t="s">
        <v>23</v>
      </c>
      <c r="E350" s="119" t="s">
        <v>136</v>
      </c>
      <c r="F350" s="113" t="s">
        <v>25</v>
      </c>
      <c r="G350" s="117"/>
      <c r="H350" s="117"/>
      <c r="I350" s="117"/>
      <c r="J350" s="114" t="s">
        <v>1163</v>
      </c>
      <c r="K350" s="115" t="s">
        <v>1082</v>
      </c>
      <c r="L350" s="116" t="s">
        <v>648</v>
      </c>
      <c r="M350" s="117" t="s">
        <v>648</v>
      </c>
      <c r="N350" s="117" t="s">
        <v>648</v>
      </c>
      <c r="O350" s="117" t="s">
        <v>648</v>
      </c>
      <c r="P350" s="117" t="s">
        <v>648</v>
      </c>
      <c r="Q350" s="117" t="s">
        <v>648</v>
      </c>
      <c r="R350" s="117" t="s">
        <v>648</v>
      </c>
      <c r="S350" s="117" t="s">
        <v>648</v>
      </c>
      <c r="T350" s="117" t="s">
        <v>648</v>
      </c>
      <c r="U350" s="117" t="s">
        <v>648</v>
      </c>
      <c r="V350" s="117"/>
    </row>
    <row r="351" spans="1:22" ht="75">
      <c r="A351" s="109">
        <v>263</v>
      </c>
      <c r="B351" s="118">
        <v>538</v>
      </c>
      <c r="C351" s="590"/>
      <c r="D351" s="113" t="s">
        <v>23</v>
      </c>
      <c r="E351" s="119" t="s">
        <v>136</v>
      </c>
      <c r="F351" s="113" t="s">
        <v>25</v>
      </c>
      <c r="G351" s="117"/>
      <c r="H351" s="117"/>
      <c r="I351" s="117"/>
      <c r="J351" s="114" t="s">
        <v>1163</v>
      </c>
      <c r="K351" s="115" t="s">
        <v>1082</v>
      </c>
      <c r="L351" s="116" t="s">
        <v>648</v>
      </c>
      <c r="M351" s="117" t="s">
        <v>648</v>
      </c>
      <c r="N351" s="117" t="s">
        <v>648</v>
      </c>
      <c r="O351" s="117" t="s">
        <v>648</v>
      </c>
      <c r="P351" s="117" t="s">
        <v>648</v>
      </c>
      <c r="Q351" s="117" t="s">
        <v>648</v>
      </c>
      <c r="R351" s="117" t="s">
        <v>648</v>
      </c>
      <c r="S351" s="117" t="s">
        <v>648</v>
      </c>
      <c r="T351" s="117" t="s">
        <v>648</v>
      </c>
      <c r="U351" s="117" t="s">
        <v>648</v>
      </c>
      <c r="V351" s="117"/>
    </row>
    <row r="352" spans="1:22" ht="56.25">
      <c r="A352" s="109">
        <v>264</v>
      </c>
      <c r="B352" s="118">
        <v>541</v>
      </c>
      <c r="C352" s="119" t="s">
        <v>145</v>
      </c>
      <c r="D352" s="113" t="s">
        <v>23</v>
      </c>
      <c r="E352" s="119" t="s">
        <v>142</v>
      </c>
      <c r="F352" s="113" t="s">
        <v>25</v>
      </c>
      <c r="G352" s="117"/>
      <c r="H352" s="117"/>
      <c r="I352" s="117"/>
      <c r="J352" s="114" t="s">
        <v>1163</v>
      </c>
      <c r="K352" s="115" t="s">
        <v>1082</v>
      </c>
      <c r="L352" s="116" t="s">
        <v>648</v>
      </c>
      <c r="M352" s="117" t="s">
        <v>648</v>
      </c>
      <c r="N352" s="117" t="s">
        <v>648</v>
      </c>
      <c r="O352" s="117" t="s">
        <v>648</v>
      </c>
      <c r="P352" s="117" t="s">
        <v>648</v>
      </c>
      <c r="Q352" s="117" t="s">
        <v>648</v>
      </c>
      <c r="R352" s="117" t="s">
        <v>648</v>
      </c>
      <c r="S352" s="117" t="s">
        <v>648</v>
      </c>
      <c r="T352" s="117" t="s">
        <v>648</v>
      </c>
      <c r="U352" s="117" t="s">
        <v>648</v>
      </c>
      <c r="V352" s="117"/>
    </row>
    <row r="353" spans="1:22" ht="56.25">
      <c r="A353" s="109">
        <v>265</v>
      </c>
      <c r="B353" s="118">
        <v>544</v>
      </c>
      <c r="C353" s="119" t="s">
        <v>153</v>
      </c>
      <c r="D353" s="113" t="s">
        <v>23</v>
      </c>
      <c r="E353" s="119" t="s">
        <v>955</v>
      </c>
      <c r="F353" s="113" t="s">
        <v>25</v>
      </c>
      <c r="G353" s="117"/>
      <c r="H353" s="117"/>
      <c r="I353" s="117"/>
      <c r="J353" s="114" t="s">
        <v>1163</v>
      </c>
      <c r="K353" s="115" t="s">
        <v>1082</v>
      </c>
      <c r="L353" s="116" t="s">
        <v>648</v>
      </c>
      <c r="M353" s="117" t="s">
        <v>648</v>
      </c>
      <c r="N353" s="117" t="s">
        <v>648</v>
      </c>
      <c r="O353" s="117" t="s">
        <v>648</v>
      </c>
      <c r="P353" s="117" t="s">
        <v>648</v>
      </c>
      <c r="Q353" s="117" t="s">
        <v>648</v>
      </c>
      <c r="R353" s="117" t="s">
        <v>648</v>
      </c>
      <c r="S353" s="117" t="s">
        <v>648</v>
      </c>
      <c r="T353" s="117" t="s">
        <v>648</v>
      </c>
      <c r="U353" s="117" t="s">
        <v>648</v>
      </c>
      <c r="V353" s="117"/>
    </row>
    <row r="354" spans="1:22" ht="56.25">
      <c r="A354" s="109">
        <v>266</v>
      </c>
      <c r="B354" s="118">
        <v>547</v>
      </c>
      <c r="C354" s="119" t="s">
        <v>961</v>
      </c>
      <c r="D354" s="113" t="s">
        <v>23</v>
      </c>
      <c r="E354" s="119" t="s">
        <v>147</v>
      </c>
      <c r="F354" s="113" t="s">
        <v>25</v>
      </c>
      <c r="G354" s="117"/>
      <c r="H354" s="117"/>
      <c r="I354" s="117"/>
      <c r="J354" s="114" t="s">
        <v>1163</v>
      </c>
      <c r="K354" s="115" t="s">
        <v>1082</v>
      </c>
      <c r="L354" s="116" t="s">
        <v>648</v>
      </c>
      <c r="M354" s="117" t="s">
        <v>648</v>
      </c>
      <c r="N354" s="117" t="s">
        <v>648</v>
      </c>
      <c r="O354" s="117" t="s">
        <v>648</v>
      </c>
      <c r="P354" s="117" t="s">
        <v>648</v>
      </c>
      <c r="Q354" s="117" t="s">
        <v>648</v>
      </c>
      <c r="R354" s="117" t="s">
        <v>648</v>
      </c>
      <c r="S354" s="117" t="s">
        <v>648</v>
      </c>
      <c r="T354" s="117" t="s">
        <v>648</v>
      </c>
      <c r="U354" s="117" t="s">
        <v>648</v>
      </c>
      <c r="V354" s="117"/>
    </row>
    <row r="355" spans="1:22" ht="56.25">
      <c r="A355" s="109">
        <v>267</v>
      </c>
      <c r="B355" s="118">
        <v>550</v>
      </c>
      <c r="C355" s="119" t="s">
        <v>161</v>
      </c>
      <c r="D355" s="113" t="s">
        <v>23</v>
      </c>
      <c r="E355" s="119" t="s">
        <v>964</v>
      </c>
      <c r="F355" s="113" t="s">
        <v>25</v>
      </c>
      <c r="G355" s="117"/>
      <c r="H355" s="117"/>
      <c r="I355" s="117"/>
      <c r="J355" s="114" t="s">
        <v>1163</v>
      </c>
      <c r="K355" s="115" t="s">
        <v>1082</v>
      </c>
      <c r="L355" s="116" t="s">
        <v>648</v>
      </c>
      <c r="M355" s="117" t="s">
        <v>648</v>
      </c>
      <c r="N355" s="117" t="s">
        <v>648</v>
      </c>
      <c r="O355" s="117" t="s">
        <v>648</v>
      </c>
      <c r="P355" s="117" t="s">
        <v>648</v>
      </c>
      <c r="Q355" s="117" t="s">
        <v>648</v>
      </c>
      <c r="R355" s="117" t="s">
        <v>648</v>
      </c>
      <c r="S355" s="117" t="s">
        <v>648</v>
      </c>
      <c r="T355" s="117" t="s">
        <v>648</v>
      </c>
      <c r="U355" s="117" t="s">
        <v>648</v>
      </c>
      <c r="V355" s="117"/>
    </row>
    <row r="356" spans="1:22" ht="37.5">
      <c r="A356" s="109">
        <v>268</v>
      </c>
      <c r="B356" s="118">
        <v>553</v>
      </c>
      <c r="C356" s="119" t="s">
        <v>980</v>
      </c>
      <c r="D356" s="113" t="s">
        <v>26</v>
      </c>
      <c r="E356" s="119" t="s">
        <v>981</v>
      </c>
      <c r="F356" s="113" t="s">
        <v>25</v>
      </c>
      <c r="G356" s="117"/>
      <c r="H356" s="117"/>
      <c r="I356" s="117"/>
      <c r="J356" s="114" t="s">
        <v>1163</v>
      </c>
      <c r="K356" s="115" t="s">
        <v>1082</v>
      </c>
      <c r="L356" s="116" t="s">
        <v>648</v>
      </c>
      <c r="M356" s="117" t="s">
        <v>648</v>
      </c>
      <c r="N356" s="117" t="s">
        <v>648</v>
      </c>
      <c r="O356" s="117" t="s">
        <v>648</v>
      </c>
      <c r="P356" s="117" t="s">
        <v>648</v>
      </c>
      <c r="Q356" s="117" t="s">
        <v>648</v>
      </c>
      <c r="R356" s="117" t="s">
        <v>648</v>
      </c>
      <c r="S356" s="117" t="s">
        <v>648</v>
      </c>
      <c r="T356" s="117" t="s">
        <v>648</v>
      </c>
      <c r="U356" s="117" t="s">
        <v>648</v>
      </c>
      <c r="V356" s="117"/>
    </row>
    <row r="357" spans="1:22" ht="37.5">
      <c r="A357" s="109">
        <v>269</v>
      </c>
      <c r="B357" s="118">
        <v>555</v>
      </c>
      <c r="C357" s="119" t="s">
        <v>967</v>
      </c>
      <c r="D357" s="113" t="s">
        <v>23</v>
      </c>
      <c r="E357" s="119" t="s">
        <v>158</v>
      </c>
      <c r="F357" s="113" t="s">
        <v>26</v>
      </c>
      <c r="G357" s="117"/>
      <c r="H357" s="117"/>
      <c r="I357" s="117"/>
      <c r="J357" s="114" t="s">
        <v>1163</v>
      </c>
      <c r="K357" s="115" t="s">
        <v>1082</v>
      </c>
      <c r="L357" s="116" t="s">
        <v>648</v>
      </c>
      <c r="M357" s="117" t="s">
        <v>648</v>
      </c>
      <c r="N357" s="117" t="s">
        <v>648</v>
      </c>
      <c r="O357" s="117" t="s">
        <v>648</v>
      </c>
      <c r="P357" s="117" t="s">
        <v>648</v>
      </c>
      <c r="Q357" s="117" t="s">
        <v>648</v>
      </c>
      <c r="R357" s="117" t="s">
        <v>648</v>
      </c>
      <c r="S357" s="117" t="s">
        <v>648</v>
      </c>
      <c r="T357" s="117" t="s">
        <v>648</v>
      </c>
      <c r="U357" s="117" t="s">
        <v>648</v>
      </c>
      <c r="V357" s="117"/>
    </row>
    <row r="358" spans="1:22" ht="56.25" hidden="1">
      <c r="A358" s="109">
        <v>270</v>
      </c>
      <c r="B358" s="118">
        <v>558</v>
      </c>
      <c r="C358" s="119" t="s">
        <v>968</v>
      </c>
      <c r="D358" s="113" t="s">
        <v>23</v>
      </c>
      <c r="E358" s="119" t="s">
        <v>159</v>
      </c>
      <c r="F358" s="113" t="s">
        <v>25</v>
      </c>
      <c r="G358" s="117"/>
      <c r="H358" s="117"/>
      <c r="I358" s="117"/>
      <c r="J358" s="114" t="s">
        <v>1163</v>
      </c>
      <c r="K358" s="115" t="s">
        <v>1082</v>
      </c>
      <c r="L358" s="116" t="s">
        <v>648</v>
      </c>
      <c r="M358" s="117"/>
      <c r="N358" s="117"/>
      <c r="O358" s="117"/>
      <c r="P358" s="117"/>
      <c r="Q358" s="117"/>
      <c r="R358" s="117"/>
      <c r="S358" s="117"/>
      <c r="T358" s="117"/>
      <c r="U358" s="117"/>
      <c r="V358" s="117"/>
    </row>
    <row r="359" spans="1:22" ht="18.75" customHeight="1">
      <c r="A359" s="109">
        <v>271</v>
      </c>
      <c r="B359" s="118">
        <v>559</v>
      </c>
      <c r="C359" s="587" t="s">
        <v>1201</v>
      </c>
      <c r="D359" s="588"/>
      <c r="E359" s="589"/>
      <c r="F359" s="111" t="s">
        <v>1176</v>
      </c>
      <c r="G359" s="107"/>
      <c r="H359" s="107"/>
      <c r="I359" s="107"/>
      <c r="J359" s="112" t="s">
        <v>1163</v>
      </c>
      <c r="K359" s="111" t="s">
        <v>1176</v>
      </c>
      <c r="L359" s="111" t="s">
        <v>1176</v>
      </c>
      <c r="M359" s="111" t="s">
        <v>1176</v>
      </c>
      <c r="N359" s="111" t="s">
        <v>1176</v>
      </c>
      <c r="O359" s="111" t="s">
        <v>1176</v>
      </c>
      <c r="P359" s="111" t="s">
        <v>1176</v>
      </c>
      <c r="Q359" s="111" t="s">
        <v>1176</v>
      </c>
      <c r="R359" s="111" t="s">
        <v>1176</v>
      </c>
      <c r="S359" s="111" t="s">
        <v>1176</v>
      </c>
      <c r="T359" s="111" t="s">
        <v>1176</v>
      </c>
      <c r="U359" s="111" t="s">
        <v>1176</v>
      </c>
      <c r="V359" s="111" t="s">
        <v>1176</v>
      </c>
    </row>
    <row r="360" spans="1:22" ht="56.25">
      <c r="A360" s="109">
        <v>272</v>
      </c>
      <c r="B360" s="118">
        <v>562</v>
      </c>
      <c r="C360" s="119" t="s">
        <v>969</v>
      </c>
      <c r="D360" s="113" t="s">
        <v>23</v>
      </c>
      <c r="E360" s="119" t="s">
        <v>165</v>
      </c>
      <c r="F360" s="113" t="s">
        <v>25</v>
      </c>
      <c r="G360" s="117"/>
      <c r="H360" s="117"/>
      <c r="I360" s="117"/>
      <c r="J360" s="114" t="s">
        <v>1163</v>
      </c>
      <c r="K360" s="115" t="s">
        <v>1082</v>
      </c>
      <c r="L360" s="116" t="s">
        <v>648</v>
      </c>
      <c r="M360" s="117" t="s">
        <v>648</v>
      </c>
      <c r="N360" s="117" t="s">
        <v>648</v>
      </c>
      <c r="O360" s="117" t="s">
        <v>648</v>
      </c>
      <c r="P360" s="117" t="s">
        <v>648</v>
      </c>
      <c r="Q360" s="117" t="s">
        <v>648</v>
      </c>
      <c r="R360" s="117" t="s">
        <v>648</v>
      </c>
      <c r="S360" s="117" t="s">
        <v>648</v>
      </c>
      <c r="T360" s="117" t="s">
        <v>648</v>
      </c>
      <c r="U360" s="117" t="s">
        <v>648</v>
      </c>
      <c r="V360" s="117"/>
    </row>
    <row r="361" spans="1:22" ht="37.5">
      <c r="A361" s="109">
        <v>273</v>
      </c>
      <c r="B361" s="118">
        <v>564</v>
      </c>
      <c r="C361" s="119" t="s">
        <v>170</v>
      </c>
      <c r="D361" s="113" t="s">
        <v>23</v>
      </c>
      <c r="E361" s="119" t="s">
        <v>166</v>
      </c>
      <c r="F361" s="113" t="s">
        <v>24</v>
      </c>
      <c r="G361" s="117"/>
      <c r="H361" s="117"/>
      <c r="I361" s="117"/>
      <c r="J361" s="114" t="s">
        <v>1163</v>
      </c>
      <c r="K361" s="115" t="s">
        <v>1082</v>
      </c>
      <c r="L361" s="116" t="s">
        <v>648</v>
      </c>
      <c r="M361" s="117" t="s">
        <v>648</v>
      </c>
      <c r="N361" s="117" t="s">
        <v>648</v>
      </c>
      <c r="O361" s="117" t="s">
        <v>648</v>
      </c>
      <c r="P361" s="117" t="s">
        <v>648</v>
      </c>
      <c r="Q361" s="117" t="s">
        <v>648</v>
      </c>
      <c r="R361" s="117" t="s">
        <v>648</v>
      </c>
      <c r="S361" s="117" t="s">
        <v>648</v>
      </c>
      <c r="T361" s="117" t="s">
        <v>648</v>
      </c>
      <c r="U361" s="117" t="s">
        <v>648</v>
      </c>
      <c r="V361" s="117"/>
    </row>
    <row r="362" spans="1:22" ht="37.5">
      <c r="A362" s="109">
        <v>274</v>
      </c>
      <c r="B362" s="118">
        <v>565</v>
      </c>
      <c r="C362" s="119" t="s">
        <v>972</v>
      </c>
      <c r="D362" s="113" t="s">
        <v>25</v>
      </c>
      <c r="E362" s="119" t="s">
        <v>973</v>
      </c>
      <c r="F362" s="113" t="s">
        <v>25</v>
      </c>
      <c r="G362" s="117"/>
      <c r="H362" s="117"/>
      <c r="I362" s="117"/>
      <c r="J362" s="114" t="s">
        <v>1163</v>
      </c>
      <c r="K362" s="115" t="s">
        <v>1082</v>
      </c>
      <c r="L362" s="116" t="s">
        <v>648</v>
      </c>
      <c r="M362" s="117" t="s">
        <v>648</v>
      </c>
      <c r="N362" s="117" t="s">
        <v>648</v>
      </c>
      <c r="O362" s="117" t="s">
        <v>648</v>
      </c>
      <c r="P362" s="117" t="s">
        <v>648</v>
      </c>
      <c r="Q362" s="117" t="s">
        <v>648</v>
      </c>
      <c r="R362" s="117" t="s">
        <v>648</v>
      </c>
      <c r="S362" s="117" t="s">
        <v>648</v>
      </c>
      <c r="T362" s="117" t="s">
        <v>648</v>
      </c>
      <c r="U362" s="117" t="s">
        <v>648</v>
      </c>
      <c r="V362" s="117"/>
    </row>
    <row r="363" spans="1:22" ht="56.25">
      <c r="A363" s="109">
        <v>275</v>
      </c>
      <c r="B363" s="118">
        <v>568</v>
      </c>
      <c r="C363" s="119" t="s">
        <v>976</v>
      </c>
      <c r="D363" s="113" t="s">
        <v>23</v>
      </c>
      <c r="E363" s="119" t="s">
        <v>173</v>
      </c>
      <c r="F363" s="113" t="s">
        <v>25</v>
      </c>
      <c r="G363" s="117"/>
      <c r="H363" s="117"/>
      <c r="I363" s="117"/>
      <c r="J363" s="114" t="s">
        <v>1163</v>
      </c>
      <c r="K363" s="115" t="s">
        <v>1082</v>
      </c>
      <c r="L363" s="116" t="s">
        <v>648</v>
      </c>
      <c r="M363" s="117" t="s">
        <v>648</v>
      </c>
      <c r="N363" s="117" t="s">
        <v>648</v>
      </c>
      <c r="O363" s="117" t="s">
        <v>648</v>
      </c>
      <c r="P363" s="117" t="s">
        <v>648</v>
      </c>
      <c r="Q363" s="117" t="s">
        <v>648</v>
      </c>
      <c r="R363" s="117" t="s">
        <v>648</v>
      </c>
      <c r="S363" s="117" t="s">
        <v>648</v>
      </c>
      <c r="T363" s="117" t="s">
        <v>648</v>
      </c>
      <c r="U363" s="117" t="s">
        <v>648</v>
      </c>
      <c r="V363" s="117"/>
    </row>
    <row r="364" spans="1:22" ht="0.75" customHeight="1">
      <c r="A364" s="109">
        <v>276</v>
      </c>
      <c r="B364" s="118">
        <v>570</v>
      </c>
      <c r="C364" s="119" t="s">
        <v>976</v>
      </c>
      <c r="D364" s="113" t="s">
        <v>23</v>
      </c>
      <c r="E364" s="119" t="s">
        <v>173</v>
      </c>
      <c r="F364" s="113" t="s">
        <v>25</v>
      </c>
      <c r="G364" s="118"/>
      <c r="H364" s="118"/>
      <c r="I364" s="118"/>
      <c r="J364" s="114" t="s">
        <v>1163</v>
      </c>
      <c r="K364" s="115" t="s">
        <v>1082</v>
      </c>
      <c r="L364" s="116" t="s">
        <v>648</v>
      </c>
      <c r="M364" s="118"/>
      <c r="N364" s="118"/>
      <c r="O364" s="118"/>
      <c r="P364" s="118"/>
      <c r="Q364" s="117"/>
      <c r="R364" s="117"/>
      <c r="S364" s="117"/>
      <c r="T364" s="117"/>
      <c r="U364" s="117"/>
      <c r="V364" s="117"/>
    </row>
    <row r="365" spans="1:22" ht="32.25" hidden="1" customHeight="1">
      <c r="A365" s="109">
        <v>277</v>
      </c>
      <c r="B365" s="118">
        <v>572</v>
      </c>
      <c r="C365" s="119" t="s">
        <v>174</v>
      </c>
      <c r="D365" s="113" t="s">
        <v>23</v>
      </c>
      <c r="E365" s="121" t="s">
        <v>1204</v>
      </c>
      <c r="F365" s="120" t="s">
        <v>25</v>
      </c>
      <c r="G365" s="118"/>
      <c r="H365" s="118"/>
      <c r="I365" s="118"/>
      <c r="J365" s="114" t="s">
        <v>1163</v>
      </c>
      <c r="K365" s="115" t="s">
        <v>1082</v>
      </c>
      <c r="L365" s="116" t="s">
        <v>648</v>
      </c>
      <c r="M365" s="118"/>
      <c r="N365" s="118"/>
      <c r="O365" s="118"/>
      <c r="P365" s="118"/>
      <c r="Q365" s="117"/>
      <c r="R365" s="117"/>
      <c r="S365" s="117"/>
      <c r="T365" s="117"/>
      <c r="U365" s="117"/>
      <c r="V365" s="117"/>
    </row>
    <row r="366" spans="1:22" ht="0.75" customHeight="1">
      <c r="A366" s="118"/>
      <c r="B366" s="118"/>
      <c r="C366" s="119"/>
      <c r="D366" s="113"/>
      <c r="E366" s="119"/>
      <c r="F366" s="113"/>
      <c r="G366" s="118"/>
      <c r="H366" s="118"/>
      <c r="I366" s="118"/>
      <c r="J366" s="122"/>
      <c r="K366" s="115"/>
      <c r="L366" s="116"/>
      <c r="M366" s="118"/>
      <c r="N366" s="118"/>
      <c r="O366" s="118"/>
      <c r="P366" s="118"/>
      <c r="Q366" s="117"/>
      <c r="R366" s="117"/>
      <c r="S366" s="117"/>
      <c r="T366" s="117"/>
      <c r="U366" s="117"/>
      <c r="V366" s="117"/>
    </row>
    <row r="367" spans="1:22" ht="16.5" customHeight="1">
      <c r="A367" s="117"/>
      <c r="B367" s="598"/>
      <c r="C367" s="599"/>
      <c r="D367" s="599"/>
      <c r="E367" s="599"/>
      <c r="F367" s="600"/>
      <c r="G367" s="597" t="s">
        <v>1203</v>
      </c>
      <c r="H367" s="597"/>
      <c r="I367" s="597"/>
      <c r="J367" s="597"/>
      <c r="K367" s="597"/>
      <c r="L367" s="110">
        <v>174</v>
      </c>
      <c r="M367" s="110">
        <v>19</v>
      </c>
      <c r="N367" s="110">
        <v>20</v>
      </c>
      <c r="O367" s="110">
        <v>20</v>
      </c>
      <c r="P367" s="110">
        <v>15</v>
      </c>
      <c r="Q367" s="110">
        <v>15</v>
      </c>
      <c r="R367" s="110">
        <v>20</v>
      </c>
      <c r="S367" s="110">
        <v>25</v>
      </c>
      <c r="T367" s="110">
        <v>20</v>
      </c>
      <c r="U367" s="110">
        <v>20</v>
      </c>
      <c r="V367" s="110">
        <f t="shared" ref="V367" si="0">SUM(V368:V372)</f>
        <v>27</v>
      </c>
    </row>
    <row r="368" spans="1:22" ht="16.5" customHeight="1">
      <c r="A368" s="117"/>
      <c r="B368" s="579"/>
      <c r="C368" s="580"/>
      <c r="D368" s="580"/>
      <c r="E368" s="580"/>
      <c r="F368" s="581"/>
      <c r="G368" s="596" t="s">
        <v>1128</v>
      </c>
      <c r="H368" s="596"/>
      <c r="I368" s="596"/>
      <c r="J368" s="596"/>
      <c r="K368" s="596"/>
      <c r="L368" s="123">
        <v>21</v>
      </c>
      <c r="M368" s="123">
        <v>2</v>
      </c>
      <c r="N368" s="123">
        <v>3</v>
      </c>
      <c r="O368" s="123">
        <v>2</v>
      </c>
      <c r="P368" s="123">
        <v>2</v>
      </c>
      <c r="Q368" s="123">
        <v>2</v>
      </c>
      <c r="R368" s="123">
        <v>2</v>
      </c>
      <c r="S368" s="123">
        <v>3</v>
      </c>
      <c r="T368" s="123">
        <v>4</v>
      </c>
      <c r="U368" s="123">
        <v>3</v>
      </c>
      <c r="V368" s="123">
        <f t="shared" ref="V368" si="1">COUNTIF(V$7:V$134,"x")</f>
        <v>27</v>
      </c>
    </row>
    <row r="369" spans="1:22" ht="16.5" customHeight="1">
      <c r="A369" s="117"/>
      <c r="B369" s="579"/>
      <c r="C369" s="580"/>
      <c r="D369" s="580"/>
      <c r="E369" s="580"/>
      <c r="F369" s="581"/>
      <c r="G369" s="596" t="s">
        <v>1129</v>
      </c>
      <c r="H369" s="596"/>
      <c r="I369" s="596"/>
      <c r="J369" s="596"/>
      <c r="K369" s="596"/>
      <c r="L369" s="123">
        <v>45</v>
      </c>
      <c r="M369" s="123">
        <v>5</v>
      </c>
      <c r="N369" s="123">
        <v>5</v>
      </c>
      <c r="O369" s="123">
        <v>6</v>
      </c>
      <c r="P369" s="123">
        <v>4</v>
      </c>
      <c r="Q369" s="123">
        <v>4</v>
      </c>
      <c r="R369" s="123">
        <v>5</v>
      </c>
      <c r="S369" s="123">
        <v>6</v>
      </c>
      <c r="T369" s="123">
        <v>5</v>
      </c>
      <c r="U369" s="123">
        <v>5</v>
      </c>
      <c r="V369" s="123">
        <f>COUNTIF(V$135:V$239,"x")</f>
        <v>0</v>
      </c>
    </row>
    <row r="370" spans="1:22" ht="16.5" customHeight="1">
      <c r="A370" s="117"/>
      <c r="B370" s="579"/>
      <c r="C370" s="580"/>
      <c r="D370" s="580"/>
      <c r="E370" s="580"/>
      <c r="F370" s="581"/>
      <c r="G370" s="596" t="s">
        <v>1130</v>
      </c>
      <c r="H370" s="596"/>
      <c r="I370" s="596"/>
      <c r="J370" s="596"/>
      <c r="K370" s="596"/>
      <c r="L370" s="123">
        <v>32</v>
      </c>
      <c r="M370" s="123">
        <v>3</v>
      </c>
      <c r="N370" s="123">
        <v>3</v>
      </c>
      <c r="O370" s="123">
        <v>4</v>
      </c>
      <c r="P370" s="123">
        <v>3</v>
      </c>
      <c r="Q370" s="123">
        <v>3</v>
      </c>
      <c r="R370" s="123">
        <v>4</v>
      </c>
      <c r="S370" s="123">
        <v>5</v>
      </c>
      <c r="T370" s="123">
        <v>2</v>
      </c>
      <c r="U370" s="123">
        <v>3</v>
      </c>
      <c r="V370" s="123">
        <f>COUNTIF(V$240:V$294,"x")</f>
        <v>0</v>
      </c>
    </row>
    <row r="371" spans="1:22" ht="16.5" customHeight="1">
      <c r="A371" s="117"/>
      <c r="B371" s="579"/>
      <c r="C371" s="580"/>
      <c r="D371" s="580"/>
      <c r="E371" s="580"/>
      <c r="F371" s="581"/>
      <c r="G371" s="596" t="s">
        <v>1131</v>
      </c>
      <c r="H371" s="596"/>
      <c r="I371" s="596"/>
      <c r="J371" s="596"/>
      <c r="K371" s="596"/>
      <c r="L371" s="123">
        <v>9</v>
      </c>
      <c r="M371" s="123">
        <v>1</v>
      </c>
      <c r="N371" s="123">
        <v>1</v>
      </c>
      <c r="O371" s="123">
        <v>1</v>
      </c>
      <c r="P371" s="123">
        <v>1</v>
      </c>
      <c r="Q371" s="123">
        <v>1</v>
      </c>
      <c r="R371" s="123">
        <v>1</v>
      </c>
      <c r="S371" s="123">
        <v>1</v>
      </c>
      <c r="T371" s="123">
        <v>1</v>
      </c>
      <c r="U371" s="123">
        <v>1</v>
      </c>
      <c r="V371" s="123">
        <f t="shared" ref="V371" si="2">COUNTIF(V$295:V$339,"x")</f>
        <v>0</v>
      </c>
    </row>
    <row r="372" spans="1:22" ht="16.5" customHeight="1">
      <c r="A372" s="117"/>
      <c r="B372" s="579"/>
      <c r="C372" s="580"/>
      <c r="D372" s="580"/>
      <c r="E372" s="580"/>
      <c r="F372" s="581"/>
      <c r="G372" s="596" t="s">
        <v>1132</v>
      </c>
      <c r="H372" s="596"/>
      <c r="I372" s="596"/>
      <c r="J372" s="596"/>
      <c r="K372" s="596"/>
      <c r="L372" s="123">
        <v>67</v>
      </c>
      <c r="M372" s="123">
        <v>8</v>
      </c>
      <c r="N372" s="123">
        <v>8</v>
      </c>
      <c r="O372" s="123">
        <v>7</v>
      </c>
      <c r="P372" s="123">
        <v>5</v>
      </c>
      <c r="Q372" s="123">
        <v>5</v>
      </c>
      <c r="R372" s="123">
        <v>8</v>
      </c>
      <c r="S372" s="123">
        <v>10</v>
      </c>
      <c r="T372" s="123">
        <v>8</v>
      </c>
      <c r="U372" s="123">
        <v>8</v>
      </c>
      <c r="V372" s="123">
        <f t="shared" ref="V372" si="3">COUNTIF(V$340:V$366,"x")</f>
        <v>0</v>
      </c>
    </row>
  </sheetData>
  <autoFilter ref="A6:V372"/>
  <mergeCells count="90">
    <mergeCell ref="B10:B19"/>
    <mergeCell ref="C10:C19"/>
    <mergeCell ref="D10:D19"/>
    <mergeCell ref="E10:E19"/>
    <mergeCell ref="F10:F19"/>
    <mergeCell ref="C340:E340"/>
    <mergeCell ref="C341:E341"/>
    <mergeCell ref="C346:E346"/>
    <mergeCell ref="C350:C351"/>
    <mergeCell ref="G372:K372"/>
    <mergeCell ref="G367:K367"/>
    <mergeCell ref="G368:K368"/>
    <mergeCell ref="G369:K369"/>
    <mergeCell ref="G370:K370"/>
    <mergeCell ref="G371:K371"/>
    <mergeCell ref="B367:F367"/>
    <mergeCell ref="C359:E359"/>
    <mergeCell ref="B372:F372"/>
    <mergeCell ref="B371:F371"/>
    <mergeCell ref="B370:F370"/>
    <mergeCell ref="B369:F369"/>
    <mergeCell ref="M3:V3"/>
    <mergeCell ref="G3:G5"/>
    <mergeCell ref="H3:H5"/>
    <mergeCell ref="C324:E324"/>
    <mergeCell ref="C336:E336"/>
    <mergeCell ref="G10:G19"/>
    <mergeCell ref="C295:E295"/>
    <mergeCell ref="C296:E296"/>
    <mergeCell ref="C297:E297"/>
    <mergeCell ref="C307:E307"/>
    <mergeCell ref="C310:E310"/>
    <mergeCell ref="C323:E323"/>
    <mergeCell ref="C234:E234"/>
    <mergeCell ref="C240:E240"/>
    <mergeCell ref="C241:E241"/>
    <mergeCell ref="C261:E261"/>
    <mergeCell ref="C275:E275"/>
    <mergeCell ref="C211:E211"/>
    <mergeCell ref="C212:C214"/>
    <mergeCell ref="C216:E216"/>
    <mergeCell ref="C220:E220"/>
    <mergeCell ref="C227:E227"/>
    <mergeCell ref="C228:E228"/>
    <mergeCell ref="C198:E198"/>
    <mergeCell ref="C158:E158"/>
    <mergeCell ref="C159:E159"/>
    <mergeCell ref="C164:E164"/>
    <mergeCell ref="C166:E166"/>
    <mergeCell ref="C167:C170"/>
    <mergeCell ref="C171:E171"/>
    <mergeCell ref="C174:E174"/>
    <mergeCell ref="C176:E176"/>
    <mergeCell ref="C179:E179"/>
    <mergeCell ref="C180:E180"/>
    <mergeCell ref="C196:E196"/>
    <mergeCell ref="C83:E83"/>
    <mergeCell ref="C151:E151"/>
    <mergeCell ref="C101:E101"/>
    <mergeCell ref="C109:E109"/>
    <mergeCell ref="C110:C113"/>
    <mergeCell ref="C117:C120"/>
    <mergeCell ref="C126:E126"/>
    <mergeCell ref="C135:E135"/>
    <mergeCell ref="C136:E136"/>
    <mergeCell ref="C137:E137"/>
    <mergeCell ref="C140:E140"/>
    <mergeCell ref="C141:E141"/>
    <mergeCell ref="C146:E146"/>
    <mergeCell ref="C32:E32"/>
    <mergeCell ref="C40:E40"/>
    <mergeCell ref="C47:E47"/>
    <mergeCell ref="C58:E58"/>
    <mergeCell ref="C69:E69"/>
    <mergeCell ref="B368:F368"/>
    <mergeCell ref="C1:L1"/>
    <mergeCell ref="A3:A5"/>
    <mergeCell ref="B3:B5"/>
    <mergeCell ref="C3:D5"/>
    <mergeCell ref="E3:F5"/>
    <mergeCell ref="J3:J5"/>
    <mergeCell ref="K3:K5"/>
    <mergeCell ref="L3:L5"/>
    <mergeCell ref="I3:I5"/>
    <mergeCell ref="C84:E84"/>
    <mergeCell ref="C7:E7"/>
    <mergeCell ref="C8:E8"/>
    <mergeCell ref="C9:E9"/>
    <mergeCell ref="C20:E20"/>
    <mergeCell ref="C21:E21"/>
  </mergeCells>
  <dataValidations count="5">
    <dataValidation type="list" allowBlank="1" showInputMessage="1" showErrorMessage="1" sqref="F22:F31 D10 F33:F39 D22:D31 D33:D39 F41:F46 D41:D46 F48:F57 D48:D57 D360:D366 F70:F82 D70:D82 F85:F100 D85:D100 F102:F108 D102:D108 F110:F125 F142:F145 D110:D125 F138:F139 D142:D145 D138:D139 F127:F134 F147:F150 D127:D134 F165 D147:D150 F160:F163 D165 F152:F157 D160:D163 F172:F173 D152:D157 F167:F170 D172:D173 F177:F178 D167:D170 D177:D178 F175 D175 F181:F195 D181:D195 F212:F215 F199:F210 D212:D215 F197 D199:D210 D197 F217:F219 F221:F226 D217:D219 F229:F233 D221:D226 D229:D233 F237:F239 D237:D239 F235 D235 F262:F274 D262:D274 F276:F294 D276:D294 F308:F309 D308:D309 F298:F306 D298:D306 F311:F322 D311:D318 F325:F335 D320:D322 F337:F339 D325:D335 F342:F345 D337:D339 D342:D345 F347:F358 D347:D358 F10 F360:F366 D59:D68 F59:F68 C73 D242:D260 F242:F260">
      <formula1>"KQMĐ, NDCT, TLHD, BC, ĐP"</formula1>
    </dataValidation>
    <dataValidation type="list" allowBlank="1" showInputMessage="1" showErrorMessage="1" sqref="K7:K366">
      <formula1>"#, 3T, 4T, 5T, 3+4T, 4+5T, 3+4+5T"</formula1>
    </dataValidation>
    <dataValidation type="list" allowBlank="1" showInputMessage="1" showErrorMessage="1" sqref="I7:I366">
      <formula1>"Lớp học, Sân chơi, Phòng chức năng, Ngoài nhà trường"</formula1>
    </dataValidation>
    <dataValidation type="list" allowBlank="1" showInputMessage="1" showErrorMessage="1" sqref="J7:J366">
      <formula1>"Thể chất, Nhận thức, Ngôn ngữ, TCKNXH, Thẩm mỹ"</formula1>
    </dataValidation>
    <dataValidation type="list" allowBlank="1" showInputMessage="1" showErrorMessage="1" sqref="M7:V366">
      <formula1>"x"</formula1>
    </dataValidation>
  </dataValidations>
  <pageMargins left="0.7" right="0.7" top="0.75" bottom="0.75" header="0.3" footer="0.3"/>
  <pageSetup paperSize="9" orientation="portrait" verticalDpi="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F531"/>
  <sheetViews>
    <sheetView tabSelected="1" view="pageBreakPreview" zoomScaleSheetLayoutView="100" workbookViewId="0">
      <pane xSplit="6" ySplit="6" topLeftCell="G7" activePane="bottomRight" state="frozen"/>
      <selection pane="topRight" activeCell="G1" sqref="G1"/>
      <selection pane="bottomLeft" activeCell="A7" sqref="A7"/>
      <selection pane="bottomRight" activeCell="CA182" sqref="CA182"/>
    </sheetView>
  </sheetViews>
  <sheetFormatPr defaultRowHeight="30.75" customHeight="1"/>
  <cols>
    <col min="1" max="1" width="3.5703125" style="101" customWidth="1"/>
    <col min="2" max="2" width="3.42578125" style="101" customWidth="1"/>
    <col min="3" max="3" width="22" style="102" customWidth="1"/>
    <col min="4" max="4" width="7" style="101" customWidth="1"/>
    <col min="5" max="5" width="21.5703125" style="102" customWidth="1"/>
    <col min="6" max="6" width="7.28515625" style="101" customWidth="1"/>
    <col min="7" max="7" width="23.28515625" style="99" customWidth="1"/>
    <col min="8" max="8" width="28.140625" style="99" customWidth="1"/>
    <col min="9" max="9" width="4.5703125" style="99" customWidth="1"/>
    <col min="10" max="10" width="8.7109375" style="99" customWidth="1"/>
    <col min="11" max="11" width="8.42578125" style="99" customWidth="1"/>
    <col min="12" max="12" width="5.42578125" style="99" customWidth="1"/>
    <col min="13" max="13" width="5.140625" style="99" customWidth="1"/>
    <col min="14" max="21" width="5.28515625" style="99" customWidth="1"/>
    <col min="22" max="23" width="5.140625" style="99" customWidth="1"/>
    <col min="24" max="32" width="5.28515625" style="99" customWidth="1"/>
    <col min="33" max="33" width="5.7109375" style="99" customWidth="1"/>
    <col min="34" max="44" width="5.28515625" style="99" customWidth="1"/>
    <col min="45" max="45" width="5.85546875" style="99" customWidth="1"/>
    <col min="46" max="46" width="6" style="99" customWidth="1"/>
    <col min="47" max="51" width="6.140625" style="99" customWidth="1"/>
    <col min="52" max="56" width="5.28515625" style="99" customWidth="1"/>
    <col min="57" max="57" width="5.5703125" style="99" customWidth="1"/>
    <col min="58" max="58" width="6" style="99" customWidth="1"/>
    <col min="59" max="59" width="9.140625" style="99" customWidth="1"/>
    <col min="60" max="60" width="8.42578125" style="99" customWidth="1"/>
    <col min="61" max="67" width="9.140625" style="99" customWidth="1"/>
    <col min="68" max="75" width="8.140625" style="99" customWidth="1"/>
    <col min="76" max="81" width="9.140625" style="99"/>
    <col min="82" max="82" width="10.7109375" style="99" customWidth="1"/>
    <col min="83" max="83" width="12.5703125" style="99" customWidth="1"/>
    <col min="84" max="84" width="0.140625" style="99" customWidth="1"/>
    <col min="85" max="194" width="9.140625" style="99"/>
    <col min="195" max="195" width="20.140625" style="99" customWidth="1"/>
    <col min="196" max="196" width="4.28515625" style="99" customWidth="1"/>
    <col min="197" max="197" width="39" style="99" customWidth="1"/>
    <col min="198" max="198" width="53.5703125" style="99" customWidth="1"/>
    <col min="199" max="202" width="7.7109375" style="99" customWidth="1"/>
    <col min="203" max="203" width="10" style="99" customWidth="1"/>
    <col min="204" max="205" width="9.28515625" style="99" customWidth="1"/>
    <col min="206" max="206" width="8" style="99" customWidth="1"/>
    <col min="207" max="450" width="9.140625" style="99"/>
    <col min="451" max="451" width="20.140625" style="99" customWidth="1"/>
    <col min="452" max="452" width="4.28515625" style="99" customWidth="1"/>
    <col min="453" max="453" width="39" style="99" customWidth="1"/>
    <col min="454" max="454" width="53.5703125" style="99" customWidth="1"/>
    <col min="455" max="458" width="7.7109375" style="99" customWidth="1"/>
    <col min="459" max="459" width="10" style="99" customWidth="1"/>
    <col min="460" max="461" width="9.28515625" style="99" customWidth="1"/>
    <col min="462" max="462" width="8" style="99" customWidth="1"/>
    <col min="463" max="706" width="9.140625" style="99"/>
    <col min="707" max="707" width="20.140625" style="99" customWidth="1"/>
    <col min="708" max="708" width="4.28515625" style="99" customWidth="1"/>
    <col min="709" max="709" width="39" style="99" customWidth="1"/>
    <col min="710" max="710" width="53.5703125" style="99" customWidth="1"/>
    <col min="711" max="714" width="7.7109375" style="99" customWidth="1"/>
    <col min="715" max="715" width="10" style="99" customWidth="1"/>
    <col min="716" max="717" width="9.28515625" style="99" customWidth="1"/>
    <col min="718" max="718" width="8" style="99" customWidth="1"/>
    <col min="719" max="962" width="9.140625" style="99"/>
    <col min="963" max="963" width="20.140625" style="99" customWidth="1"/>
    <col min="964" max="964" width="4.28515625" style="99" customWidth="1"/>
    <col min="965" max="965" width="39" style="99" customWidth="1"/>
    <col min="966" max="966" width="53.5703125" style="99" customWidth="1"/>
    <col min="967" max="970" width="7.7109375" style="99" customWidth="1"/>
    <col min="971" max="971" width="10" style="99" customWidth="1"/>
    <col min="972" max="973" width="9.28515625" style="99" customWidth="1"/>
    <col min="974" max="974" width="8" style="99" customWidth="1"/>
    <col min="975" max="1218" width="9.140625" style="99"/>
    <col min="1219" max="1219" width="20.140625" style="99" customWidth="1"/>
    <col min="1220" max="1220" width="4.28515625" style="99" customWidth="1"/>
    <col min="1221" max="1221" width="39" style="99" customWidth="1"/>
    <col min="1222" max="1222" width="53.5703125" style="99" customWidth="1"/>
    <col min="1223" max="1226" width="7.7109375" style="99" customWidth="1"/>
    <col min="1227" max="1227" width="10" style="99" customWidth="1"/>
    <col min="1228" max="1229" width="9.28515625" style="99" customWidth="1"/>
    <col min="1230" max="1230" width="8" style="99" customWidth="1"/>
    <col min="1231" max="1474" width="9.140625" style="99"/>
    <col min="1475" max="1475" width="20.140625" style="99" customWidth="1"/>
    <col min="1476" max="1476" width="4.28515625" style="99" customWidth="1"/>
    <col min="1477" max="1477" width="39" style="99" customWidth="1"/>
    <col min="1478" max="1478" width="53.5703125" style="99" customWidth="1"/>
    <col min="1479" max="1482" width="7.7109375" style="99" customWidth="1"/>
    <col min="1483" max="1483" width="10" style="99" customWidth="1"/>
    <col min="1484" max="1485" width="9.28515625" style="99" customWidth="1"/>
    <col min="1486" max="1486" width="8" style="99" customWidth="1"/>
    <col min="1487" max="1730" width="9.140625" style="99"/>
    <col min="1731" max="1731" width="20.140625" style="99" customWidth="1"/>
    <col min="1732" max="1732" width="4.28515625" style="99" customWidth="1"/>
    <col min="1733" max="1733" width="39" style="99" customWidth="1"/>
    <col min="1734" max="1734" width="53.5703125" style="99" customWidth="1"/>
    <col min="1735" max="1738" width="7.7109375" style="99" customWidth="1"/>
    <col min="1739" max="1739" width="10" style="99" customWidth="1"/>
    <col min="1740" max="1741" width="9.28515625" style="99" customWidth="1"/>
    <col min="1742" max="1742" width="8" style="99" customWidth="1"/>
    <col min="1743" max="1986" width="9.140625" style="99"/>
    <col min="1987" max="1987" width="20.140625" style="99" customWidth="1"/>
    <col min="1988" max="1988" width="4.28515625" style="99" customWidth="1"/>
    <col min="1989" max="1989" width="39" style="99" customWidth="1"/>
    <col min="1990" max="1990" width="53.5703125" style="99" customWidth="1"/>
    <col min="1991" max="1994" width="7.7109375" style="99" customWidth="1"/>
    <col min="1995" max="1995" width="10" style="99" customWidth="1"/>
    <col min="1996" max="1997" width="9.28515625" style="99" customWidth="1"/>
    <col min="1998" max="1998" width="8" style="99" customWidth="1"/>
    <col min="1999" max="2242" width="9.140625" style="99"/>
    <col min="2243" max="2243" width="20.140625" style="99" customWidth="1"/>
    <col min="2244" max="2244" width="4.28515625" style="99" customWidth="1"/>
    <col min="2245" max="2245" width="39" style="99" customWidth="1"/>
    <col min="2246" max="2246" width="53.5703125" style="99" customWidth="1"/>
    <col min="2247" max="2250" width="7.7109375" style="99" customWidth="1"/>
    <col min="2251" max="2251" width="10" style="99" customWidth="1"/>
    <col min="2252" max="2253" width="9.28515625" style="99" customWidth="1"/>
    <col min="2254" max="2254" width="8" style="99" customWidth="1"/>
    <col min="2255" max="2498" width="9.140625" style="99"/>
    <col min="2499" max="2499" width="20.140625" style="99" customWidth="1"/>
    <col min="2500" max="2500" width="4.28515625" style="99" customWidth="1"/>
    <col min="2501" max="2501" width="39" style="99" customWidth="1"/>
    <col min="2502" max="2502" width="53.5703125" style="99" customWidth="1"/>
    <col min="2503" max="2506" width="7.7109375" style="99" customWidth="1"/>
    <col min="2507" max="2507" width="10" style="99" customWidth="1"/>
    <col min="2508" max="2509" width="9.28515625" style="99" customWidth="1"/>
    <col min="2510" max="2510" width="8" style="99" customWidth="1"/>
    <col min="2511" max="2754" width="9.140625" style="99"/>
    <col min="2755" max="2755" width="20.140625" style="99" customWidth="1"/>
    <col min="2756" max="2756" width="4.28515625" style="99" customWidth="1"/>
    <col min="2757" max="2757" width="39" style="99" customWidth="1"/>
    <col min="2758" max="2758" width="53.5703125" style="99" customWidth="1"/>
    <col min="2759" max="2762" width="7.7109375" style="99" customWidth="1"/>
    <col min="2763" max="2763" width="10" style="99" customWidth="1"/>
    <col min="2764" max="2765" width="9.28515625" style="99" customWidth="1"/>
    <col min="2766" max="2766" width="8" style="99" customWidth="1"/>
    <col min="2767" max="3010" width="9.140625" style="99"/>
    <col min="3011" max="3011" width="20.140625" style="99" customWidth="1"/>
    <col min="3012" max="3012" width="4.28515625" style="99" customWidth="1"/>
    <col min="3013" max="3013" width="39" style="99" customWidth="1"/>
    <col min="3014" max="3014" width="53.5703125" style="99" customWidth="1"/>
    <col min="3015" max="3018" width="7.7109375" style="99" customWidth="1"/>
    <col min="3019" max="3019" width="10" style="99" customWidth="1"/>
    <col min="3020" max="3021" width="9.28515625" style="99" customWidth="1"/>
    <col min="3022" max="3022" width="8" style="99" customWidth="1"/>
    <col min="3023" max="3266" width="9.140625" style="99"/>
    <col min="3267" max="3267" width="20.140625" style="99" customWidth="1"/>
    <col min="3268" max="3268" width="4.28515625" style="99" customWidth="1"/>
    <col min="3269" max="3269" width="39" style="99" customWidth="1"/>
    <col min="3270" max="3270" width="53.5703125" style="99" customWidth="1"/>
    <col min="3271" max="3274" width="7.7109375" style="99" customWidth="1"/>
    <col min="3275" max="3275" width="10" style="99" customWidth="1"/>
    <col min="3276" max="3277" width="9.28515625" style="99" customWidth="1"/>
    <col min="3278" max="3278" width="8" style="99" customWidth="1"/>
    <col min="3279" max="3522" width="9.140625" style="99"/>
    <col min="3523" max="3523" width="20.140625" style="99" customWidth="1"/>
    <col min="3524" max="3524" width="4.28515625" style="99" customWidth="1"/>
    <col min="3525" max="3525" width="39" style="99" customWidth="1"/>
    <col min="3526" max="3526" width="53.5703125" style="99" customWidth="1"/>
    <col min="3527" max="3530" width="7.7109375" style="99" customWidth="1"/>
    <col min="3531" max="3531" width="10" style="99" customWidth="1"/>
    <col min="3532" max="3533" width="9.28515625" style="99" customWidth="1"/>
    <col min="3534" max="3534" width="8" style="99" customWidth="1"/>
    <col min="3535" max="3778" width="9.140625" style="99"/>
    <col min="3779" max="3779" width="20.140625" style="99" customWidth="1"/>
    <col min="3780" max="3780" width="4.28515625" style="99" customWidth="1"/>
    <col min="3781" max="3781" width="39" style="99" customWidth="1"/>
    <col min="3782" max="3782" width="53.5703125" style="99" customWidth="1"/>
    <col min="3783" max="3786" width="7.7109375" style="99" customWidth="1"/>
    <col min="3787" max="3787" width="10" style="99" customWidth="1"/>
    <col min="3788" max="3789" width="9.28515625" style="99" customWidth="1"/>
    <col min="3790" max="3790" width="8" style="99" customWidth="1"/>
    <col min="3791" max="4034" width="9.140625" style="99"/>
    <col min="4035" max="4035" width="20.140625" style="99" customWidth="1"/>
    <col min="4036" max="4036" width="4.28515625" style="99" customWidth="1"/>
    <col min="4037" max="4037" width="39" style="99" customWidth="1"/>
    <col min="4038" max="4038" width="53.5703125" style="99" customWidth="1"/>
    <col min="4039" max="4042" width="7.7109375" style="99" customWidth="1"/>
    <col min="4043" max="4043" width="10" style="99" customWidth="1"/>
    <col min="4044" max="4045" width="9.28515625" style="99" customWidth="1"/>
    <col min="4046" max="4046" width="8" style="99" customWidth="1"/>
    <col min="4047" max="4290" width="9.140625" style="99"/>
    <col min="4291" max="4291" width="20.140625" style="99" customWidth="1"/>
    <col min="4292" max="4292" width="4.28515625" style="99" customWidth="1"/>
    <col min="4293" max="4293" width="39" style="99" customWidth="1"/>
    <col min="4294" max="4294" width="53.5703125" style="99" customWidth="1"/>
    <col min="4295" max="4298" width="7.7109375" style="99" customWidth="1"/>
    <col min="4299" max="4299" width="10" style="99" customWidth="1"/>
    <col min="4300" max="4301" width="9.28515625" style="99" customWidth="1"/>
    <col min="4302" max="4302" width="8" style="99" customWidth="1"/>
    <col min="4303" max="4546" width="9.140625" style="99"/>
    <col min="4547" max="4547" width="20.140625" style="99" customWidth="1"/>
    <col min="4548" max="4548" width="4.28515625" style="99" customWidth="1"/>
    <col min="4549" max="4549" width="39" style="99" customWidth="1"/>
    <col min="4550" max="4550" width="53.5703125" style="99" customWidth="1"/>
    <col min="4551" max="4554" width="7.7109375" style="99" customWidth="1"/>
    <col min="4555" max="4555" width="10" style="99" customWidth="1"/>
    <col min="4556" max="4557" width="9.28515625" style="99" customWidth="1"/>
    <col min="4558" max="4558" width="8" style="99" customWidth="1"/>
    <col min="4559" max="4802" width="9.140625" style="99"/>
    <col min="4803" max="4803" width="20.140625" style="99" customWidth="1"/>
    <col min="4804" max="4804" width="4.28515625" style="99" customWidth="1"/>
    <col min="4805" max="4805" width="39" style="99" customWidth="1"/>
    <col min="4806" max="4806" width="53.5703125" style="99" customWidth="1"/>
    <col min="4807" max="4810" width="7.7109375" style="99" customWidth="1"/>
    <col min="4811" max="4811" width="10" style="99" customWidth="1"/>
    <col min="4812" max="4813" width="9.28515625" style="99" customWidth="1"/>
    <col min="4814" max="4814" width="8" style="99" customWidth="1"/>
    <col min="4815" max="5058" width="9.140625" style="99"/>
    <col min="5059" max="5059" width="20.140625" style="99" customWidth="1"/>
    <col min="5060" max="5060" width="4.28515625" style="99" customWidth="1"/>
    <col min="5061" max="5061" width="39" style="99" customWidth="1"/>
    <col min="5062" max="5062" width="53.5703125" style="99" customWidth="1"/>
    <col min="5063" max="5066" width="7.7109375" style="99" customWidth="1"/>
    <col min="5067" max="5067" width="10" style="99" customWidth="1"/>
    <col min="5068" max="5069" width="9.28515625" style="99" customWidth="1"/>
    <col min="5070" max="5070" width="8" style="99" customWidth="1"/>
    <col min="5071" max="5314" width="9.140625" style="99"/>
    <col min="5315" max="5315" width="20.140625" style="99" customWidth="1"/>
    <col min="5316" max="5316" width="4.28515625" style="99" customWidth="1"/>
    <col min="5317" max="5317" width="39" style="99" customWidth="1"/>
    <col min="5318" max="5318" width="53.5703125" style="99" customWidth="1"/>
    <col min="5319" max="5322" width="7.7109375" style="99" customWidth="1"/>
    <col min="5323" max="5323" width="10" style="99" customWidth="1"/>
    <col min="5324" max="5325" width="9.28515625" style="99" customWidth="1"/>
    <col min="5326" max="5326" width="8" style="99" customWidth="1"/>
    <col min="5327" max="5570" width="9.140625" style="99"/>
    <col min="5571" max="5571" width="20.140625" style="99" customWidth="1"/>
    <col min="5572" max="5572" width="4.28515625" style="99" customWidth="1"/>
    <col min="5573" max="5573" width="39" style="99" customWidth="1"/>
    <col min="5574" max="5574" width="53.5703125" style="99" customWidth="1"/>
    <col min="5575" max="5578" width="7.7109375" style="99" customWidth="1"/>
    <col min="5579" max="5579" width="10" style="99" customWidth="1"/>
    <col min="5580" max="5581" width="9.28515625" style="99" customWidth="1"/>
    <col min="5582" max="5582" width="8" style="99" customWidth="1"/>
    <col min="5583" max="5826" width="9.140625" style="99"/>
    <col min="5827" max="5827" width="20.140625" style="99" customWidth="1"/>
    <col min="5828" max="5828" width="4.28515625" style="99" customWidth="1"/>
    <col min="5829" max="5829" width="39" style="99" customWidth="1"/>
    <col min="5830" max="5830" width="53.5703125" style="99" customWidth="1"/>
    <col min="5831" max="5834" width="7.7109375" style="99" customWidth="1"/>
    <col min="5835" max="5835" width="10" style="99" customWidth="1"/>
    <col min="5836" max="5837" width="9.28515625" style="99" customWidth="1"/>
    <col min="5838" max="5838" width="8" style="99" customWidth="1"/>
    <col min="5839" max="6082" width="9.140625" style="99"/>
    <col min="6083" max="6083" width="20.140625" style="99" customWidth="1"/>
    <col min="6084" max="6084" width="4.28515625" style="99" customWidth="1"/>
    <col min="6085" max="6085" width="39" style="99" customWidth="1"/>
    <col min="6086" max="6086" width="53.5703125" style="99" customWidth="1"/>
    <col min="6087" max="6090" width="7.7109375" style="99" customWidth="1"/>
    <col min="6091" max="6091" width="10" style="99" customWidth="1"/>
    <col min="6092" max="6093" width="9.28515625" style="99" customWidth="1"/>
    <col min="6094" max="6094" width="8" style="99" customWidth="1"/>
    <col min="6095" max="6338" width="9.140625" style="99"/>
    <col min="6339" max="6339" width="20.140625" style="99" customWidth="1"/>
    <col min="6340" max="6340" width="4.28515625" style="99" customWidth="1"/>
    <col min="6341" max="6341" width="39" style="99" customWidth="1"/>
    <col min="6342" max="6342" width="53.5703125" style="99" customWidth="1"/>
    <col min="6343" max="6346" width="7.7109375" style="99" customWidth="1"/>
    <col min="6347" max="6347" width="10" style="99" customWidth="1"/>
    <col min="6348" max="6349" width="9.28515625" style="99" customWidth="1"/>
    <col min="6350" max="6350" width="8" style="99" customWidth="1"/>
    <col min="6351" max="6594" width="9.140625" style="99"/>
    <col min="6595" max="6595" width="20.140625" style="99" customWidth="1"/>
    <col min="6596" max="6596" width="4.28515625" style="99" customWidth="1"/>
    <col min="6597" max="6597" width="39" style="99" customWidth="1"/>
    <col min="6598" max="6598" width="53.5703125" style="99" customWidth="1"/>
    <col min="6599" max="6602" width="7.7109375" style="99" customWidth="1"/>
    <col min="6603" max="6603" width="10" style="99" customWidth="1"/>
    <col min="6604" max="6605" width="9.28515625" style="99" customWidth="1"/>
    <col min="6606" max="6606" width="8" style="99" customWidth="1"/>
    <col min="6607" max="6850" width="9.140625" style="99"/>
    <col min="6851" max="6851" width="20.140625" style="99" customWidth="1"/>
    <col min="6852" max="6852" width="4.28515625" style="99" customWidth="1"/>
    <col min="6853" max="6853" width="39" style="99" customWidth="1"/>
    <col min="6854" max="6854" width="53.5703125" style="99" customWidth="1"/>
    <col min="6855" max="6858" width="7.7109375" style="99" customWidth="1"/>
    <col min="6859" max="6859" width="10" style="99" customWidth="1"/>
    <col min="6860" max="6861" width="9.28515625" style="99" customWidth="1"/>
    <col min="6862" max="6862" width="8" style="99" customWidth="1"/>
    <col min="6863" max="7106" width="9.140625" style="99"/>
    <col min="7107" max="7107" width="20.140625" style="99" customWidth="1"/>
    <col min="7108" max="7108" width="4.28515625" style="99" customWidth="1"/>
    <col min="7109" max="7109" width="39" style="99" customWidth="1"/>
    <col min="7110" max="7110" width="53.5703125" style="99" customWidth="1"/>
    <col min="7111" max="7114" width="7.7109375" style="99" customWidth="1"/>
    <col min="7115" max="7115" width="10" style="99" customWidth="1"/>
    <col min="7116" max="7117" width="9.28515625" style="99" customWidth="1"/>
    <col min="7118" max="7118" width="8" style="99" customWidth="1"/>
    <col min="7119" max="7362" width="9.140625" style="99"/>
    <col min="7363" max="7363" width="20.140625" style="99" customWidth="1"/>
    <col min="7364" max="7364" width="4.28515625" style="99" customWidth="1"/>
    <col min="7365" max="7365" width="39" style="99" customWidth="1"/>
    <col min="7366" max="7366" width="53.5703125" style="99" customWidth="1"/>
    <col min="7367" max="7370" width="7.7109375" style="99" customWidth="1"/>
    <col min="7371" max="7371" width="10" style="99" customWidth="1"/>
    <col min="7372" max="7373" width="9.28515625" style="99" customWidth="1"/>
    <col min="7374" max="7374" width="8" style="99" customWidth="1"/>
    <col min="7375" max="7618" width="9.140625" style="99"/>
    <col min="7619" max="7619" width="20.140625" style="99" customWidth="1"/>
    <col min="7620" max="7620" width="4.28515625" style="99" customWidth="1"/>
    <col min="7621" max="7621" width="39" style="99" customWidth="1"/>
    <col min="7622" max="7622" width="53.5703125" style="99" customWidth="1"/>
    <col min="7623" max="7626" width="7.7109375" style="99" customWidth="1"/>
    <col min="7627" max="7627" width="10" style="99" customWidth="1"/>
    <col min="7628" max="7629" width="9.28515625" style="99" customWidth="1"/>
    <col min="7630" max="7630" width="8" style="99" customWidth="1"/>
    <col min="7631" max="7874" width="9.140625" style="99"/>
    <col min="7875" max="7875" width="20.140625" style="99" customWidth="1"/>
    <col min="7876" max="7876" width="4.28515625" style="99" customWidth="1"/>
    <col min="7877" max="7877" width="39" style="99" customWidth="1"/>
    <col min="7878" max="7878" width="53.5703125" style="99" customWidth="1"/>
    <col min="7879" max="7882" width="7.7109375" style="99" customWidth="1"/>
    <col min="7883" max="7883" width="10" style="99" customWidth="1"/>
    <col min="7884" max="7885" width="9.28515625" style="99" customWidth="1"/>
    <col min="7886" max="7886" width="8" style="99" customWidth="1"/>
    <col min="7887" max="8130" width="9.140625" style="99"/>
    <col min="8131" max="8131" width="20.140625" style="99" customWidth="1"/>
    <col min="8132" max="8132" width="4.28515625" style="99" customWidth="1"/>
    <col min="8133" max="8133" width="39" style="99" customWidth="1"/>
    <col min="8134" max="8134" width="53.5703125" style="99" customWidth="1"/>
    <col min="8135" max="8138" width="7.7109375" style="99" customWidth="1"/>
    <col min="8139" max="8139" width="10" style="99" customWidth="1"/>
    <col min="8140" max="8141" width="9.28515625" style="99" customWidth="1"/>
    <col min="8142" max="8142" width="8" style="99" customWidth="1"/>
    <col min="8143" max="8386" width="9.140625" style="99"/>
    <col min="8387" max="8387" width="20.140625" style="99" customWidth="1"/>
    <col min="8388" max="8388" width="4.28515625" style="99" customWidth="1"/>
    <col min="8389" max="8389" width="39" style="99" customWidth="1"/>
    <col min="8390" max="8390" width="53.5703125" style="99" customWidth="1"/>
    <col min="8391" max="8394" width="7.7109375" style="99" customWidth="1"/>
    <col min="8395" max="8395" width="10" style="99" customWidth="1"/>
    <col min="8396" max="8397" width="9.28515625" style="99" customWidth="1"/>
    <col min="8398" max="8398" width="8" style="99" customWidth="1"/>
    <col min="8399" max="8642" width="9.140625" style="99"/>
    <col min="8643" max="8643" width="20.140625" style="99" customWidth="1"/>
    <col min="8644" max="8644" width="4.28515625" style="99" customWidth="1"/>
    <col min="8645" max="8645" width="39" style="99" customWidth="1"/>
    <col min="8646" max="8646" width="53.5703125" style="99" customWidth="1"/>
    <col min="8647" max="8650" width="7.7109375" style="99" customWidth="1"/>
    <col min="8651" max="8651" width="10" style="99" customWidth="1"/>
    <col min="8652" max="8653" width="9.28515625" style="99" customWidth="1"/>
    <col min="8654" max="8654" width="8" style="99" customWidth="1"/>
    <col min="8655" max="8898" width="9.140625" style="99"/>
    <col min="8899" max="8899" width="20.140625" style="99" customWidth="1"/>
    <col min="8900" max="8900" width="4.28515625" style="99" customWidth="1"/>
    <col min="8901" max="8901" width="39" style="99" customWidth="1"/>
    <col min="8902" max="8902" width="53.5703125" style="99" customWidth="1"/>
    <col min="8903" max="8906" width="7.7109375" style="99" customWidth="1"/>
    <col min="8907" max="8907" width="10" style="99" customWidth="1"/>
    <col min="8908" max="8909" width="9.28515625" style="99" customWidth="1"/>
    <col min="8910" max="8910" width="8" style="99" customWidth="1"/>
    <col min="8911" max="9154" width="9.140625" style="99"/>
    <col min="9155" max="9155" width="20.140625" style="99" customWidth="1"/>
    <col min="9156" max="9156" width="4.28515625" style="99" customWidth="1"/>
    <col min="9157" max="9157" width="39" style="99" customWidth="1"/>
    <col min="9158" max="9158" width="53.5703125" style="99" customWidth="1"/>
    <col min="9159" max="9162" width="7.7109375" style="99" customWidth="1"/>
    <col min="9163" max="9163" width="10" style="99" customWidth="1"/>
    <col min="9164" max="9165" width="9.28515625" style="99" customWidth="1"/>
    <col min="9166" max="9166" width="8" style="99" customWidth="1"/>
    <col min="9167" max="9410" width="9.140625" style="99"/>
    <col min="9411" max="9411" width="20.140625" style="99" customWidth="1"/>
    <col min="9412" max="9412" width="4.28515625" style="99" customWidth="1"/>
    <col min="9413" max="9413" width="39" style="99" customWidth="1"/>
    <col min="9414" max="9414" width="53.5703125" style="99" customWidth="1"/>
    <col min="9415" max="9418" width="7.7109375" style="99" customWidth="1"/>
    <col min="9419" max="9419" width="10" style="99" customWidth="1"/>
    <col min="9420" max="9421" width="9.28515625" style="99" customWidth="1"/>
    <col min="9422" max="9422" width="8" style="99" customWidth="1"/>
    <col min="9423" max="9666" width="9.140625" style="99"/>
    <col min="9667" max="9667" width="20.140625" style="99" customWidth="1"/>
    <col min="9668" max="9668" width="4.28515625" style="99" customWidth="1"/>
    <col min="9669" max="9669" width="39" style="99" customWidth="1"/>
    <col min="9670" max="9670" width="53.5703125" style="99" customWidth="1"/>
    <col min="9671" max="9674" width="7.7109375" style="99" customWidth="1"/>
    <col min="9675" max="9675" width="10" style="99" customWidth="1"/>
    <col min="9676" max="9677" width="9.28515625" style="99" customWidth="1"/>
    <col min="9678" max="9678" width="8" style="99" customWidth="1"/>
    <col min="9679" max="9922" width="9.140625" style="99"/>
    <col min="9923" max="9923" width="20.140625" style="99" customWidth="1"/>
    <col min="9924" max="9924" width="4.28515625" style="99" customWidth="1"/>
    <col min="9925" max="9925" width="39" style="99" customWidth="1"/>
    <col min="9926" max="9926" width="53.5703125" style="99" customWidth="1"/>
    <col min="9927" max="9930" width="7.7109375" style="99" customWidth="1"/>
    <col min="9931" max="9931" width="10" style="99" customWidth="1"/>
    <col min="9932" max="9933" width="9.28515625" style="99" customWidth="1"/>
    <col min="9934" max="9934" width="8" style="99" customWidth="1"/>
    <col min="9935" max="10178" width="9.140625" style="99"/>
    <col min="10179" max="10179" width="20.140625" style="99" customWidth="1"/>
    <col min="10180" max="10180" width="4.28515625" style="99" customWidth="1"/>
    <col min="10181" max="10181" width="39" style="99" customWidth="1"/>
    <col min="10182" max="10182" width="53.5703125" style="99" customWidth="1"/>
    <col min="10183" max="10186" width="7.7109375" style="99" customWidth="1"/>
    <col min="10187" max="10187" width="10" style="99" customWidth="1"/>
    <col min="10188" max="10189" width="9.28515625" style="99" customWidth="1"/>
    <col min="10190" max="10190" width="8" style="99" customWidth="1"/>
    <col min="10191" max="10434" width="9.140625" style="99"/>
    <col min="10435" max="10435" width="20.140625" style="99" customWidth="1"/>
    <col min="10436" max="10436" width="4.28515625" style="99" customWidth="1"/>
    <col min="10437" max="10437" width="39" style="99" customWidth="1"/>
    <col min="10438" max="10438" width="53.5703125" style="99" customWidth="1"/>
    <col min="10439" max="10442" width="7.7109375" style="99" customWidth="1"/>
    <col min="10443" max="10443" width="10" style="99" customWidth="1"/>
    <col min="10444" max="10445" width="9.28515625" style="99" customWidth="1"/>
    <col min="10446" max="10446" width="8" style="99" customWidth="1"/>
    <col min="10447" max="10690" width="9.140625" style="99"/>
    <col min="10691" max="10691" width="20.140625" style="99" customWidth="1"/>
    <col min="10692" max="10692" width="4.28515625" style="99" customWidth="1"/>
    <col min="10693" max="10693" width="39" style="99" customWidth="1"/>
    <col min="10694" max="10694" width="53.5703125" style="99" customWidth="1"/>
    <col min="10695" max="10698" width="7.7109375" style="99" customWidth="1"/>
    <col min="10699" max="10699" width="10" style="99" customWidth="1"/>
    <col min="10700" max="10701" width="9.28515625" style="99" customWidth="1"/>
    <col min="10702" max="10702" width="8" style="99" customWidth="1"/>
    <col min="10703" max="10946" width="9.140625" style="99"/>
    <col min="10947" max="10947" width="20.140625" style="99" customWidth="1"/>
    <col min="10948" max="10948" width="4.28515625" style="99" customWidth="1"/>
    <col min="10949" max="10949" width="39" style="99" customWidth="1"/>
    <col min="10950" max="10950" width="53.5703125" style="99" customWidth="1"/>
    <col min="10951" max="10954" width="7.7109375" style="99" customWidth="1"/>
    <col min="10955" max="10955" width="10" style="99" customWidth="1"/>
    <col min="10956" max="10957" width="9.28515625" style="99" customWidth="1"/>
    <col min="10958" max="10958" width="8" style="99" customWidth="1"/>
    <col min="10959" max="11202" width="9.140625" style="99"/>
    <col min="11203" max="11203" width="20.140625" style="99" customWidth="1"/>
    <col min="11204" max="11204" width="4.28515625" style="99" customWidth="1"/>
    <col min="11205" max="11205" width="39" style="99" customWidth="1"/>
    <col min="11206" max="11206" width="53.5703125" style="99" customWidth="1"/>
    <col min="11207" max="11210" width="7.7109375" style="99" customWidth="1"/>
    <col min="11211" max="11211" width="10" style="99" customWidth="1"/>
    <col min="11212" max="11213" width="9.28515625" style="99" customWidth="1"/>
    <col min="11214" max="11214" width="8" style="99" customWidth="1"/>
    <col min="11215" max="11458" width="9.140625" style="99"/>
    <col min="11459" max="11459" width="20.140625" style="99" customWidth="1"/>
    <col min="11460" max="11460" width="4.28515625" style="99" customWidth="1"/>
    <col min="11461" max="11461" width="39" style="99" customWidth="1"/>
    <col min="11462" max="11462" width="53.5703125" style="99" customWidth="1"/>
    <col min="11463" max="11466" width="7.7109375" style="99" customWidth="1"/>
    <col min="11467" max="11467" width="10" style="99" customWidth="1"/>
    <col min="11468" max="11469" width="9.28515625" style="99" customWidth="1"/>
    <col min="11470" max="11470" width="8" style="99" customWidth="1"/>
    <col min="11471" max="11714" width="9.140625" style="99"/>
    <col min="11715" max="11715" width="20.140625" style="99" customWidth="1"/>
    <col min="11716" max="11716" width="4.28515625" style="99" customWidth="1"/>
    <col min="11717" max="11717" width="39" style="99" customWidth="1"/>
    <col min="11718" max="11718" width="53.5703125" style="99" customWidth="1"/>
    <col min="11719" max="11722" width="7.7109375" style="99" customWidth="1"/>
    <col min="11723" max="11723" width="10" style="99" customWidth="1"/>
    <col min="11724" max="11725" width="9.28515625" style="99" customWidth="1"/>
    <col min="11726" max="11726" width="8" style="99" customWidth="1"/>
    <col min="11727" max="11970" width="9.140625" style="99"/>
    <col min="11971" max="11971" width="20.140625" style="99" customWidth="1"/>
    <col min="11972" max="11972" width="4.28515625" style="99" customWidth="1"/>
    <col min="11973" max="11973" width="39" style="99" customWidth="1"/>
    <col min="11974" max="11974" width="53.5703125" style="99" customWidth="1"/>
    <col min="11975" max="11978" width="7.7109375" style="99" customWidth="1"/>
    <col min="11979" max="11979" width="10" style="99" customWidth="1"/>
    <col min="11980" max="11981" width="9.28515625" style="99" customWidth="1"/>
    <col min="11982" max="11982" width="8" style="99" customWidth="1"/>
    <col min="11983" max="12226" width="9.140625" style="99"/>
    <col min="12227" max="12227" width="20.140625" style="99" customWidth="1"/>
    <col min="12228" max="12228" width="4.28515625" style="99" customWidth="1"/>
    <col min="12229" max="12229" width="39" style="99" customWidth="1"/>
    <col min="12230" max="12230" width="53.5703125" style="99" customWidth="1"/>
    <col min="12231" max="12234" width="7.7109375" style="99" customWidth="1"/>
    <col min="12235" max="12235" width="10" style="99" customWidth="1"/>
    <col min="12236" max="12237" width="9.28515625" style="99" customWidth="1"/>
    <col min="12238" max="12238" width="8" style="99" customWidth="1"/>
    <col min="12239" max="12482" width="9.140625" style="99"/>
    <col min="12483" max="12483" width="20.140625" style="99" customWidth="1"/>
    <col min="12484" max="12484" width="4.28515625" style="99" customWidth="1"/>
    <col min="12485" max="12485" width="39" style="99" customWidth="1"/>
    <col min="12486" max="12486" width="53.5703125" style="99" customWidth="1"/>
    <col min="12487" max="12490" width="7.7109375" style="99" customWidth="1"/>
    <col min="12491" max="12491" width="10" style="99" customWidth="1"/>
    <col min="12492" max="12493" width="9.28515625" style="99" customWidth="1"/>
    <col min="12494" max="12494" width="8" style="99" customWidth="1"/>
    <col min="12495" max="12738" width="9.140625" style="99"/>
    <col min="12739" max="12739" width="20.140625" style="99" customWidth="1"/>
    <col min="12740" max="12740" width="4.28515625" style="99" customWidth="1"/>
    <col min="12741" max="12741" width="39" style="99" customWidth="1"/>
    <col min="12742" max="12742" width="53.5703125" style="99" customWidth="1"/>
    <col min="12743" max="12746" width="7.7109375" style="99" customWidth="1"/>
    <col min="12747" max="12747" width="10" style="99" customWidth="1"/>
    <col min="12748" max="12749" width="9.28515625" style="99" customWidth="1"/>
    <col min="12750" max="12750" width="8" style="99" customWidth="1"/>
    <col min="12751" max="12994" width="9.140625" style="99"/>
    <col min="12995" max="12995" width="20.140625" style="99" customWidth="1"/>
    <col min="12996" max="12996" width="4.28515625" style="99" customWidth="1"/>
    <col min="12997" max="12997" width="39" style="99" customWidth="1"/>
    <col min="12998" max="12998" width="53.5703125" style="99" customWidth="1"/>
    <col min="12999" max="13002" width="7.7109375" style="99" customWidth="1"/>
    <col min="13003" max="13003" width="10" style="99" customWidth="1"/>
    <col min="13004" max="13005" width="9.28515625" style="99" customWidth="1"/>
    <col min="13006" max="13006" width="8" style="99" customWidth="1"/>
    <col min="13007" max="13250" width="9.140625" style="99"/>
    <col min="13251" max="13251" width="20.140625" style="99" customWidth="1"/>
    <col min="13252" max="13252" width="4.28515625" style="99" customWidth="1"/>
    <col min="13253" max="13253" width="39" style="99" customWidth="1"/>
    <col min="13254" max="13254" width="53.5703125" style="99" customWidth="1"/>
    <col min="13255" max="13258" width="7.7109375" style="99" customWidth="1"/>
    <col min="13259" max="13259" width="10" style="99" customWidth="1"/>
    <col min="13260" max="13261" width="9.28515625" style="99" customWidth="1"/>
    <col min="13262" max="13262" width="8" style="99" customWidth="1"/>
    <col min="13263" max="13506" width="9.140625" style="99"/>
    <col min="13507" max="13507" width="20.140625" style="99" customWidth="1"/>
    <col min="13508" max="13508" width="4.28515625" style="99" customWidth="1"/>
    <col min="13509" max="13509" width="39" style="99" customWidth="1"/>
    <col min="13510" max="13510" width="53.5703125" style="99" customWidth="1"/>
    <col min="13511" max="13514" width="7.7109375" style="99" customWidth="1"/>
    <col min="13515" max="13515" width="10" style="99" customWidth="1"/>
    <col min="13516" max="13517" width="9.28515625" style="99" customWidth="1"/>
    <col min="13518" max="13518" width="8" style="99" customWidth="1"/>
    <col min="13519" max="13762" width="9.140625" style="99"/>
    <col min="13763" max="13763" width="20.140625" style="99" customWidth="1"/>
    <col min="13764" max="13764" width="4.28515625" style="99" customWidth="1"/>
    <col min="13765" max="13765" width="39" style="99" customWidth="1"/>
    <col min="13766" max="13766" width="53.5703125" style="99" customWidth="1"/>
    <col min="13767" max="13770" width="7.7109375" style="99" customWidth="1"/>
    <col min="13771" max="13771" width="10" style="99" customWidth="1"/>
    <col min="13772" max="13773" width="9.28515625" style="99" customWidth="1"/>
    <col min="13774" max="13774" width="8" style="99" customWidth="1"/>
    <col min="13775" max="14018" width="9.140625" style="99"/>
    <col min="14019" max="14019" width="20.140625" style="99" customWidth="1"/>
    <col min="14020" max="14020" width="4.28515625" style="99" customWidth="1"/>
    <col min="14021" max="14021" width="39" style="99" customWidth="1"/>
    <col min="14022" max="14022" width="53.5703125" style="99" customWidth="1"/>
    <col min="14023" max="14026" width="7.7109375" style="99" customWidth="1"/>
    <col min="14027" max="14027" width="10" style="99" customWidth="1"/>
    <col min="14028" max="14029" width="9.28515625" style="99" customWidth="1"/>
    <col min="14030" max="14030" width="8" style="99" customWidth="1"/>
    <col min="14031" max="14274" width="9.140625" style="99"/>
    <col min="14275" max="14275" width="20.140625" style="99" customWidth="1"/>
    <col min="14276" max="14276" width="4.28515625" style="99" customWidth="1"/>
    <col min="14277" max="14277" width="39" style="99" customWidth="1"/>
    <col min="14278" max="14278" width="53.5703125" style="99" customWidth="1"/>
    <col min="14279" max="14282" width="7.7109375" style="99" customWidth="1"/>
    <col min="14283" max="14283" width="10" style="99" customWidth="1"/>
    <col min="14284" max="14285" width="9.28515625" style="99" customWidth="1"/>
    <col min="14286" max="14286" width="8" style="99" customWidth="1"/>
    <col min="14287" max="14530" width="9.140625" style="99"/>
    <col min="14531" max="14531" width="20.140625" style="99" customWidth="1"/>
    <col min="14532" max="14532" width="4.28515625" style="99" customWidth="1"/>
    <col min="14533" max="14533" width="39" style="99" customWidth="1"/>
    <col min="14534" max="14534" width="53.5703125" style="99" customWidth="1"/>
    <col min="14535" max="14538" width="7.7109375" style="99" customWidth="1"/>
    <col min="14539" max="14539" width="10" style="99" customWidth="1"/>
    <col min="14540" max="14541" width="9.28515625" style="99" customWidth="1"/>
    <col min="14542" max="14542" width="8" style="99" customWidth="1"/>
    <col min="14543" max="14786" width="9.140625" style="99"/>
    <col min="14787" max="14787" width="20.140625" style="99" customWidth="1"/>
    <col min="14788" max="14788" width="4.28515625" style="99" customWidth="1"/>
    <col min="14789" max="14789" width="39" style="99" customWidth="1"/>
    <col min="14790" max="14790" width="53.5703125" style="99" customWidth="1"/>
    <col min="14791" max="14794" width="7.7109375" style="99" customWidth="1"/>
    <col min="14795" max="14795" width="10" style="99" customWidth="1"/>
    <col min="14796" max="14797" width="9.28515625" style="99" customWidth="1"/>
    <col min="14798" max="14798" width="8" style="99" customWidth="1"/>
    <col min="14799" max="15042" width="9.140625" style="99"/>
    <col min="15043" max="15043" width="20.140625" style="99" customWidth="1"/>
    <col min="15044" max="15044" width="4.28515625" style="99" customWidth="1"/>
    <col min="15045" max="15045" width="39" style="99" customWidth="1"/>
    <col min="15046" max="15046" width="53.5703125" style="99" customWidth="1"/>
    <col min="15047" max="15050" width="7.7109375" style="99" customWidth="1"/>
    <col min="15051" max="15051" width="10" style="99" customWidth="1"/>
    <col min="15052" max="15053" width="9.28515625" style="99" customWidth="1"/>
    <col min="15054" max="15054" width="8" style="99" customWidth="1"/>
    <col min="15055" max="15298" width="9.140625" style="99"/>
    <col min="15299" max="15299" width="20.140625" style="99" customWidth="1"/>
    <col min="15300" max="15300" width="4.28515625" style="99" customWidth="1"/>
    <col min="15301" max="15301" width="39" style="99" customWidth="1"/>
    <col min="15302" max="15302" width="53.5703125" style="99" customWidth="1"/>
    <col min="15303" max="15306" width="7.7109375" style="99" customWidth="1"/>
    <col min="15307" max="15307" width="10" style="99" customWidth="1"/>
    <col min="15308" max="15309" width="9.28515625" style="99" customWidth="1"/>
    <col min="15310" max="15310" width="8" style="99" customWidth="1"/>
    <col min="15311" max="15554" width="9.140625" style="99"/>
    <col min="15555" max="15555" width="20.140625" style="99" customWidth="1"/>
    <col min="15556" max="15556" width="4.28515625" style="99" customWidth="1"/>
    <col min="15557" max="15557" width="39" style="99" customWidth="1"/>
    <col min="15558" max="15558" width="53.5703125" style="99" customWidth="1"/>
    <col min="15559" max="15562" width="7.7109375" style="99" customWidth="1"/>
    <col min="15563" max="15563" width="10" style="99" customWidth="1"/>
    <col min="15564" max="15565" width="9.28515625" style="99" customWidth="1"/>
    <col min="15566" max="15566" width="8" style="99" customWidth="1"/>
    <col min="15567" max="15810" width="9.140625" style="99"/>
    <col min="15811" max="15811" width="20.140625" style="99" customWidth="1"/>
    <col min="15812" max="15812" width="4.28515625" style="99" customWidth="1"/>
    <col min="15813" max="15813" width="39" style="99" customWidth="1"/>
    <col min="15814" max="15814" width="53.5703125" style="99" customWidth="1"/>
    <col min="15815" max="15818" width="7.7109375" style="99" customWidth="1"/>
    <col min="15819" max="15819" width="10" style="99" customWidth="1"/>
    <col min="15820" max="15821" width="9.28515625" style="99" customWidth="1"/>
    <col min="15822" max="15822" width="8" style="99" customWidth="1"/>
    <col min="15823" max="16066" width="9.140625" style="99"/>
    <col min="16067" max="16067" width="20.140625" style="99" customWidth="1"/>
    <col min="16068" max="16068" width="4.28515625" style="99" customWidth="1"/>
    <col min="16069" max="16069" width="39" style="99" customWidth="1"/>
    <col min="16070" max="16070" width="53.5703125" style="99" customWidth="1"/>
    <col min="16071" max="16074" width="7.7109375" style="99" customWidth="1"/>
    <col min="16075" max="16075" width="10" style="99" customWidth="1"/>
    <col min="16076" max="16077" width="9.28515625" style="99" customWidth="1"/>
    <col min="16078" max="16078" width="8" style="99" customWidth="1"/>
    <col min="16079" max="16384" width="9.140625" style="99"/>
  </cols>
  <sheetData>
    <row r="1" spans="1:84" ht="38.25" customHeight="1">
      <c r="A1" s="273"/>
      <c r="B1" s="273"/>
      <c r="C1" s="663" t="s">
        <v>2050</v>
      </c>
      <c r="D1" s="663"/>
      <c r="E1" s="663"/>
      <c r="F1" s="663"/>
      <c r="G1" s="663"/>
      <c r="H1" s="663"/>
      <c r="I1" s="663"/>
      <c r="J1" s="663"/>
      <c r="K1" s="663"/>
      <c r="L1" s="663"/>
      <c r="M1" s="274"/>
      <c r="N1" s="274"/>
      <c r="O1" s="274"/>
      <c r="P1" s="274"/>
      <c r="Q1" s="274"/>
      <c r="R1" s="274"/>
      <c r="S1" s="274"/>
      <c r="T1" s="274"/>
      <c r="U1" s="274"/>
      <c r="V1" s="274"/>
      <c r="W1" s="274"/>
      <c r="X1" s="274"/>
      <c r="Y1" s="274"/>
      <c r="Z1" s="274"/>
      <c r="AA1" s="274"/>
      <c r="AB1" s="274"/>
      <c r="AC1" s="274"/>
      <c r="AD1" s="274"/>
      <c r="AE1" s="274"/>
      <c r="AF1" s="274"/>
      <c r="AG1" s="274"/>
      <c r="AH1" s="274"/>
      <c r="AI1" s="274"/>
      <c r="AJ1" s="274"/>
      <c r="AK1" s="274"/>
      <c r="AL1" s="274"/>
      <c r="AM1" s="274"/>
      <c r="AN1" s="274"/>
      <c r="AO1" s="274"/>
      <c r="AP1" s="274"/>
      <c r="AQ1" s="274"/>
      <c r="AR1" s="274"/>
      <c r="AS1" s="274"/>
      <c r="AT1" s="274"/>
      <c r="AU1" s="274"/>
      <c r="AV1" s="274"/>
      <c r="AW1" s="274"/>
      <c r="AX1" s="274"/>
      <c r="AY1" s="274"/>
      <c r="AZ1" s="274"/>
      <c r="BA1" s="274"/>
      <c r="BB1" s="274"/>
      <c r="BC1" s="274"/>
      <c r="BD1" s="274"/>
      <c r="BE1" s="274"/>
      <c r="BF1" s="274"/>
      <c r="BG1" s="274"/>
      <c r="BH1" s="274"/>
      <c r="BI1" s="274"/>
      <c r="BJ1" s="274"/>
      <c r="BK1" s="274"/>
      <c r="BL1" s="274"/>
      <c r="BM1" s="274"/>
      <c r="BN1" s="274"/>
      <c r="BO1" s="274"/>
      <c r="BP1" s="274"/>
      <c r="BQ1" s="274"/>
      <c r="BR1" s="274"/>
      <c r="BS1" s="274"/>
      <c r="BT1" s="274"/>
      <c r="BU1" s="274"/>
      <c r="BV1" s="274"/>
      <c r="BW1" s="274"/>
      <c r="BX1" s="274"/>
      <c r="BY1" s="274"/>
      <c r="BZ1" s="274"/>
      <c r="CA1" s="274"/>
      <c r="CB1" s="274"/>
      <c r="CC1" s="274"/>
      <c r="CD1" s="274"/>
      <c r="CE1" s="274"/>
      <c r="CF1" s="274"/>
    </row>
    <row r="2" spans="1:84" ht="74.25" hidden="1" customHeight="1">
      <c r="A2" s="275"/>
      <c r="B2" s="275"/>
      <c r="C2" s="276"/>
      <c r="D2" s="275"/>
      <c r="E2" s="276"/>
      <c r="F2" s="275"/>
      <c r="G2" s="274"/>
      <c r="H2" s="274"/>
      <c r="I2" s="274"/>
      <c r="J2" s="275"/>
      <c r="K2" s="275"/>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row>
    <row r="3" spans="1:84" s="101" customFormat="1" ht="21.75" customHeight="1">
      <c r="A3" s="662" t="s">
        <v>1080</v>
      </c>
      <c r="B3" s="662" t="s">
        <v>1080</v>
      </c>
      <c r="C3" s="662" t="s">
        <v>1067</v>
      </c>
      <c r="D3" s="662"/>
      <c r="E3" s="662" t="s">
        <v>1068</v>
      </c>
      <c r="F3" s="662"/>
      <c r="G3" s="662" t="s">
        <v>1218</v>
      </c>
      <c r="H3" s="662" t="s">
        <v>1219</v>
      </c>
      <c r="I3" s="662" t="s">
        <v>1073</v>
      </c>
      <c r="J3" s="664" t="s">
        <v>1122</v>
      </c>
      <c r="K3" s="664" t="s">
        <v>1183</v>
      </c>
      <c r="L3" s="662" t="s">
        <v>1188</v>
      </c>
      <c r="M3" s="475" t="s">
        <v>1018</v>
      </c>
      <c r="N3" s="476"/>
      <c r="O3" s="476"/>
      <c r="P3" s="476"/>
      <c r="Q3" s="476"/>
      <c r="R3" s="476"/>
      <c r="S3" s="476"/>
      <c r="T3" s="476"/>
      <c r="U3" s="476"/>
      <c r="V3" s="477"/>
      <c r="W3" s="472"/>
      <c r="X3" s="669" t="s">
        <v>1075</v>
      </c>
      <c r="Y3" s="669"/>
      <c r="Z3" s="669"/>
      <c r="AA3" s="668" t="s">
        <v>2073</v>
      </c>
      <c r="AB3" s="668"/>
      <c r="AC3" s="668"/>
      <c r="AD3" s="668" t="s">
        <v>1077</v>
      </c>
      <c r="AE3" s="668"/>
      <c r="AF3" s="668"/>
      <c r="AG3" s="668"/>
      <c r="AH3" s="668" t="s">
        <v>1790</v>
      </c>
      <c r="AI3" s="668"/>
      <c r="AJ3" s="668"/>
      <c r="AK3" s="668"/>
      <c r="AL3" s="668" t="s">
        <v>1986</v>
      </c>
      <c r="AM3" s="668"/>
      <c r="AN3" s="668"/>
      <c r="AO3" s="668" t="s">
        <v>1789</v>
      </c>
      <c r="AP3" s="668"/>
      <c r="AQ3" s="668"/>
      <c r="AR3" s="668"/>
      <c r="AS3" s="668" t="s">
        <v>2068</v>
      </c>
      <c r="AT3" s="668"/>
      <c r="AU3" s="668"/>
      <c r="AV3" s="679" t="s">
        <v>2067</v>
      </c>
      <c r="AW3" s="680"/>
      <c r="AX3" s="680"/>
      <c r="AY3" s="681"/>
      <c r="AZ3" s="670" t="s">
        <v>1982</v>
      </c>
      <c r="BA3" s="671"/>
      <c r="BB3" s="671"/>
      <c r="BC3" s="672"/>
      <c r="BD3" s="668" t="s">
        <v>1983</v>
      </c>
      <c r="BE3" s="668"/>
      <c r="BF3" s="668"/>
      <c r="BG3" s="667" t="s">
        <v>1167</v>
      </c>
      <c r="BH3" s="667"/>
      <c r="BI3" s="667"/>
      <c r="BJ3" s="667"/>
      <c r="BK3" s="667"/>
      <c r="BL3" s="667"/>
      <c r="BM3" s="667"/>
      <c r="BN3" s="667"/>
      <c r="BO3" s="667"/>
      <c r="BP3" s="667"/>
      <c r="BQ3" s="344"/>
      <c r="BR3" s="344"/>
      <c r="BS3" s="344"/>
      <c r="BT3" s="344"/>
      <c r="BU3" s="344"/>
      <c r="BV3" s="344"/>
      <c r="BW3" s="414"/>
      <c r="BX3" s="667" t="s">
        <v>1168</v>
      </c>
      <c r="BY3" s="667"/>
      <c r="BZ3" s="667"/>
      <c r="CA3" s="667"/>
      <c r="CB3" s="667"/>
      <c r="CC3" s="667"/>
      <c r="CD3" s="667" t="s">
        <v>1165</v>
      </c>
      <c r="CE3" s="667"/>
      <c r="CF3" s="275"/>
    </row>
    <row r="4" spans="1:84" s="101" customFormat="1" ht="23.25" customHeight="1">
      <c r="A4" s="662"/>
      <c r="B4" s="662"/>
      <c r="C4" s="662"/>
      <c r="D4" s="662"/>
      <c r="E4" s="662"/>
      <c r="F4" s="662"/>
      <c r="G4" s="662"/>
      <c r="H4" s="662"/>
      <c r="I4" s="662"/>
      <c r="J4" s="664"/>
      <c r="K4" s="664"/>
      <c r="L4" s="662"/>
      <c r="M4" s="277" t="s">
        <v>1019</v>
      </c>
      <c r="N4" s="277" t="s">
        <v>1020</v>
      </c>
      <c r="O4" s="277" t="s">
        <v>1021</v>
      </c>
      <c r="P4" s="277" t="s">
        <v>1038</v>
      </c>
      <c r="Q4" s="277" t="s">
        <v>1022</v>
      </c>
      <c r="R4" s="277" t="s">
        <v>1023</v>
      </c>
      <c r="S4" s="277" t="s">
        <v>1025</v>
      </c>
      <c r="T4" s="466" t="s">
        <v>2051</v>
      </c>
      <c r="U4" s="277" t="s">
        <v>1066</v>
      </c>
      <c r="V4" s="278" t="s">
        <v>1395</v>
      </c>
      <c r="W4" s="472"/>
      <c r="X4" s="669"/>
      <c r="Y4" s="669"/>
      <c r="Z4" s="669"/>
      <c r="AA4" s="668"/>
      <c r="AB4" s="668"/>
      <c r="AC4" s="668"/>
      <c r="AD4" s="668"/>
      <c r="AE4" s="668"/>
      <c r="AF4" s="668"/>
      <c r="AG4" s="668"/>
      <c r="AH4" s="668"/>
      <c r="AI4" s="668"/>
      <c r="AJ4" s="668"/>
      <c r="AK4" s="668"/>
      <c r="AL4" s="668"/>
      <c r="AM4" s="668"/>
      <c r="AN4" s="668"/>
      <c r="AO4" s="668"/>
      <c r="AP4" s="668"/>
      <c r="AQ4" s="668"/>
      <c r="AR4" s="668"/>
      <c r="AS4" s="668"/>
      <c r="AT4" s="668"/>
      <c r="AU4" s="668"/>
      <c r="AV4" s="682"/>
      <c r="AW4" s="683"/>
      <c r="AX4" s="683"/>
      <c r="AY4" s="684"/>
      <c r="AZ4" s="673"/>
      <c r="BA4" s="674"/>
      <c r="BB4" s="674"/>
      <c r="BC4" s="675"/>
      <c r="BD4" s="668"/>
      <c r="BE4" s="668"/>
      <c r="BF4" s="668"/>
      <c r="BG4" s="609" t="s">
        <v>2134</v>
      </c>
      <c r="BH4" s="609" t="s">
        <v>2135</v>
      </c>
      <c r="BI4" s="609" t="s">
        <v>2136</v>
      </c>
      <c r="BJ4" s="609" t="s">
        <v>2137</v>
      </c>
      <c r="BK4" s="609" t="s">
        <v>2138</v>
      </c>
      <c r="BL4" s="609" t="s">
        <v>2139</v>
      </c>
      <c r="BM4" s="609" t="s">
        <v>2140</v>
      </c>
      <c r="BN4" s="609" t="s">
        <v>2141</v>
      </c>
      <c r="BO4" s="609" t="s">
        <v>2142</v>
      </c>
      <c r="BP4" s="609" t="s">
        <v>2143</v>
      </c>
      <c r="BQ4" s="609" t="s">
        <v>2144</v>
      </c>
      <c r="BR4" s="609" t="s">
        <v>2145</v>
      </c>
      <c r="BS4" s="609" t="s">
        <v>2146</v>
      </c>
      <c r="BT4" s="609" t="s">
        <v>2147</v>
      </c>
      <c r="BU4" s="609" t="s">
        <v>2148</v>
      </c>
      <c r="BV4" s="609" t="s">
        <v>2149</v>
      </c>
      <c r="BW4" s="609" t="s">
        <v>2150</v>
      </c>
      <c r="BX4" s="667" t="s">
        <v>1169</v>
      </c>
      <c r="BY4" s="667"/>
      <c r="BZ4" s="667" t="s">
        <v>1170</v>
      </c>
      <c r="CA4" s="667"/>
      <c r="CB4" s="667" t="s">
        <v>1171</v>
      </c>
      <c r="CC4" s="667"/>
      <c r="CD4" s="609" t="s">
        <v>1172</v>
      </c>
      <c r="CE4" s="665" t="s">
        <v>1173</v>
      </c>
      <c r="CF4" s="275"/>
    </row>
    <row r="5" spans="1:84" s="101" customFormat="1" ht="79.5" customHeight="1">
      <c r="A5" s="662"/>
      <c r="B5" s="662"/>
      <c r="C5" s="662"/>
      <c r="D5" s="662"/>
      <c r="E5" s="662"/>
      <c r="F5" s="662"/>
      <c r="G5" s="662"/>
      <c r="H5" s="662"/>
      <c r="I5" s="662"/>
      <c r="J5" s="664"/>
      <c r="K5" s="664"/>
      <c r="L5" s="662"/>
      <c r="M5" s="412" t="s">
        <v>1031</v>
      </c>
      <c r="N5" s="510" t="s">
        <v>1031</v>
      </c>
      <c r="O5" s="69" t="s">
        <v>1027</v>
      </c>
      <c r="P5" s="518" t="s">
        <v>1027</v>
      </c>
      <c r="Q5" s="465" t="s">
        <v>1031</v>
      </c>
      <c r="R5" s="69" t="s">
        <v>1027</v>
      </c>
      <c r="S5" s="465" t="s">
        <v>1031</v>
      </c>
      <c r="T5" s="465" t="s">
        <v>1027</v>
      </c>
      <c r="U5" s="69" t="s">
        <v>1027</v>
      </c>
      <c r="V5" s="467" t="s">
        <v>1031</v>
      </c>
      <c r="W5" s="473" t="s">
        <v>2063</v>
      </c>
      <c r="X5" s="279" t="s">
        <v>1069</v>
      </c>
      <c r="Y5" s="413" t="s">
        <v>1070</v>
      </c>
      <c r="Z5" s="413" t="s">
        <v>1071</v>
      </c>
      <c r="AA5" s="471" t="s">
        <v>1069</v>
      </c>
      <c r="AB5" s="471" t="s">
        <v>1070</v>
      </c>
      <c r="AC5" s="471" t="s">
        <v>1071</v>
      </c>
      <c r="AD5" s="69" t="s">
        <v>1069</v>
      </c>
      <c r="AE5" s="69" t="s">
        <v>1070</v>
      </c>
      <c r="AF5" s="69" t="s">
        <v>1071</v>
      </c>
      <c r="AG5" s="69" t="s">
        <v>1072</v>
      </c>
      <c r="AH5" s="69" t="s">
        <v>1069</v>
      </c>
      <c r="AI5" s="69" t="s">
        <v>1070</v>
      </c>
      <c r="AJ5" s="69" t="s">
        <v>1071</v>
      </c>
      <c r="AK5" s="441" t="s">
        <v>1072</v>
      </c>
      <c r="AL5" s="69" t="s">
        <v>1069</v>
      </c>
      <c r="AM5" s="69" t="s">
        <v>1070</v>
      </c>
      <c r="AN5" s="69" t="s">
        <v>1071</v>
      </c>
      <c r="AO5" s="69" t="s">
        <v>1069</v>
      </c>
      <c r="AP5" s="69" t="s">
        <v>1070</v>
      </c>
      <c r="AQ5" s="69" t="s">
        <v>1071</v>
      </c>
      <c r="AR5" s="69" t="s">
        <v>1072</v>
      </c>
      <c r="AS5" s="69" t="s">
        <v>1069</v>
      </c>
      <c r="AT5" s="471" t="s">
        <v>1070</v>
      </c>
      <c r="AU5" s="69" t="s">
        <v>1071</v>
      </c>
      <c r="AV5" s="471" t="s">
        <v>1069</v>
      </c>
      <c r="AW5" s="471" t="s">
        <v>1070</v>
      </c>
      <c r="AX5" s="471" t="s">
        <v>1071</v>
      </c>
      <c r="AY5" s="471" t="s">
        <v>1072</v>
      </c>
      <c r="AZ5" s="69" t="s">
        <v>1069</v>
      </c>
      <c r="BA5" s="452" t="s">
        <v>1070</v>
      </c>
      <c r="BB5" s="69" t="s">
        <v>1071</v>
      </c>
      <c r="BC5" s="69" t="s">
        <v>1072</v>
      </c>
      <c r="BD5" s="69" t="s">
        <v>1069</v>
      </c>
      <c r="BE5" s="471" t="s">
        <v>1070</v>
      </c>
      <c r="BF5" s="471" t="s">
        <v>1071</v>
      </c>
      <c r="BG5" s="610"/>
      <c r="BH5" s="610"/>
      <c r="BI5" s="610"/>
      <c r="BJ5" s="610"/>
      <c r="BK5" s="610"/>
      <c r="BL5" s="610"/>
      <c r="BM5" s="610"/>
      <c r="BN5" s="610"/>
      <c r="BO5" s="610"/>
      <c r="BP5" s="610"/>
      <c r="BQ5" s="610"/>
      <c r="BR5" s="610"/>
      <c r="BS5" s="610"/>
      <c r="BT5" s="610"/>
      <c r="BU5" s="610"/>
      <c r="BV5" s="610"/>
      <c r="BW5" s="610"/>
      <c r="BX5" s="667"/>
      <c r="BY5" s="667"/>
      <c r="BZ5" s="667"/>
      <c r="CA5" s="667"/>
      <c r="CB5" s="667"/>
      <c r="CC5" s="667"/>
      <c r="CD5" s="610"/>
      <c r="CE5" s="666"/>
      <c r="CF5" s="275"/>
    </row>
    <row r="6" spans="1:84" s="101" customFormat="1" ht="40.5" customHeight="1">
      <c r="A6" s="64"/>
      <c r="B6" s="64"/>
      <c r="C6" s="64" t="s">
        <v>1040</v>
      </c>
      <c r="D6" s="64" t="s">
        <v>1084</v>
      </c>
      <c r="E6" s="64" t="s">
        <v>0</v>
      </c>
      <c r="F6" s="64" t="s">
        <v>1084</v>
      </c>
      <c r="G6" s="280"/>
      <c r="H6" s="280"/>
      <c r="I6" s="280"/>
      <c r="J6" s="281"/>
      <c r="K6" s="281"/>
      <c r="L6" s="281" t="s">
        <v>1082</v>
      </c>
      <c r="M6" s="471" t="s">
        <v>2053</v>
      </c>
      <c r="N6" s="471" t="s">
        <v>2054</v>
      </c>
      <c r="O6" s="471" t="s">
        <v>2055</v>
      </c>
      <c r="P6" s="471" t="s">
        <v>2056</v>
      </c>
      <c r="Q6" s="471" t="s">
        <v>2057</v>
      </c>
      <c r="R6" s="471" t="s">
        <v>2058</v>
      </c>
      <c r="S6" s="471" t="s">
        <v>2059</v>
      </c>
      <c r="T6" s="471" t="s">
        <v>2060</v>
      </c>
      <c r="U6" s="471" t="s">
        <v>2061</v>
      </c>
      <c r="V6" s="473" t="s">
        <v>2062</v>
      </c>
      <c r="W6" s="478"/>
      <c r="X6" s="519" t="s">
        <v>1800</v>
      </c>
      <c r="Y6" s="519" t="s">
        <v>2127</v>
      </c>
      <c r="Z6" s="412" t="s">
        <v>1801</v>
      </c>
      <c r="AA6" s="69" t="s">
        <v>1472</v>
      </c>
      <c r="AB6" s="521" t="s">
        <v>2133</v>
      </c>
      <c r="AC6" s="431" t="s">
        <v>2030</v>
      </c>
      <c r="AD6" s="69" t="s">
        <v>1475</v>
      </c>
      <c r="AE6" s="396" t="s">
        <v>1981</v>
      </c>
      <c r="AF6" s="485" t="s">
        <v>1476</v>
      </c>
      <c r="AG6" s="485" t="s">
        <v>2075</v>
      </c>
      <c r="AH6" s="522" t="s">
        <v>1477</v>
      </c>
      <c r="AI6" s="522" t="s">
        <v>2079</v>
      </c>
      <c r="AJ6" s="485" t="s">
        <v>1479</v>
      </c>
      <c r="AK6" s="485" t="s">
        <v>1804</v>
      </c>
      <c r="AL6" s="485" t="s">
        <v>2076</v>
      </c>
      <c r="AM6" s="485" t="s">
        <v>1802</v>
      </c>
      <c r="AN6" s="485" t="s">
        <v>2071</v>
      </c>
      <c r="AO6" s="523" t="s">
        <v>1484</v>
      </c>
      <c r="AP6" s="523" t="s">
        <v>1943</v>
      </c>
      <c r="AQ6" s="485" t="s">
        <v>1483</v>
      </c>
      <c r="AR6" s="485" t="s">
        <v>1486</v>
      </c>
      <c r="AS6" s="412" t="s">
        <v>1809</v>
      </c>
      <c r="AT6" s="485" t="s">
        <v>1810</v>
      </c>
      <c r="AU6" s="485" t="s">
        <v>2077</v>
      </c>
      <c r="AV6" s="485" t="s">
        <v>2072</v>
      </c>
      <c r="AW6" s="485" t="s">
        <v>2069</v>
      </c>
      <c r="AX6" s="485" t="s">
        <v>2070</v>
      </c>
      <c r="AY6" s="485" t="s">
        <v>1811</v>
      </c>
      <c r="AZ6" s="485" t="s">
        <v>2078</v>
      </c>
      <c r="BA6" s="452" t="s">
        <v>2045</v>
      </c>
      <c r="BB6" s="69" t="s">
        <v>1487</v>
      </c>
      <c r="BC6" s="69" t="s">
        <v>1488</v>
      </c>
      <c r="BD6" s="69" t="s">
        <v>1770</v>
      </c>
      <c r="BE6" s="409" t="s">
        <v>1980</v>
      </c>
      <c r="BF6" s="395" t="s">
        <v>1490</v>
      </c>
      <c r="BG6" s="611"/>
      <c r="BH6" s="611"/>
      <c r="BI6" s="611"/>
      <c r="BJ6" s="611"/>
      <c r="BK6" s="611"/>
      <c r="BL6" s="611"/>
      <c r="BM6" s="611"/>
      <c r="BN6" s="611"/>
      <c r="BO6" s="611"/>
      <c r="BP6" s="611"/>
      <c r="BQ6" s="611"/>
      <c r="BR6" s="611"/>
      <c r="BS6" s="611"/>
      <c r="BT6" s="611"/>
      <c r="BU6" s="611"/>
      <c r="BV6" s="611"/>
      <c r="BW6" s="611"/>
      <c r="BX6" s="283" t="s">
        <v>1174</v>
      </c>
      <c r="BY6" s="283" t="s">
        <v>1175</v>
      </c>
      <c r="BZ6" s="283" t="s">
        <v>1174</v>
      </c>
      <c r="CA6" s="283" t="s">
        <v>1175</v>
      </c>
      <c r="CB6" s="283" t="s">
        <v>1174</v>
      </c>
      <c r="CC6" s="283" t="s">
        <v>1175</v>
      </c>
      <c r="CD6" s="282"/>
      <c r="CE6" s="284"/>
      <c r="CF6" s="275"/>
    </row>
    <row r="7" spans="1:84" ht="30.75" customHeight="1">
      <c r="A7" s="285">
        <v>1</v>
      </c>
      <c r="B7" s="286">
        <v>1</v>
      </c>
      <c r="C7" s="649" t="s">
        <v>358</v>
      </c>
      <c r="D7" s="649"/>
      <c r="E7" s="649"/>
      <c r="F7" s="287" t="s">
        <v>1176</v>
      </c>
      <c r="G7" s="287" t="s">
        <v>1176</v>
      </c>
      <c r="H7" s="287" t="s">
        <v>1176</v>
      </c>
      <c r="I7" s="287" t="s">
        <v>1176</v>
      </c>
      <c r="J7" s="69" t="s">
        <v>1156</v>
      </c>
      <c r="K7" s="287" t="s">
        <v>1176</v>
      </c>
      <c r="L7" s="287" t="s">
        <v>1176</v>
      </c>
      <c r="M7" s="287" t="s">
        <v>1176</v>
      </c>
      <c r="N7" s="287" t="s">
        <v>1176</v>
      </c>
      <c r="O7" s="287" t="s">
        <v>1176</v>
      </c>
      <c r="P7" s="287" t="s">
        <v>1176</v>
      </c>
      <c r="Q7" s="287" t="s">
        <v>1176</v>
      </c>
      <c r="R7" s="287" t="s">
        <v>1176</v>
      </c>
      <c r="S7" s="287" t="s">
        <v>1176</v>
      </c>
      <c r="T7" s="287" t="s">
        <v>1176</v>
      </c>
      <c r="U7" s="287" t="s">
        <v>1176</v>
      </c>
      <c r="V7" s="287" t="s">
        <v>1176</v>
      </c>
      <c r="W7" s="287" t="s">
        <v>1176</v>
      </c>
      <c r="X7" s="287" t="s">
        <v>1176</v>
      </c>
      <c r="Y7" s="287" t="s">
        <v>1176</v>
      </c>
      <c r="Z7" s="287" t="s">
        <v>1176</v>
      </c>
      <c r="AA7" s="287" t="s">
        <v>1176</v>
      </c>
      <c r="AB7" s="287" t="s">
        <v>1176</v>
      </c>
      <c r="AC7" s="287" t="s">
        <v>1176</v>
      </c>
      <c r="AD7" s="287" t="s">
        <v>1176</v>
      </c>
      <c r="AE7" s="287" t="s">
        <v>1176</v>
      </c>
      <c r="AF7" s="287" t="s">
        <v>1176</v>
      </c>
      <c r="AG7" s="287" t="s">
        <v>1176</v>
      </c>
      <c r="AH7" s="287" t="s">
        <v>1176</v>
      </c>
      <c r="AI7" s="287" t="s">
        <v>1176</v>
      </c>
      <c r="AJ7" s="287" t="s">
        <v>1176</v>
      </c>
      <c r="AK7" s="287" t="s">
        <v>1176</v>
      </c>
      <c r="AL7" s="287" t="s">
        <v>1176</v>
      </c>
      <c r="AM7" s="287" t="s">
        <v>1176</v>
      </c>
      <c r="AN7" s="287" t="s">
        <v>1176</v>
      </c>
      <c r="AO7" s="287" t="s">
        <v>1176</v>
      </c>
      <c r="AP7" s="287" t="s">
        <v>1176</v>
      </c>
      <c r="AQ7" s="287"/>
      <c r="AR7" s="287" t="s">
        <v>1176</v>
      </c>
      <c r="AS7" s="287" t="s">
        <v>1176</v>
      </c>
      <c r="AT7" s="287" t="s">
        <v>1176</v>
      </c>
      <c r="AU7" s="287" t="s">
        <v>1176</v>
      </c>
      <c r="AV7" s="287" t="s">
        <v>1176</v>
      </c>
      <c r="AW7" s="287" t="s">
        <v>1176</v>
      </c>
      <c r="AX7" s="287" t="s">
        <v>1176</v>
      </c>
      <c r="AY7" s="287" t="s">
        <v>1176</v>
      </c>
      <c r="AZ7" s="287" t="s">
        <v>1176</v>
      </c>
      <c r="BA7" s="287" t="s">
        <v>1176</v>
      </c>
      <c r="BB7" s="287" t="s">
        <v>1176</v>
      </c>
      <c r="BC7" s="287" t="s">
        <v>1176</v>
      </c>
      <c r="BD7" s="287" t="s">
        <v>1176</v>
      </c>
      <c r="BE7" s="287" t="s">
        <v>1176</v>
      </c>
      <c r="BF7" s="287" t="s">
        <v>1176</v>
      </c>
      <c r="BG7" s="287" t="s">
        <v>1176</v>
      </c>
      <c r="BH7" s="287" t="s">
        <v>1176</v>
      </c>
      <c r="BI7" s="287" t="s">
        <v>1176</v>
      </c>
      <c r="BJ7" s="287" t="s">
        <v>1176</v>
      </c>
      <c r="BK7" s="287" t="s">
        <v>1176</v>
      </c>
      <c r="BL7" s="287" t="s">
        <v>1176</v>
      </c>
      <c r="BM7" s="287" t="s">
        <v>1176</v>
      </c>
      <c r="BN7" s="287" t="s">
        <v>1176</v>
      </c>
      <c r="BO7" s="287" t="s">
        <v>1176</v>
      </c>
      <c r="BP7" s="287" t="s">
        <v>1176</v>
      </c>
      <c r="BQ7" s="287" t="s">
        <v>1176</v>
      </c>
      <c r="BR7" s="287" t="s">
        <v>1176</v>
      </c>
      <c r="BS7" s="287" t="s">
        <v>1176</v>
      </c>
      <c r="BT7" s="287" t="s">
        <v>1176</v>
      </c>
      <c r="BU7" s="287" t="s">
        <v>1176</v>
      </c>
      <c r="BV7" s="287" t="s">
        <v>1176</v>
      </c>
      <c r="BW7" s="287" t="s">
        <v>1176</v>
      </c>
      <c r="BX7" s="287" t="s">
        <v>1176</v>
      </c>
      <c r="BY7" s="287" t="s">
        <v>1176</v>
      </c>
      <c r="BZ7" s="287" t="s">
        <v>1176</v>
      </c>
      <c r="CA7" s="287" t="s">
        <v>1176</v>
      </c>
      <c r="CB7" s="287" t="s">
        <v>1176</v>
      </c>
      <c r="CC7" s="287" t="s">
        <v>1176</v>
      </c>
      <c r="CD7" s="287" t="s">
        <v>1176</v>
      </c>
      <c r="CE7" s="287" t="s">
        <v>1176</v>
      </c>
      <c r="CF7" s="274"/>
    </row>
    <row r="8" spans="1:84" ht="30.75" customHeight="1">
      <c r="A8" s="285">
        <v>2</v>
      </c>
      <c r="B8" s="286">
        <v>2</v>
      </c>
      <c r="C8" s="649" t="s">
        <v>982</v>
      </c>
      <c r="D8" s="649"/>
      <c r="E8" s="649"/>
      <c r="F8" s="287" t="s">
        <v>1176</v>
      </c>
      <c r="G8" s="287" t="s">
        <v>1176</v>
      </c>
      <c r="H8" s="287" t="s">
        <v>1176</v>
      </c>
      <c r="I8" s="287" t="s">
        <v>1176</v>
      </c>
      <c r="J8" s="69" t="s">
        <v>1156</v>
      </c>
      <c r="K8" s="287" t="s">
        <v>1176</v>
      </c>
      <c r="L8" s="287" t="s">
        <v>1176</v>
      </c>
      <c r="M8" s="287" t="s">
        <v>1176</v>
      </c>
      <c r="N8" s="287" t="s">
        <v>1176</v>
      </c>
      <c r="O8" s="287" t="s">
        <v>1176</v>
      </c>
      <c r="P8" s="287" t="s">
        <v>1176</v>
      </c>
      <c r="Q8" s="287" t="s">
        <v>1176</v>
      </c>
      <c r="R8" s="287" t="s">
        <v>1176</v>
      </c>
      <c r="S8" s="287" t="s">
        <v>1176</v>
      </c>
      <c r="T8" s="287" t="s">
        <v>1176</v>
      </c>
      <c r="U8" s="287" t="s">
        <v>1176</v>
      </c>
      <c r="V8" s="287" t="s">
        <v>1176</v>
      </c>
      <c r="W8" s="287" t="s">
        <v>1176</v>
      </c>
      <c r="X8" s="287" t="s">
        <v>1176</v>
      </c>
      <c r="Y8" s="287" t="s">
        <v>1176</v>
      </c>
      <c r="Z8" s="287" t="s">
        <v>1176</v>
      </c>
      <c r="AA8" s="287" t="s">
        <v>1176</v>
      </c>
      <c r="AB8" s="287" t="s">
        <v>1176</v>
      </c>
      <c r="AC8" s="287" t="s">
        <v>1176</v>
      </c>
      <c r="AD8" s="287" t="s">
        <v>1176</v>
      </c>
      <c r="AE8" s="287" t="s">
        <v>1176</v>
      </c>
      <c r="AF8" s="287" t="s">
        <v>1176</v>
      </c>
      <c r="AG8" s="287" t="s">
        <v>1176</v>
      </c>
      <c r="AH8" s="287" t="s">
        <v>1176</v>
      </c>
      <c r="AI8" s="287" t="s">
        <v>1176</v>
      </c>
      <c r="AJ8" s="287" t="s">
        <v>1176</v>
      </c>
      <c r="AK8" s="287" t="s">
        <v>1176</v>
      </c>
      <c r="AL8" s="287" t="s">
        <v>1176</v>
      </c>
      <c r="AM8" s="287" t="s">
        <v>1176</v>
      </c>
      <c r="AN8" s="287" t="s">
        <v>1176</v>
      </c>
      <c r="AO8" s="287" t="s">
        <v>1176</v>
      </c>
      <c r="AP8" s="287" t="s">
        <v>1176</v>
      </c>
      <c r="AQ8" s="287"/>
      <c r="AR8" s="287" t="s">
        <v>1176</v>
      </c>
      <c r="AS8" s="287" t="s">
        <v>1176</v>
      </c>
      <c r="AT8" s="287" t="s">
        <v>1176</v>
      </c>
      <c r="AU8" s="287" t="s">
        <v>1176</v>
      </c>
      <c r="AV8" s="287" t="s">
        <v>1176</v>
      </c>
      <c r="AW8" s="287" t="s">
        <v>1176</v>
      </c>
      <c r="AX8" s="287" t="s">
        <v>1176</v>
      </c>
      <c r="AY8" s="287" t="s">
        <v>1176</v>
      </c>
      <c r="AZ8" s="287" t="s">
        <v>1176</v>
      </c>
      <c r="BA8" s="287" t="s">
        <v>1176</v>
      </c>
      <c r="BB8" s="287" t="s">
        <v>1176</v>
      </c>
      <c r="BC8" s="287" t="s">
        <v>1176</v>
      </c>
      <c r="BD8" s="287" t="s">
        <v>1176</v>
      </c>
      <c r="BE8" s="287" t="s">
        <v>1176</v>
      </c>
      <c r="BF8" s="287" t="s">
        <v>1176</v>
      </c>
      <c r="BG8" s="287" t="s">
        <v>1176</v>
      </c>
      <c r="BH8" s="287" t="s">
        <v>1176</v>
      </c>
      <c r="BI8" s="287" t="s">
        <v>1176</v>
      </c>
      <c r="BJ8" s="287" t="s">
        <v>1176</v>
      </c>
      <c r="BK8" s="287" t="s">
        <v>1176</v>
      </c>
      <c r="BL8" s="287" t="s">
        <v>1176</v>
      </c>
      <c r="BM8" s="287" t="s">
        <v>1176</v>
      </c>
      <c r="BN8" s="287" t="s">
        <v>1176</v>
      </c>
      <c r="BO8" s="287" t="s">
        <v>1176</v>
      </c>
      <c r="BP8" s="287" t="s">
        <v>1176</v>
      </c>
      <c r="BQ8" s="287" t="s">
        <v>1176</v>
      </c>
      <c r="BR8" s="287" t="s">
        <v>1176</v>
      </c>
      <c r="BS8" s="287" t="s">
        <v>1176</v>
      </c>
      <c r="BT8" s="287" t="s">
        <v>1176</v>
      </c>
      <c r="BU8" s="287" t="s">
        <v>1176</v>
      </c>
      <c r="BV8" s="287" t="s">
        <v>1176</v>
      </c>
      <c r="BW8" s="287" t="s">
        <v>1176</v>
      </c>
      <c r="BX8" s="287" t="s">
        <v>1176</v>
      </c>
      <c r="BY8" s="287" t="s">
        <v>1176</v>
      </c>
      <c r="BZ8" s="287" t="s">
        <v>1176</v>
      </c>
      <c r="CA8" s="287" t="s">
        <v>1176</v>
      </c>
      <c r="CB8" s="287" t="s">
        <v>1176</v>
      </c>
      <c r="CC8" s="287" t="s">
        <v>1176</v>
      </c>
      <c r="CD8" s="287" t="s">
        <v>1176</v>
      </c>
      <c r="CE8" s="287" t="s">
        <v>1176</v>
      </c>
      <c r="CF8" s="274"/>
    </row>
    <row r="9" spans="1:84" ht="30.75" customHeight="1">
      <c r="A9" s="285">
        <v>3</v>
      </c>
      <c r="B9" s="286">
        <v>3</v>
      </c>
      <c r="C9" s="649" t="s">
        <v>987</v>
      </c>
      <c r="D9" s="649"/>
      <c r="E9" s="649"/>
      <c r="F9" s="287" t="s">
        <v>1176</v>
      </c>
      <c r="G9" s="287" t="s">
        <v>1176</v>
      </c>
      <c r="H9" s="287" t="s">
        <v>1176</v>
      </c>
      <c r="I9" s="287" t="s">
        <v>1176</v>
      </c>
      <c r="J9" s="69" t="s">
        <v>1156</v>
      </c>
      <c r="K9" s="287" t="s">
        <v>1176</v>
      </c>
      <c r="L9" s="287" t="s">
        <v>1176</v>
      </c>
      <c r="M9" s="287" t="s">
        <v>1176</v>
      </c>
      <c r="N9" s="287" t="s">
        <v>1176</v>
      </c>
      <c r="O9" s="287" t="s">
        <v>1176</v>
      </c>
      <c r="P9" s="287" t="s">
        <v>1176</v>
      </c>
      <c r="Q9" s="287" t="s">
        <v>1176</v>
      </c>
      <c r="R9" s="287" t="s">
        <v>1176</v>
      </c>
      <c r="S9" s="287" t="s">
        <v>1176</v>
      </c>
      <c r="T9" s="287" t="s">
        <v>1176</v>
      </c>
      <c r="U9" s="287" t="s">
        <v>1176</v>
      </c>
      <c r="V9" s="287" t="s">
        <v>1176</v>
      </c>
      <c r="W9" s="287" t="s">
        <v>1176</v>
      </c>
      <c r="X9" s="287" t="s">
        <v>1176</v>
      </c>
      <c r="Y9" s="287" t="s">
        <v>1176</v>
      </c>
      <c r="Z9" s="287" t="s">
        <v>1176</v>
      </c>
      <c r="AA9" s="287" t="s">
        <v>1176</v>
      </c>
      <c r="AB9" s="287" t="s">
        <v>1176</v>
      </c>
      <c r="AC9" s="287" t="s">
        <v>1176</v>
      </c>
      <c r="AD9" s="287" t="s">
        <v>1176</v>
      </c>
      <c r="AE9" s="287" t="s">
        <v>1176</v>
      </c>
      <c r="AF9" s="287" t="s">
        <v>1176</v>
      </c>
      <c r="AG9" s="287" t="s">
        <v>1176</v>
      </c>
      <c r="AH9" s="287" t="s">
        <v>1176</v>
      </c>
      <c r="AI9" s="287" t="s">
        <v>1176</v>
      </c>
      <c r="AJ9" s="287" t="s">
        <v>1176</v>
      </c>
      <c r="AK9" s="287" t="s">
        <v>1176</v>
      </c>
      <c r="AL9" s="287" t="s">
        <v>1176</v>
      </c>
      <c r="AM9" s="287" t="s">
        <v>1176</v>
      </c>
      <c r="AN9" s="287" t="s">
        <v>1176</v>
      </c>
      <c r="AO9" s="287" t="s">
        <v>1176</v>
      </c>
      <c r="AP9" s="287" t="s">
        <v>1176</v>
      </c>
      <c r="AQ9" s="287"/>
      <c r="AR9" s="287" t="s">
        <v>1176</v>
      </c>
      <c r="AS9" s="287" t="s">
        <v>1176</v>
      </c>
      <c r="AT9" s="287" t="s">
        <v>1176</v>
      </c>
      <c r="AU9" s="287" t="s">
        <v>1176</v>
      </c>
      <c r="AV9" s="287" t="s">
        <v>1176</v>
      </c>
      <c r="AW9" s="287" t="s">
        <v>1176</v>
      </c>
      <c r="AX9" s="287" t="s">
        <v>1176</v>
      </c>
      <c r="AY9" s="287" t="s">
        <v>1176</v>
      </c>
      <c r="AZ9" s="287" t="s">
        <v>1176</v>
      </c>
      <c r="BA9" s="287" t="s">
        <v>1176</v>
      </c>
      <c r="BB9" s="287" t="s">
        <v>1176</v>
      </c>
      <c r="BC9" s="287" t="s">
        <v>1176</v>
      </c>
      <c r="BD9" s="287" t="s">
        <v>1176</v>
      </c>
      <c r="BE9" s="287" t="s">
        <v>1176</v>
      </c>
      <c r="BF9" s="287" t="s">
        <v>1176</v>
      </c>
      <c r="BG9" s="287" t="s">
        <v>1176</v>
      </c>
      <c r="BH9" s="287" t="s">
        <v>1176</v>
      </c>
      <c r="BI9" s="287" t="s">
        <v>1176</v>
      </c>
      <c r="BJ9" s="287" t="s">
        <v>1176</v>
      </c>
      <c r="BK9" s="287" t="s">
        <v>1176</v>
      </c>
      <c r="BL9" s="287" t="s">
        <v>1176</v>
      </c>
      <c r="BM9" s="287" t="s">
        <v>1176</v>
      </c>
      <c r="BN9" s="287" t="s">
        <v>1176</v>
      </c>
      <c r="BO9" s="287" t="s">
        <v>1176</v>
      </c>
      <c r="BP9" s="287" t="s">
        <v>1176</v>
      </c>
      <c r="BQ9" s="287" t="s">
        <v>1176</v>
      </c>
      <c r="BR9" s="287" t="s">
        <v>1176</v>
      </c>
      <c r="BS9" s="287" t="s">
        <v>1176</v>
      </c>
      <c r="BT9" s="287" t="s">
        <v>1176</v>
      </c>
      <c r="BU9" s="287" t="s">
        <v>1176</v>
      </c>
      <c r="BV9" s="287" t="s">
        <v>1176</v>
      </c>
      <c r="BW9" s="287" t="s">
        <v>1176</v>
      </c>
      <c r="BX9" s="287" t="s">
        <v>1176</v>
      </c>
      <c r="BY9" s="287" t="s">
        <v>1176</v>
      </c>
      <c r="BZ9" s="287" t="s">
        <v>1176</v>
      </c>
      <c r="CA9" s="287" t="s">
        <v>1176</v>
      </c>
      <c r="CB9" s="287" t="s">
        <v>1176</v>
      </c>
      <c r="CC9" s="287" t="s">
        <v>1176</v>
      </c>
      <c r="CD9" s="287" t="s">
        <v>1176</v>
      </c>
      <c r="CE9" s="287" t="s">
        <v>1176</v>
      </c>
      <c r="CF9" s="274"/>
    </row>
    <row r="10" spans="1:84" ht="59.25" customHeight="1">
      <c r="A10" s="651">
        <v>4</v>
      </c>
      <c r="B10" s="686">
        <v>6</v>
      </c>
      <c r="C10" s="685" t="s">
        <v>27</v>
      </c>
      <c r="D10" s="687" t="s">
        <v>23</v>
      </c>
      <c r="E10" s="687" t="s">
        <v>1060</v>
      </c>
      <c r="F10" s="687" t="s">
        <v>24</v>
      </c>
      <c r="G10" s="687" t="s">
        <v>1060</v>
      </c>
      <c r="H10" s="339" t="s">
        <v>1942</v>
      </c>
      <c r="I10" s="343" t="s">
        <v>1303</v>
      </c>
      <c r="J10" s="70" t="s">
        <v>1156</v>
      </c>
      <c r="K10" s="288" t="s">
        <v>1082</v>
      </c>
      <c r="L10" s="399" t="s">
        <v>648</v>
      </c>
      <c r="M10" s="289" t="s">
        <v>648</v>
      </c>
      <c r="N10" s="289"/>
      <c r="O10" s="289"/>
      <c r="P10" s="289"/>
      <c r="Q10" s="289"/>
      <c r="R10" s="289"/>
      <c r="S10" s="289"/>
      <c r="T10" s="289"/>
      <c r="U10" s="289"/>
      <c r="V10" s="289"/>
      <c r="W10" s="478">
        <f>COUNTIF($M10:$V10,"x")</f>
        <v>1</v>
      </c>
      <c r="X10" s="290" t="s">
        <v>1039</v>
      </c>
      <c r="Y10" s="290" t="s">
        <v>1039</v>
      </c>
      <c r="Z10" s="290" t="s">
        <v>1039</v>
      </c>
      <c r="AA10" s="290"/>
      <c r="AB10" s="290"/>
      <c r="AC10" s="290"/>
      <c r="AD10" s="290"/>
      <c r="AE10" s="290"/>
      <c r="AF10" s="290"/>
      <c r="AG10" s="290"/>
      <c r="AH10" s="290"/>
      <c r="AI10" s="290"/>
      <c r="AJ10" s="290"/>
      <c r="AK10" s="290"/>
      <c r="AL10" s="290"/>
      <c r="AM10" s="290"/>
      <c r="AN10" s="290"/>
      <c r="AO10" s="290"/>
      <c r="AP10" s="290"/>
      <c r="AQ10" s="290"/>
      <c r="AR10" s="290"/>
      <c r="AS10" s="290"/>
      <c r="AT10" s="290"/>
      <c r="AU10" s="290"/>
      <c r="AV10" s="290"/>
      <c r="AW10" s="290"/>
      <c r="AX10" s="290"/>
      <c r="AY10" s="290"/>
      <c r="AZ10" s="290"/>
      <c r="BA10" s="290"/>
      <c r="BB10" s="290"/>
      <c r="BC10" s="290"/>
      <c r="BD10" s="290"/>
      <c r="BE10" s="290"/>
      <c r="BF10" s="290"/>
      <c r="BG10" s="290">
        <v>2</v>
      </c>
      <c r="BH10" s="290">
        <v>2</v>
      </c>
      <c r="BI10" s="290">
        <v>2</v>
      </c>
      <c r="BJ10" s="290">
        <v>2</v>
      </c>
      <c r="BK10" s="290">
        <v>2</v>
      </c>
      <c r="BL10" s="290">
        <v>2</v>
      </c>
      <c r="BM10" s="290">
        <v>2</v>
      </c>
      <c r="BN10" s="290">
        <v>2</v>
      </c>
      <c r="BO10" s="290">
        <v>2</v>
      </c>
      <c r="BP10" s="290">
        <v>2</v>
      </c>
      <c r="BQ10" s="290">
        <v>2</v>
      </c>
      <c r="BR10" s="290">
        <v>2</v>
      </c>
      <c r="BS10" s="290">
        <v>2</v>
      </c>
      <c r="BT10" s="290">
        <v>2</v>
      </c>
      <c r="BU10" s="290">
        <v>2</v>
      </c>
      <c r="BV10" s="290">
        <v>2</v>
      </c>
      <c r="BW10" s="290">
        <v>2</v>
      </c>
      <c r="BX10" s="291">
        <f t="shared" ref="BX10:BX19" si="0">COUNTIF($BG10:$BW10,2)</f>
        <v>17</v>
      </c>
      <c r="BY10" s="292">
        <f t="shared" ref="BY10:BY19" si="1">BX10/COUNTA($BG10:$BW10)</f>
        <v>1</v>
      </c>
      <c r="BZ10" s="291">
        <f>COUNTIF($BG10:$BW10,1)</f>
        <v>0</v>
      </c>
      <c r="CA10" s="292">
        <f t="shared" ref="CA10:CA19" si="2">BZ10/COUNTA($BG10:$BW10)</f>
        <v>0</v>
      </c>
      <c r="CB10" s="291">
        <f>COUNTIF($BG10:$BV10,0)</f>
        <v>0</v>
      </c>
      <c r="CC10" s="292">
        <f t="shared" ref="CC10:CC19" si="3">CB10/COUNTA($BG10:$BV10)</f>
        <v>0</v>
      </c>
      <c r="CD10" s="291">
        <f t="shared" ref="CD10:CD19" si="4">(((BX10*2)+(BZ10*1)+(CB10*0)))/COUNTA($BG10:$BW10)</f>
        <v>2</v>
      </c>
      <c r="CE10" s="291" t="str">
        <f>IF(CD10&gt;=1.6,"Đạt mục tiêu",IF(CD10&gt;=1,"Cần cố gắng","Chưa đạt"))</f>
        <v>Đạt mục tiêu</v>
      </c>
      <c r="CF10" s="274"/>
    </row>
    <row r="11" spans="1:84" ht="53.25" customHeight="1">
      <c r="A11" s="652"/>
      <c r="B11" s="686"/>
      <c r="C11" s="685"/>
      <c r="D11" s="687"/>
      <c r="E11" s="687"/>
      <c r="F11" s="687"/>
      <c r="G11" s="687"/>
      <c r="H11" s="404" t="s">
        <v>1985</v>
      </c>
      <c r="I11" s="343" t="s">
        <v>1303</v>
      </c>
      <c r="J11" s="70" t="s">
        <v>1156</v>
      </c>
      <c r="K11" s="288" t="s">
        <v>1082</v>
      </c>
      <c r="L11" s="399" t="s">
        <v>648</v>
      </c>
      <c r="M11" s="289"/>
      <c r="N11" s="289" t="s">
        <v>648</v>
      </c>
      <c r="O11" s="289"/>
      <c r="P11" s="289"/>
      <c r="Q11" s="289"/>
      <c r="R11" s="289"/>
      <c r="S11" s="289"/>
      <c r="T11" s="289"/>
      <c r="U11" s="289"/>
      <c r="V11" s="289"/>
      <c r="W11" s="478">
        <f t="shared" ref="W11:W19" si="5">COUNTIF($M11:$V11,"x")</f>
        <v>1</v>
      </c>
      <c r="X11" s="290"/>
      <c r="Y11" s="290"/>
      <c r="Z11" s="290"/>
      <c r="AA11" s="290" t="s">
        <v>1039</v>
      </c>
      <c r="AB11" s="290" t="s">
        <v>1039</v>
      </c>
      <c r="AC11" s="290" t="s">
        <v>1039</v>
      </c>
      <c r="AD11" s="290"/>
      <c r="AE11" s="290"/>
      <c r="AF11" s="290"/>
      <c r="AG11" s="290"/>
      <c r="AH11" s="290"/>
      <c r="AI11" s="290"/>
      <c r="AJ11" s="290"/>
      <c r="AK11" s="290"/>
      <c r="AL11" s="290"/>
      <c r="AM11" s="290"/>
      <c r="AN11" s="290"/>
      <c r="AO11" s="290"/>
      <c r="AP11" s="290"/>
      <c r="AQ11" s="290"/>
      <c r="AR11" s="290"/>
      <c r="AS11" s="290"/>
      <c r="AT11" s="290"/>
      <c r="AU11" s="290"/>
      <c r="AV11" s="290"/>
      <c r="AW11" s="290"/>
      <c r="AX11" s="290"/>
      <c r="AY11" s="290"/>
      <c r="AZ11" s="290"/>
      <c r="BA11" s="290"/>
      <c r="BB11" s="290"/>
      <c r="BC11" s="290"/>
      <c r="BD11" s="290"/>
      <c r="BE11" s="290"/>
      <c r="BF11" s="290"/>
      <c r="BG11" s="290">
        <v>2</v>
      </c>
      <c r="BH11" s="290">
        <v>2</v>
      </c>
      <c r="BI11" s="290">
        <v>2</v>
      </c>
      <c r="BJ11" s="290">
        <v>2</v>
      </c>
      <c r="BK11" s="290">
        <v>2</v>
      </c>
      <c r="BL11" s="290">
        <v>2</v>
      </c>
      <c r="BM11" s="290">
        <v>2</v>
      </c>
      <c r="BN11" s="290">
        <v>2</v>
      </c>
      <c r="BO11" s="290">
        <v>2</v>
      </c>
      <c r="BP11" s="290">
        <v>2</v>
      </c>
      <c r="BQ11" s="290">
        <v>2</v>
      </c>
      <c r="BR11" s="290">
        <v>2</v>
      </c>
      <c r="BS11" s="290">
        <v>2</v>
      </c>
      <c r="BT11" s="290">
        <v>2</v>
      </c>
      <c r="BU11" s="290">
        <v>2</v>
      </c>
      <c r="BV11" s="290">
        <v>2</v>
      </c>
      <c r="BW11" s="290">
        <v>2</v>
      </c>
      <c r="BX11" s="291">
        <f t="shared" si="0"/>
        <v>17</v>
      </c>
      <c r="BY11" s="292">
        <f t="shared" si="1"/>
        <v>1</v>
      </c>
      <c r="BZ11" s="291">
        <f>COUNTIF($BG11:$BV11,1)</f>
        <v>0</v>
      </c>
      <c r="CA11" s="292">
        <f t="shared" si="2"/>
        <v>0</v>
      </c>
      <c r="CB11" s="291">
        <f>COUNTIF($BG11:$BV11,0)</f>
        <v>0</v>
      </c>
      <c r="CC11" s="292">
        <f t="shared" si="3"/>
        <v>0</v>
      </c>
      <c r="CD11" s="291">
        <f t="shared" si="4"/>
        <v>2</v>
      </c>
      <c r="CE11" s="291" t="str">
        <f t="shared" ref="CE11:CE81" si="6">IF(CD11&gt;=1.6,"Đạt mục tiêu",IF(CD11&gt;=1,"Cần cố gắng","Chưa đạt"))</f>
        <v>Đạt mục tiêu</v>
      </c>
      <c r="CF11" s="274"/>
    </row>
    <row r="12" spans="1:84" ht="62.25" customHeight="1">
      <c r="A12" s="652"/>
      <c r="B12" s="686"/>
      <c r="C12" s="685"/>
      <c r="D12" s="687"/>
      <c r="E12" s="687"/>
      <c r="F12" s="687"/>
      <c r="G12" s="687"/>
      <c r="H12" s="205" t="s">
        <v>1928</v>
      </c>
      <c r="I12" s="343" t="s">
        <v>1303</v>
      </c>
      <c r="J12" s="70" t="s">
        <v>1156</v>
      </c>
      <c r="K12" s="288" t="s">
        <v>1082</v>
      </c>
      <c r="L12" s="399" t="s">
        <v>648</v>
      </c>
      <c r="M12" s="289"/>
      <c r="N12" s="289"/>
      <c r="O12" s="289" t="s">
        <v>648</v>
      </c>
      <c r="P12" s="289"/>
      <c r="Q12" s="289"/>
      <c r="R12" s="289"/>
      <c r="S12" s="289"/>
      <c r="T12" s="289"/>
      <c r="U12" s="289"/>
      <c r="V12" s="289"/>
      <c r="W12" s="478">
        <f t="shared" si="5"/>
        <v>1</v>
      </c>
      <c r="X12" s="290"/>
      <c r="Y12" s="290"/>
      <c r="Z12" s="290"/>
      <c r="AA12" s="290"/>
      <c r="AB12" s="290"/>
      <c r="AC12" s="290"/>
      <c r="AD12" s="290" t="s">
        <v>1039</v>
      </c>
      <c r="AE12" s="290" t="s">
        <v>1039</v>
      </c>
      <c r="AF12" s="290" t="s">
        <v>1039</v>
      </c>
      <c r="AG12" s="290"/>
      <c r="AH12" s="290" t="s">
        <v>1039</v>
      </c>
      <c r="AI12" s="290"/>
      <c r="AJ12" s="290"/>
      <c r="AK12" s="290"/>
      <c r="AL12" s="290"/>
      <c r="AM12" s="290"/>
      <c r="AN12" s="290"/>
      <c r="AO12" s="290"/>
      <c r="AP12" s="290"/>
      <c r="AQ12" s="290"/>
      <c r="AR12" s="290"/>
      <c r="AS12" s="290"/>
      <c r="AT12" s="290"/>
      <c r="AU12" s="290"/>
      <c r="AV12" s="290"/>
      <c r="AW12" s="290"/>
      <c r="AX12" s="290"/>
      <c r="AY12" s="290"/>
      <c r="AZ12" s="290"/>
      <c r="BA12" s="290"/>
      <c r="BB12" s="290"/>
      <c r="BC12" s="290"/>
      <c r="BD12" s="290"/>
      <c r="BE12" s="290"/>
      <c r="BF12" s="290"/>
      <c r="BG12" s="290">
        <v>2</v>
      </c>
      <c r="BH12" s="290">
        <v>2</v>
      </c>
      <c r="BI12" s="290">
        <v>2</v>
      </c>
      <c r="BJ12" s="290">
        <v>2</v>
      </c>
      <c r="BK12" s="290">
        <v>2</v>
      </c>
      <c r="BL12" s="290">
        <v>2</v>
      </c>
      <c r="BM12" s="290">
        <v>2</v>
      </c>
      <c r="BN12" s="290">
        <v>2</v>
      </c>
      <c r="BO12" s="290">
        <v>2</v>
      </c>
      <c r="BP12" s="290">
        <v>2</v>
      </c>
      <c r="BQ12" s="290">
        <v>2</v>
      </c>
      <c r="BR12" s="290">
        <v>2</v>
      </c>
      <c r="BS12" s="290">
        <v>2</v>
      </c>
      <c r="BT12" s="290">
        <v>2</v>
      </c>
      <c r="BU12" s="290">
        <v>2</v>
      </c>
      <c r="BV12" s="290">
        <v>2</v>
      </c>
      <c r="BW12" s="290">
        <v>2</v>
      </c>
      <c r="BX12" s="291">
        <f t="shared" si="0"/>
        <v>17</v>
      </c>
      <c r="BY12" s="292">
        <f t="shared" si="1"/>
        <v>1</v>
      </c>
      <c r="BZ12" s="291">
        <f>COUNTIF($BG12:$BV12,1)</f>
        <v>0</v>
      </c>
      <c r="CA12" s="292">
        <f t="shared" si="2"/>
        <v>0</v>
      </c>
      <c r="CB12" s="291">
        <f>COUNTIF($BG12:$BV12,0)</f>
        <v>0</v>
      </c>
      <c r="CC12" s="292">
        <f t="shared" si="3"/>
        <v>0</v>
      </c>
      <c r="CD12" s="291">
        <f t="shared" si="4"/>
        <v>2</v>
      </c>
      <c r="CE12" s="291" t="str">
        <f t="shared" si="6"/>
        <v>Đạt mục tiêu</v>
      </c>
      <c r="CF12" s="274"/>
    </row>
    <row r="13" spans="1:84" ht="44.25" customHeight="1">
      <c r="A13" s="652"/>
      <c r="B13" s="686"/>
      <c r="C13" s="685"/>
      <c r="D13" s="687"/>
      <c r="E13" s="687"/>
      <c r="F13" s="687"/>
      <c r="G13" s="687"/>
      <c r="H13" s="205" t="s">
        <v>1929</v>
      </c>
      <c r="I13" s="343" t="s">
        <v>1303</v>
      </c>
      <c r="J13" s="70" t="s">
        <v>1156</v>
      </c>
      <c r="K13" s="288" t="s">
        <v>1082</v>
      </c>
      <c r="L13" s="399" t="s">
        <v>648</v>
      </c>
      <c r="M13" s="289"/>
      <c r="N13" s="289"/>
      <c r="O13" s="289"/>
      <c r="P13" s="289" t="s">
        <v>648</v>
      </c>
      <c r="Q13" s="289"/>
      <c r="R13" s="289"/>
      <c r="S13" s="289"/>
      <c r="T13" s="289"/>
      <c r="U13" s="289"/>
      <c r="V13" s="289"/>
      <c r="W13" s="478">
        <f t="shared" si="5"/>
        <v>1</v>
      </c>
      <c r="X13" s="290"/>
      <c r="Y13" s="290"/>
      <c r="Z13" s="290"/>
      <c r="AA13" s="290"/>
      <c r="AB13" s="290"/>
      <c r="AC13" s="290"/>
      <c r="AD13" s="290"/>
      <c r="AE13" s="290"/>
      <c r="AF13" s="290"/>
      <c r="AG13" s="290" t="s">
        <v>1039</v>
      </c>
      <c r="AH13" s="290"/>
      <c r="AI13" s="290" t="s">
        <v>1039</v>
      </c>
      <c r="AJ13" s="290" t="s">
        <v>1039</v>
      </c>
      <c r="AK13" s="290" t="s">
        <v>1039</v>
      </c>
      <c r="AL13" s="290"/>
      <c r="AM13" s="290"/>
      <c r="AN13" s="290"/>
      <c r="AO13" s="290"/>
      <c r="AP13" s="290"/>
      <c r="AQ13" s="290"/>
      <c r="AR13" s="290"/>
      <c r="AS13" s="290"/>
      <c r="AT13" s="290"/>
      <c r="AU13" s="290"/>
      <c r="AV13" s="290"/>
      <c r="AW13" s="290"/>
      <c r="AX13" s="290"/>
      <c r="AY13" s="290"/>
      <c r="AZ13" s="290"/>
      <c r="BA13" s="290"/>
      <c r="BB13" s="290"/>
      <c r="BC13" s="290"/>
      <c r="BD13" s="290"/>
      <c r="BE13" s="290"/>
      <c r="BF13" s="290"/>
      <c r="BG13" s="290">
        <v>2</v>
      </c>
      <c r="BH13" s="290">
        <v>2</v>
      </c>
      <c r="BI13" s="290">
        <v>2</v>
      </c>
      <c r="BJ13" s="290">
        <v>2</v>
      </c>
      <c r="BK13" s="290">
        <v>2</v>
      </c>
      <c r="BL13" s="290">
        <v>2</v>
      </c>
      <c r="BM13" s="290">
        <v>2</v>
      </c>
      <c r="BN13" s="290">
        <v>2</v>
      </c>
      <c r="BO13" s="290">
        <v>2</v>
      </c>
      <c r="BP13" s="290">
        <v>2</v>
      </c>
      <c r="BQ13" s="290">
        <v>2</v>
      </c>
      <c r="BR13" s="290">
        <v>2</v>
      </c>
      <c r="BS13" s="290">
        <v>2</v>
      </c>
      <c r="BT13" s="290">
        <v>2</v>
      </c>
      <c r="BU13" s="290">
        <v>2</v>
      </c>
      <c r="BV13" s="290">
        <v>2</v>
      </c>
      <c r="BW13" s="290">
        <v>2</v>
      </c>
      <c r="BX13" s="291">
        <f t="shared" si="0"/>
        <v>17</v>
      </c>
      <c r="BY13" s="292">
        <f t="shared" si="1"/>
        <v>1</v>
      </c>
      <c r="BZ13" s="291">
        <f>COUNTIF($BG13:$BV13,1)</f>
        <v>0</v>
      </c>
      <c r="CA13" s="292">
        <f t="shared" si="2"/>
        <v>0</v>
      </c>
      <c r="CB13" s="291">
        <f>COUNTIF($BG13:$BV13,0)</f>
        <v>0</v>
      </c>
      <c r="CC13" s="292">
        <f t="shared" si="3"/>
        <v>0</v>
      </c>
      <c r="CD13" s="291">
        <f t="shared" si="4"/>
        <v>2</v>
      </c>
      <c r="CE13" s="291" t="str">
        <f t="shared" si="6"/>
        <v>Đạt mục tiêu</v>
      </c>
      <c r="CF13" s="274"/>
    </row>
    <row r="14" spans="1:84" ht="43.5" customHeight="1">
      <c r="A14" s="652"/>
      <c r="B14" s="686"/>
      <c r="C14" s="685"/>
      <c r="D14" s="687"/>
      <c r="E14" s="687"/>
      <c r="F14" s="687"/>
      <c r="G14" s="687"/>
      <c r="H14" s="464" t="s">
        <v>2052</v>
      </c>
      <c r="I14" s="343" t="s">
        <v>1303</v>
      </c>
      <c r="J14" s="70" t="s">
        <v>1156</v>
      </c>
      <c r="K14" s="288" t="s">
        <v>1082</v>
      </c>
      <c r="L14" s="399" t="s">
        <v>648</v>
      </c>
      <c r="M14" s="289"/>
      <c r="N14" s="289"/>
      <c r="O14" s="289"/>
      <c r="P14" s="289"/>
      <c r="Q14" s="289" t="s">
        <v>648</v>
      </c>
      <c r="R14" s="289"/>
      <c r="S14" s="289"/>
      <c r="T14" s="289"/>
      <c r="U14" s="289"/>
      <c r="V14" s="289"/>
      <c r="W14" s="478">
        <f t="shared" si="5"/>
        <v>1</v>
      </c>
      <c r="X14" s="290"/>
      <c r="Y14" s="290"/>
      <c r="Z14" s="290"/>
      <c r="AA14" s="290"/>
      <c r="AB14" s="290"/>
      <c r="AC14" s="290"/>
      <c r="AD14" s="290"/>
      <c r="AE14" s="290"/>
      <c r="AF14" s="290"/>
      <c r="AG14" s="290"/>
      <c r="AH14" s="290"/>
      <c r="AI14" s="290"/>
      <c r="AJ14" s="290"/>
      <c r="AK14" s="290"/>
      <c r="AL14" s="290" t="s">
        <v>1039</v>
      </c>
      <c r="AM14" s="290" t="s">
        <v>1039</v>
      </c>
      <c r="AN14" s="290" t="s">
        <v>1039</v>
      </c>
      <c r="AO14" s="290"/>
      <c r="AP14" s="290"/>
      <c r="AQ14" s="290"/>
      <c r="AR14" s="290"/>
      <c r="AS14" s="290"/>
      <c r="AT14" s="290"/>
      <c r="AU14" s="290"/>
      <c r="AV14" s="290"/>
      <c r="AW14" s="290"/>
      <c r="AX14" s="290"/>
      <c r="AY14" s="290"/>
      <c r="AZ14" s="290"/>
      <c r="BA14" s="290"/>
      <c r="BB14" s="290"/>
      <c r="BC14" s="290"/>
      <c r="BD14" s="290"/>
      <c r="BE14" s="290"/>
      <c r="BF14" s="290"/>
      <c r="BG14" s="290">
        <v>2</v>
      </c>
      <c r="BH14" s="290">
        <v>2</v>
      </c>
      <c r="BI14" s="290">
        <v>2</v>
      </c>
      <c r="BJ14" s="290">
        <v>2</v>
      </c>
      <c r="BK14" s="290">
        <v>2</v>
      </c>
      <c r="BL14" s="290">
        <v>2</v>
      </c>
      <c r="BM14" s="290">
        <v>2</v>
      </c>
      <c r="BN14" s="290">
        <v>2</v>
      </c>
      <c r="BO14" s="290">
        <v>2</v>
      </c>
      <c r="BP14" s="290">
        <v>2</v>
      </c>
      <c r="BQ14" s="290">
        <v>2</v>
      </c>
      <c r="BR14" s="290">
        <v>2</v>
      </c>
      <c r="BS14" s="290">
        <v>2</v>
      </c>
      <c r="BT14" s="290">
        <v>2</v>
      </c>
      <c r="BU14" s="290">
        <v>2</v>
      </c>
      <c r="BV14" s="290">
        <v>2</v>
      </c>
      <c r="BW14" s="290">
        <v>2</v>
      </c>
      <c r="BX14" s="291">
        <f t="shared" si="0"/>
        <v>17</v>
      </c>
      <c r="BY14" s="292">
        <f t="shared" si="1"/>
        <v>1</v>
      </c>
      <c r="BZ14" s="291">
        <f t="shared" ref="BZ14:BZ16" si="7">COUNTIF($BG14:$BP14,1)</f>
        <v>0</v>
      </c>
      <c r="CA14" s="292">
        <f t="shared" si="2"/>
        <v>0</v>
      </c>
      <c r="CB14" s="291">
        <f t="shared" ref="CB14:CB16" si="8">COUNTIF($BG14:$BP14,0)</f>
        <v>0</v>
      </c>
      <c r="CC14" s="292">
        <f t="shared" si="3"/>
        <v>0</v>
      </c>
      <c r="CD14" s="291">
        <f t="shared" si="4"/>
        <v>2</v>
      </c>
      <c r="CE14" s="291" t="str">
        <f t="shared" si="6"/>
        <v>Đạt mục tiêu</v>
      </c>
      <c r="CF14" s="274"/>
    </row>
    <row r="15" spans="1:84" ht="51" customHeight="1">
      <c r="A15" s="652"/>
      <c r="B15" s="686"/>
      <c r="C15" s="685"/>
      <c r="D15" s="687"/>
      <c r="E15" s="687"/>
      <c r="F15" s="687"/>
      <c r="G15" s="687"/>
      <c r="H15" s="205" t="s">
        <v>1931</v>
      </c>
      <c r="I15" s="343" t="s">
        <v>1303</v>
      </c>
      <c r="J15" s="70" t="s">
        <v>1156</v>
      </c>
      <c r="K15" s="288" t="s">
        <v>1082</v>
      </c>
      <c r="L15" s="399" t="s">
        <v>648</v>
      </c>
      <c r="M15" s="289"/>
      <c r="N15" s="289"/>
      <c r="O15" s="289"/>
      <c r="P15" s="289"/>
      <c r="Q15" s="289"/>
      <c r="R15" s="289" t="s">
        <v>648</v>
      </c>
      <c r="S15" s="289"/>
      <c r="T15" s="289"/>
      <c r="U15" s="289"/>
      <c r="V15" s="289"/>
      <c r="W15" s="478">
        <f t="shared" si="5"/>
        <v>1</v>
      </c>
      <c r="X15" s="290"/>
      <c r="Y15" s="290"/>
      <c r="Z15" s="290"/>
      <c r="AA15" s="290"/>
      <c r="AB15" s="290"/>
      <c r="AC15" s="290"/>
      <c r="AD15" s="290"/>
      <c r="AE15" s="290"/>
      <c r="AF15" s="290"/>
      <c r="AG15" s="290"/>
      <c r="AH15" s="290"/>
      <c r="AI15" s="290"/>
      <c r="AJ15" s="290"/>
      <c r="AK15" s="290"/>
      <c r="AL15" s="290"/>
      <c r="AM15" s="290"/>
      <c r="AN15" s="290"/>
      <c r="AO15" s="290" t="s">
        <v>1039</v>
      </c>
      <c r="AP15" s="290" t="s">
        <v>1039</v>
      </c>
      <c r="AQ15" s="290" t="s">
        <v>1039</v>
      </c>
      <c r="AR15" s="290" t="s">
        <v>1039</v>
      </c>
      <c r="AS15" s="290"/>
      <c r="AT15" s="290"/>
      <c r="AU15" s="290"/>
      <c r="AV15" s="290"/>
      <c r="AW15" s="290"/>
      <c r="AX15" s="290"/>
      <c r="AY15" s="290"/>
      <c r="AZ15" s="290"/>
      <c r="BA15" s="290"/>
      <c r="BB15" s="290"/>
      <c r="BC15" s="290"/>
      <c r="BD15" s="290"/>
      <c r="BE15" s="290"/>
      <c r="BF15" s="290"/>
      <c r="BG15" s="290">
        <v>2</v>
      </c>
      <c r="BH15" s="290">
        <v>2</v>
      </c>
      <c r="BI15" s="290">
        <v>2</v>
      </c>
      <c r="BJ15" s="290">
        <v>2</v>
      </c>
      <c r="BK15" s="290">
        <v>2</v>
      </c>
      <c r="BL15" s="290">
        <v>2</v>
      </c>
      <c r="BM15" s="290">
        <v>2</v>
      </c>
      <c r="BN15" s="290">
        <v>2</v>
      </c>
      <c r="BO15" s="290">
        <v>2</v>
      </c>
      <c r="BP15" s="290">
        <v>2</v>
      </c>
      <c r="BQ15" s="290">
        <v>2</v>
      </c>
      <c r="BR15" s="290">
        <v>2</v>
      </c>
      <c r="BS15" s="290">
        <v>2</v>
      </c>
      <c r="BT15" s="290">
        <v>2</v>
      </c>
      <c r="BU15" s="290">
        <v>2</v>
      </c>
      <c r="BV15" s="290">
        <v>2</v>
      </c>
      <c r="BW15" s="290">
        <v>2</v>
      </c>
      <c r="BX15" s="291">
        <f t="shared" si="0"/>
        <v>17</v>
      </c>
      <c r="BY15" s="292">
        <f t="shared" si="1"/>
        <v>1</v>
      </c>
      <c r="BZ15" s="291">
        <f>COUNTIF($BG15:$BV15,1)</f>
        <v>0</v>
      </c>
      <c r="CA15" s="292">
        <f t="shared" si="2"/>
        <v>0</v>
      </c>
      <c r="CB15" s="291">
        <f t="shared" si="8"/>
        <v>0</v>
      </c>
      <c r="CC15" s="292">
        <f t="shared" si="3"/>
        <v>0</v>
      </c>
      <c r="CD15" s="291">
        <f t="shared" si="4"/>
        <v>2</v>
      </c>
      <c r="CE15" s="291" t="str">
        <f t="shared" si="6"/>
        <v>Đạt mục tiêu</v>
      </c>
      <c r="CF15" s="274"/>
    </row>
    <row r="16" spans="1:84" ht="57" customHeight="1">
      <c r="A16" s="652"/>
      <c r="B16" s="686"/>
      <c r="C16" s="685"/>
      <c r="D16" s="687"/>
      <c r="E16" s="687"/>
      <c r="F16" s="687"/>
      <c r="G16" s="687"/>
      <c r="H16" s="205" t="s">
        <v>1932</v>
      </c>
      <c r="I16" s="343" t="s">
        <v>1303</v>
      </c>
      <c r="J16" s="70" t="s">
        <v>1156</v>
      </c>
      <c r="K16" s="288" t="s">
        <v>1082</v>
      </c>
      <c r="L16" s="399" t="s">
        <v>648</v>
      </c>
      <c r="M16" s="289"/>
      <c r="N16" s="289"/>
      <c r="O16" s="289"/>
      <c r="P16" s="289"/>
      <c r="Q16" s="289"/>
      <c r="R16" s="289"/>
      <c r="S16" s="289" t="s">
        <v>648</v>
      </c>
      <c r="T16" s="289"/>
      <c r="U16" s="289"/>
      <c r="V16" s="289"/>
      <c r="W16" s="478">
        <f t="shared" si="5"/>
        <v>1</v>
      </c>
      <c r="X16" s="290"/>
      <c r="Y16" s="290"/>
      <c r="Z16" s="290"/>
      <c r="AA16" s="290"/>
      <c r="AB16" s="290"/>
      <c r="AC16" s="290"/>
      <c r="AD16" s="290"/>
      <c r="AE16" s="290"/>
      <c r="AF16" s="290"/>
      <c r="AG16" s="290"/>
      <c r="AH16" s="290"/>
      <c r="AI16" s="290"/>
      <c r="AJ16" s="290"/>
      <c r="AK16" s="290"/>
      <c r="AL16" s="290"/>
      <c r="AM16" s="290"/>
      <c r="AN16" s="290"/>
      <c r="AO16" s="290"/>
      <c r="AP16" s="290"/>
      <c r="AQ16" s="290"/>
      <c r="AR16" s="290"/>
      <c r="AS16" s="290" t="s">
        <v>1039</v>
      </c>
      <c r="AT16" s="290" t="s">
        <v>1039</v>
      </c>
      <c r="AU16" s="290" t="s">
        <v>1039</v>
      </c>
      <c r="AV16" s="290"/>
      <c r="AW16" s="290"/>
      <c r="AX16" s="290"/>
      <c r="AY16" s="290"/>
      <c r="AZ16" s="290"/>
      <c r="BA16" s="290"/>
      <c r="BB16" s="290"/>
      <c r="BC16" s="290"/>
      <c r="BD16" s="290"/>
      <c r="BE16" s="290"/>
      <c r="BF16" s="290"/>
      <c r="BG16" s="290">
        <v>2</v>
      </c>
      <c r="BH16" s="290">
        <v>2</v>
      </c>
      <c r="BI16" s="290">
        <v>2</v>
      </c>
      <c r="BJ16" s="290">
        <v>2</v>
      </c>
      <c r="BK16" s="290">
        <v>2</v>
      </c>
      <c r="BL16" s="290">
        <v>2</v>
      </c>
      <c r="BM16" s="290">
        <v>2</v>
      </c>
      <c r="BN16" s="290">
        <v>2</v>
      </c>
      <c r="BO16" s="290">
        <v>2</v>
      </c>
      <c r="BP16" s="290">
        <v>2</v>
      </c>
      <c r="BQ16" s="290">
        <v>2</v>
      </c>
      <c r="BR16" s="290">
        <v>2</v>
      </c>
      <c r="BS16" s="290">
        <v>2</v>
      </c>
      <c r="BT16" s="290">
        <v>2</v>
      </c>
      <c r="BU16" s="290">
        <v>2</v>
      </c>
      <c r="BV16" s="290">
        <v>2</v>
      </c>
      <c r="BW16" s="290">
        <v>2</v>
      </c>
      <c r="BX16" s="291">
        <f t="shared" si="0"/>
        <v>17</v>
      </c>
      <c r="BY16" s="292">
        <f t="shared" si="1"/>
        <v>1</v>
      </c>
      <c r="BZ16" s="291">
        <f t="shared" si="7"/>
        <v>0</v>
      </c>
      <c r="CA16" s="292">
        <f t="shared" si="2"/>
        <v>0</v>
      </c>
      <c r="CB16" s="291">
        <f t="shared" si="8"/>
        <v>0</v>
      </c>
      <c r="CC16" s="292">
        <f t="shared" si="3"/>
        <v>0</v>
      </c>
      <c r="CD16" s="291">
        <f t="shared" si="4"/>
        <v>2</v>
      </c>
      <c r="CE16" s="291" t="str">
        <f t="shared" si="6"/>
        <v>Đạt mục tiêu</v>
      </c>
      <c r="CF16" s="274"/>
    </row>
    <row r="17" spans="1:84" ht="36.75" customHeight="1">
      <c r="A17" s="652"/>
      <c r="B17" s="686"/>
      <c r="C17" s="685"/>
      <c r="D17" s="687"/>
      <c r="E17" s="687"/>
      <c r="F17" s="687"/>
      <c r="G17" s="687"/>
      <c r="H17" s="470" t="s">
        <v>2066</v>
      </c>
      <c r="I17" s="343" t="s">
        <v>1303</v>
      </c>
      <c r="J17" s="70" t="s">
        <v>1156</v>
      </c>
      <c r="K17" s="288" t="s">
        <v>1082</v>
      </c>
      <c r="L17" s="399" t="s">
        <v>648</v>
      </c>
      <c r="M17" s="289"/>
      <c r="N17" s="289"/>
      <c r="O17" s="289"/>
      <c r="P17" s="289"/>
      <c r="Q17" s="289"/>
      <c r="R17" s="289"/>
      <c r="S17" s="289"/>
      <c r="T17" s="289" t="s">
        <v>648</v>
      </c>
      <c r="U17" s="289"/>
      <c r="V17" s="289"/>
      <c r="W17" s="478">
        <f t="shared" si="5"/>
        <v>1</v>
      </c>
      <c r="X17" s="290"/>
      <c r="Y17" s="290"/>
      <c r="Z17" s="290"/>
      <c r="AA17" s="290"/>
      <c r="AB17" s="290"/>
      <c r="AC17" s="290"/>
      <c r="AD17" s="290"/>
      <c r="AE17" s="290"/>
      <c r="AF17" s="290"/>
      <c r="AG17" s="290"/>
      <c r="AH17" s="290"/>
      <c r="AI17" s="290"/>
      <c r="AJ17" s="290"/>
      <c r="AK17" s="290"/>
      <c r="AL17" s="290"/>
      <c r="AM17" s="290"/>
      <c r="AN17" s="290"/>
      <c r="AO17" s="290"/>
      <c r="AP17" s="290"/>
      <c r="AQ17" s="290"/>
      <c r="AR17" s="290"/>
      <c r="AS17" s="290"/>
      <c r="AT17" s="290"/>
      <c r="AU17" s="290"/>
      <c r="AV17" s="290" t="s">
        <v>1039</v>
      </c>
      <c r="AW17" s="290" t="s">
        <v>1039</v>
      </c>
      <c r="AX17" s="290" t="s">
        <v>1039</v>
      </c>
      <c r="AY17" s="290" t="s">
        <v>1039</v>
      </c>
      <c r="AZ17" s="290"/>
      <c r="BA17" s="290"/>
      <c r="BB17" s="290"/>
      <c r="BC17" s="290"/>
      <c r="BD17" s="290"/>
      <c r="BE17" s="290"/>
      <c r="BF17" s="290"/>
      <c r="BG17" s="290">
        <v>2</v>
      </c>
      <c r="BH17" s="290">
        <v>2</v>
      </c>
      <c r="BI17" s="290">
        <v>2</v>
      </c>
      <c r="BJ17" s="290">
        <v>2</v>
      </c>
      <c r="BK17" s="290">
        <v>2</v>
      </c>
      <c r="BL17" s="290">
        <v>2</v>
      </c>
      <c r="BM17" s="290">
        <v>2</v>
      </c>
      <c r="BN17" s="290">
        <v>2</v>
      </c>
      <c r="BO17" s="290">
        <v>2</v>
      </c>
      <c r="BP17" s="290">
        <v>2</v>
      </c>
      <c r="BQ17" s="290">
        <v>2</v>
      </c>
      <c r="BR17" s="290">
        <v>2</v>
      </c>
      <c r="BS17" s="290">
        <v>2</v>
      </c>
      <c r="BT17" s="290">
        <v>2</v>
      </c>
      <c r="BU17" s="290">
        <v>2</v>
      </c>
      <c r="BV17" s="290">
        <v>2</v>
      </c>
      <c r="BW17" s="290">
        <v>2</v>
      </c>
      <c r="BX17" s="291">
        <f t="shared" si="0"/>
        <v>17</v>
      </c>
      <c r="BY17" s="292">
        <f t="shared" si="1"/>
        <v>1</v>
      </c>
      <c r="BZ17" s="291">
        <f>COUNTIF($BG17:$BV17,1)</f>
        <v>0</v>
      </c>
      <c r="CA17" s="292">
        <f t="shared" si="2"/>
        <v>0</v>
      </c>
      <c r="CB17" s="291">
        <f>COUNTIF($BG17:$BV17,0)</f>
        <v>0</v>
      </c>
      <c r="CC17" s="292">
        <f t="shared" si="3"/>
        <v>0</v>
      </c>
      <c r="CD17" s="291">
        <f t="shared" si="4"/>
        <v>2</v>
      </c>
      <c r="CE17" s="291" t="str">
        <f t="shared" si="6"/>
        <v>Đạt mục tiêu</v>
      </c>
      <c r="CF17" s="274"/>
    </row>
    <row r="18" spans="1:84" ht="69.75" customHeight="1">
      <c r="A18" s="653"/>
      <c r="B18" s="686"/>
      <c r="C18" s="685"/>
      <c r="D18" s="687"/>
      <c r="E18" s="687"/>
      <c r="F18" s="687"/>
      <c r="G18" s="687"/>
      <c r="H18" s="470" t="s">
        <v>2065</v>
      </c>
      <c r="I18" s="343" t="s">
        <v>1303</v>
      </c>
      <c r="J18" s="70" t="s">
        <v>1156</v>
      </c>
      <c r="K18" s="288" t="s">
        <v>1082</v>
      </c>
      <c r="L18" s="399" t="s">
        <v>648</v>
      </c>
      <c r="M18" s="289"/>
      <c r="N18" s="289"/>
      <c r="O18" s="289"/>
      <c r="P18" s="289"/>
      <c r="Q18" s="289"/>
      <c r="R18" s="289"/>
      <c r="S18" s="289"/>
      <c r="T18" s="289"/>
      <c r="U18" s="289" t="s">
        <v>648</v>
      </c>
      <c r="V18" s="289"/>
      <c r="W18" s="478">
        <f t="shared" si="5"/>
        <v>1</v>
      </c>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t="s">
        <v>1039</v>
      </c>
      <c r="BA18" s="290" t="s">
        <v>1039</v>
      </c>
      <c r="BB18" s="290" t="s">
        <v>1039</v>
      </c>
      <c r="BC18" s="290" t="s">
        <v>1039</v>
      </c>
      <c r="BD18" s="290"/>
      <c r="BE18" s="290"/>
      <c r="BF18" s="290"/>
      <c r="BG18" s="290">
        <v>2</v>
      </c>
      <c r="BH18" s="290">
        <v>2</v>
      </c>
      <c r="BI18" s="290">
        <v>2</v>
      </c>
      <c r="BJ18" s="290">
        <v>2</v>
      </c>
      <c r="BK18" s="290">
        <v>2</v>
      </c>
      <c r="BL18" s="290">
        <v>2</v>
      </c>
      <c r="BM18" s="290">
        <v>2</v>
      </c>
      <c r="BN18" s="290">
        <v>2</v>
      </c>
      <c r="BO18" s="290">
        <v>2</v>
      </c>
      <c r="BP18" s="290">
        <v>2</v>
      </c>
      <c r="BQ18" s="290">
        <v>2</v>
      </c>
      <c r="BR18" s="290">
        <v>2</v>
      </c>
      <c r="BS18" s="290">
        <v>2</v>
      </c>
      <c r="BT18" s="290">
        <v>2</v>
      </c>
      <c r="BU18" s="290">
        <v>2</v>
      </c>
      <c r="BV18" s="290">
        <v>2</v>
      </c>
      <c r="BW18" s="290">
        <v>2</v>
      </c>
      <c r="BX18" s="291">
        <f t="shared" si="0"/>
        <v>17</v>
      </c>
      <c r="BY18" s="292">
        <f t="shared" si="1"/>
        <v>1</v>
      </c>
      <c r="BZ18" s="291">
        <f t="shared" ref="BZ18:BZ19" si="9">COUNTIF($BG18:$BV18,1)</f>
        <v>0</v>
      </c>
      <c r="CA18" s="292">
        <f t="shared" si="2"/>
        <v>0</v>
      </c>
      <c r="CB18" s="291">
        <f t="shared" ref="CB18:CB19" si="10">COUNTIF($BG18:$BV18,0)</f>
        <v>0</v>
      </c>
      <c r="CC18" s="292">
        <f t="shared" si="3"/>
        <v>0</v>
      </c>
      <c r="CD18" s="291">
        <f t="shared" si="4"/>
        <v>2</v>
      </c>
      <c r="CE18" s="291" t="str">
        <f t="shared" si="6"/>
        <v>Đạt mục tiêu</v>
      </c>
      <c r="CF18" s="274"/>
    </row>
    <row r="19" spans="1:84" ht="41.25" customHeight="1">
      <c r="A19" s="285"/>
      <c r="B19" s="686"/>
      <c r="C19" s="685"/>
      <c r="D19" s="687"/>
      <c r="E19" s="687"/>
      <c r="F19" s="687"/>
      <c r="G19" s="687"/>
      <c r="H19" s="470" t="s">
        <v>2064</v>
      </c>
      <c r="I19" s="343" t="s">
        <v>1303</v>
      </c>
      <c r="J19" s="70" t="s">
        <v>1156</v>
      </c>
      <c r="K19" s="288" t="s">
        <v>1082</v>
      </c>
      <c r="L19" s="399" t="s">
        <v>648</v>
      </c>
      <c r="M19" s="289"/>
      <c r="N19" s="289"/>
      <c r="O19" s="289"/>
      <c r="P19" s="289"/>
      <c r="Q19" s="289"/>
      <c r="R19" s="289"/>
      <c r="S19" s="289"/>
      <c r="T19" s="289"/>
      <c r="U19" s="289"/>
      <c r="V19" s="289" t="s">
        <v>648</v>
      </c>
      <c r="W19" s="478">
        <f t="shared" si="5"/>
        <v>1</v>
      </c>
      <c r="X19" s="290"/>
      <c r="Y19" s="290"/>
      <c r="Z19" s="290"/>
      <c r="AA19" s="290"/>
      <c r="AB19" s="290"/>
      <c r="AC19" s="290"/>
      <c r="AD19" s="290"/>
      <c r="AE19" s="290"/>
      <c r="AF19" s="290"/>
      <c r="AG19" s="290"/>
      <c r="AH19" s="290"/>
      <c r="AI19" s="290"/>
      <c r="AJ19" s="290"/>
      <c r="AK19" s="290"/>
      <c r="AL19" s="290"/>
      <c r="AM19" s="290"/>
      <c r="AN19" s="290"/>
      <c r="AO19" s="290"/>
      <c r="AP19" s="290"/>
      <c r="AQ19" s="290"/>
      <c r="AR19" s="290"/>
      <c r="AS19" s="290"/>
      <c r="AT19" s="290"/>
      <c r="AU19" s="290"/>
      <c r="AV19" s="290"/>
      <c r="AW19" s="290"/>
      <c r="AX19" s="290"/>
      <c r="AY19" s="290"/>
      <c r="AZ19" s="290"/>
      <c r="BA19" s="290"/>
      <c r="BB19" s="290"/>
      <c r="BC19" s="290"/>
      <c r="BD19" s="290" t="s">
        <v>1039</v>
      </c>
      <c r="BE19" s="290" t="s">
        <v>1039</v>
      </c>
      <c r="BF19" s="290" t="s">
        <v>1039</v>
      </c>
      <c r="BG19" s="290">
        <v>2</v>
      </c>
      <c r="BH19" s="290">
        <v>2</v>
      </c>
      <c r="BI19" s="290">
        <v>2</v>
      </c>
      <c r="BJ19" s="290">
        <v>2</v>
      </c>
      <c r="BK19" s="290">
        <v>2</v>
      </c>
      <c r="BL19" s="290">
        <v>2</v>
      </c>
      <c r="BM19" s="290">
        <v>2</v>
      </c>
      <c r="BN19" s="290">
        <v>2</v>
      </c>
      <c r="BO19" s="290">
        <v>2</v>
      </c>
      <c r="BP19" s="290">
        <v>2</v>
      </c>
      <c r="BQ19" s="290">
        <v>2</v>
      </c>
      <c r="BR19" s="290">
        <v>2</v>
      </c>
      <c r="BS19" s="290">
        <v>2</v>
      </c>
      <c r="BT19" s="290">
        <v>2</v>
      </c>
      <c r="BU19" s="290">
        <v>2</v>
      </c>
      <c r="BV19" s="290">
        <v>2</v>
      </c>
      <c r="BW19" s="290">
        <v>2</v>
      </c>
      <c r="BX19" s="291">
        <f t="shared" si="0"/>
        <v>17</v>
      </c>
      <c r="BY19" s="292">
        <f t="shared" si="1"/>
        <v>1</v>
      </c>
      <c r="BZ19" s="291">
        <f t="shared" si="9"/>
        <v>0</v>
      </c>
      <c r="CA19" s="292">
        <f t="shared" si="2"/>
        <v>0</v>
      </c>
      <c r="CB19" s="291">
        <f t="shared" si="10"/>
        <v>0</v>
      </c>
      <c r="CC19" s="292">
        <f t="shared" si="3"/>
        <v>0</v>
      </c>
      <c r="CD19" s="291">
        <f t="shared" si="4"/>
        <v>2</v>
      </c>
      <c r="CE19" s="291" t="str">
        <f t="shared" si="6"/>
        <v>Đạt mục tiêu</v>
      </c>
      <c r="CF19" s="274"/>
    </row>
    <row r="20" spans="1:84" ht="30.75" customHeight="1">
      <c r="A20" s="285">
        <v>5</v>
      </c>
      <c r="B20" s="286">
        <v>7</v>
      </c>
      <c r="C20" s="649" t="s">
        <v>983</v>
      </c>
      <c r="D20" s="649"/>
      <c r="E20" s="649"/>
      <c r="F20" s="287" t="s">
        <v>1176</v>
      </c>
      <c r="G20" s="287" t="s">
        <v>1176</v>
      </c>
      <c r="H20" s="287" t="s">
        <v>1176</v>
      </c>
      <c r="I20" s="287" t="s">
        <v>1176</v>
      </c>
      <c r="J20" s="69" t="s">
        <v>1156</v>
      </c>
      <c r="K20" s="287" t="s">
        <v>1176</v>
      </c>
      <c r="L20" s="287" t="s">
        <v>1176</v>
      </c>
      <c r="M20" s="287" t="s">
        <v>1176</v>
      </c>
      <c r="N20" s="287" t="s">
        <v>1176</v>
      </c>
      <c r="O20" s="287" t="s">
        <v>1176</v>
      </c>
      <c r="P20" s="287" t="s">
        <v>1176</v>
      </c>
      <c r="Q20" s="287" t="s">
        <v>1176</v>
      </c>
      <c r="R20" s="287" t="s">
        <v>1176</v>
      </c>
      <c r="S20" s="287" t="s">
        <v>1176</v>
      </c>
      <c r="T20" s="287" t="s">
        <v>1176</v>
      </c>
      <c r="U20" s="287" t="s">
        <v>1176</v>
      </c>
      <c r="V20" s="287" t="s">
        <v>1176</v>
      </c>
      <c r="W20" s="287" t="s">
        <v>1176</v>
      </c>
      <c r="X20" s="287" t="s">
        <v>1176</v>
      </c>
      <c r="Y20" s="287" t="s">
        <v>1176</v>
      </c>
      <c r="Z20" s="287" t="s">
        <v>1176</v>
      </c>
      <c r="AA20" s="287" t="s">
        <v>1176</v>
      </c>
      <c r="AB20" s="287" t="s">
        <v>1176</v>
      </c>
      <c r="AC20" s="287" t="s">
        <v>1176</v>
      </c>
      <c r="AD20" s="287" t="s">
        <v>1176</v>
      </c>
      <c r="AE20" s="287" t="s">
        <v>1176</v>
      </c>
      <c r="AF20" s="287" t="s">
        <v>1176</v>
      </c>
      <c r="AG20" s="287" t="s">
        <v>1176</v>
      </c>
      <c r="AH20" s="287" t="s">
        <v>1176</v>
      </c>
      <c r="AI20" s="287" t="s">
        <v>1176</v>
      </c>
      <c r="AJ20" s="287" t="s">
        <v>1176</v>
      </c>
      <c r="AK20" s="287" t="s">
        <v>1176</v>
      </c>
      <c r="AL20" s="287" t="s">
        <v>1176</v>
      </c>
      <c r="AM20" s="287" t="s">
        <v>1176</v>
      </c>
      <c r="AN20" s="287"/>
      <c r="AO20" s="287" t="s">
        <v>1176</v>
      </c>
      <c r="AP20" s="287" t="s">
        <v>1176</v>
      </c>
      <c r="AQ20" s="287"/>
      <c r="AR20" s="287" t="s">
        <v>1176</v>
      </c>
      <c r="AS20" s="287" t="s">
        <v>1176</v>
      </c>
      <c r="AT20" s="287" t="s">
        <v>1176</v>
      </c>
      <c r="AU20" s="287" t="s">
        <v>1176</v>
      </c>
      <c r="AV20" s="287" t="s">
        <v>1176</v>
      </c>
      <c r="AW20" s="287" t="s">
        <v>1176</v>
      </c>
      <c r="AX20" s="287" t="s">
        <v>1176</v>
      </c>
      <c r="AY20" s="287" t="s">
        <v>1176</v>
      </c>
      <c r="AZ20" s="287" t="s">
        <v>1176</v>
      </c>
      <c r="BA20" s="287" t="s">
        <v>1176</v>
      </c>
      <c r="BB20" s="287" t="s">
        <v>1176</v>
      </c>
      <c r="BC20" s="287" t="s">
        <v>1176</v>
      </c>
      <c r="BD20" s="287" t="s">
        <v>1176</v>
      </c>
      <c r="BE20" s="287" t="s">
        <v>1176</v>
      </c>
      <c r="BF20" s="287" t="s">
        <v>1176</v>
      </c>
      <c r="BG20" s="287" t="s">
        <v>1176</v>
      </c>
      <c r="BH20" s="287" t="s">
        <v>1176</v>
      </c>
      <c r="BI20" s="287" t="s">
        <v>1176</v>
      </c>
      <c r="BJ20" s="287" t="s">
        <v>1176</v>
      </c>
      <c r="BK20" s="287" t="s">
        <v>1176</v>
      </c>
      <c r="BL20" s="287" t="s">
        <v>1176</v>
      </c>
      <c r="BM20" s="287" t="s">
        <v>1176</v>
      </c>
      <c r="BN20" s="287" t="s">
        <v>1176</v>
      </c>
      <c r="BO20" s="287" t="s">
        <v>1176</v>
      </c>
      <c r="BP20" s="287" t="s">
        <v>1176</v>
      </c>
      <c r="BQ20" s="287" t="s">
        <v>1176</v>
      </c>
      <c r="BR20" s="287" t="s">
        <v>1176</v>
      </c>
      <c r="BS20" s="287" t="s">
        <v>1176</v>
      </c>
      <c r="BT20" s="287" t="s">
        <v>1176</v>
      </c>
      <c r="BU20" s="287" t="s">
        <v>1176</v>
      </c>
      <c r="BV20" s="287" t="s">
        <v>1176</v>
      </c>
      <c r="BW20" s="287" t="s">
        <v>1176</v>
      </c>
      <c r="BX20" s="287" t="s">
        <v>1176</v>
      </c>
      <c r="BY20" s="287" t="s">
        <v>1176</v>
      </c>
      <c r="BZ20" s="287" t="s">
        <v>1176</v>
      </c>
      <c r="CA20" s="287" t="s">
        <v>1176</v>
      </c>
      <c r="CB20" s="287" t="s">
        <v>1176</v>
      </c>
      <c r="CC20" s="287" t="s">
        <v>1176</v>
      </c>
      <c r="CD20" s="287" t="s">
        <v>1176</v>
      </c>
      <c r="CE20" s="287" t="s">
        <v>1176</v>
      </c>
      <c r="CF20" s="274"/>
    </row>
    <row r="21" spans="1:84" ht="30.75" customHeight="1">
      <c r="A21" s="285">
        <v>6</v>
      </c>
      <c r="B21" s="286">
        <v>8</v>
      </c>
      <c r="C21" s="649" t="s">
        <v>1085</v>
      </c>
      <c r="D21" s="649"/>
      <c r="E21" s="649"/>
      <c r="F21" s="287" t="s">
        <v>1176</v>
      </c>
      <c r="G21" s="287" t="s">
        <v>1176</v>
      </c>
      <c r="H21" s="287" t="s">
        <v>1176</v>
      </c>
      <c r="I21" s="287" t="s">
        <v>1176</v>
      </c>
      <c r="J21" s="69" t="s">
        <v>1156</v>
      </c>
      <c r="K21" s="287" t="s">
        <v>1176</v>
      </c>
      <c r="L21" s="287" t="s">
        <v>1176</v>
      </c>
      <c r="M21" s="287" t="s">
        <v>1176</v>
      </c>
      <c r="N21" s="287" t="s">
        <v>1176</v>
      </c>
      <c r="O21" s="287" t="s">
        <v>1176</v>
      </c>
      <c r="P21" s="287" t="s">
        <v>1176</v>
      </c>
      <c r="Q21" s="287" t="s">
        <v>1176</v>
      </c>
      <c r="R21" s="287" t="s">
        <v>1176</v>
      </c>
      <c r="S21" s="287" t="s">
        <v>1176</v>
      </c>
      <c r="T21" s="287" t="s">
        <v>1176</v>
      </c>
      <c r="U21" s="287" t="s">
        <v>1176</v>
      </c>
      <c r="V21" s="287" t="s">
        <v>1176</v>
      </c>
      <c r="W21" s="287" t="s">
        <v>1176</v>
      </c>
      <c r="X21" s="287" t="s">
        <v>1176</v>
      </c>
      <c r="Y21" s="287" t="s">
        <v>1176</v>
      </c>
      <c r="Z21" s="287" t="s">
        <v>1176</v>
      </c>
      <c r="AA21" s="287" t="s">
        <v>1176</v>
      </c>
      <c r="AB21" s="287" t="s">
        <v>1176</v>
      </c>
      <c r="AC21" s="287" t="s">
        <v>1176</v>
      </c>
      <c r="AD21" s="287" t="s">
        <v>1176</v>
      </c>
      <c r="AE21" s="287" t="s">
        <v>1176</v>
      </c>
      <c r="AF21" s="287" t="s">
        <v>1176</v>
      </c>
      <c r="AG21" s="287" t="s">
        <v>1176</v>
      </c>
      <c r="AH21" s="287" t="s">
        <v>1176</v>
      </c>
      <c r="AI21" s="287" t="s">
        <v>1176</v>
      </c>
      <c r="AJ21" s="287" t="s">
        <v>1176</v>
      </c>
      <c r="AK21" s="287" t="s">
        <v>1176</v>
      </c>
      <c r="AL21" s="287" t="s">
        <v>1176</v>
      </c>
      <c r="AM21" s="287" t="s">
        <v>1176</v>
      </c>
      <c r="AN21" s="287"/>
      <c r="AO21" s="287" t="s">
        <v>1176</v>
      </c>
      <c r="AP21" s="287" t="s">
        <v>1176</v>
      </c>
      <c r="AQ21" s="287"/>
      <c r="AR21" s="287" t="s">
        <v>1176</v>
      </c>
      <c r="AS21" s="287" t="s">
        <v>1176</v>
      </c>
      <c r="AT21" s="287" t="s">
        <v>1176</v>
      </c>
      <c r="AU21" s="287" t="s">
        <v>1176</v>
      </c>
      <c r="AV21" s="287" t="s">
        <v>1176</v>
      </c>
      <c r="AW21" s="287" t="s">
        <v>1176</v>
      </c>
      <c r="AX21" s="287" t="s">
        <v>1176</v>
      </c>
      <c r="AY21" s="287" t="s">
        <v>1176</v>
      </c>
      <c r="AZ21" s="287" t="s">
        <v>1176</v>
      </c>
      <c r="BA21" s="287" t="s">
        <v>1176</v>
      </c>
      <c r="BB21" s="287" t="s">
        <v>1176</v>
      </c>
      <c r="BC21" s="287" t="s">
        <v>1176</v>
      </c>
      <c r="BD21" s="287" t="s">
        <v>1176</v>
      </c>
      <c r="BE21" s="287" t="s">
        <v>1176</v>
      </c>
      <c r="BF21" s="287" t="s">
        <v>1176</v>
      </c>
      <c r="BG21" s="287" t="s">
        <v>1176</v>
      </c>
      <c r="BH21" s="287" t="s">
        <v>1176</v>
      </c>
      <c r="BI21" s="287" t="s">
        <v>1176</v>
      </c>
      <c r="BJ21" s="287" t="s">
        <v>1176</v>
      </c>
      <c r="BK21" s="287" t="s">
        <v>1176</v>
      </c>
      <c r="BL21" s="287" t="s">
        <v>1176</v>
      </c>
      <c r="BM21" s="287" t="s">
        <v>1176</v>
      </c>
      <c r="BN21" s="287" t="s">
        <v>1176</v>
      </c>
      <c r="BO21" s="287" t="s">
        <v>1176</v>
      </c>
      <c r="BP21" s="287" t="s">
        <v>1176</v>
      </c>
      <c r="BQ21" s="287" t="s">
        <v>1176</v>
      </c>
      <c r="BR21" s="287" t="s">
        <v>1176</v>
      </c>
      <c r="BS21" s="287" t="s">
        <v>1176</v>
      </c>
      <c r="BT21" s="287" t="s">
        <v>1176</v>
      </c>
      <c r="BU21" s="287" t="s">
        <v>1176</v>
      </c>
      <c r="BV21" s="287" t="s">
        <v>1176</v>
      </c>
      <c r="BW21" s="287" t="s">
        <v>1176</v>
      </c>
      <c r="BX21" s="287" t="s">
        <v>1176</v>
      </c>
      <c r="BY21" s="287" t="s">
        <v>1176</v>
      </c>
      <c r="BZ21" s="287" t="s">
        <v>1176</v>
      </c>
      <c r="CA21" s="287" t="s">
        <v>1176</v>
      </c>
      <c r="CB21" s="287" t="s">
        <v>1176</v>
      </c>
      <c r="CC21" s="287" t="s">
        <v>1176</v>
      </c>
      <c r="CD21" s="287" t="s">
        <v>1176</v>
      </c>
      <c r="CE21" s="287" t="s">
        <v>1176</v>
      </c>
      <c r="CF21" s="274"/>
    </row>
    <row r="22" spans="1:84" ht="69" customHeight="1">
      <c r="A22" s="285">
        <v>7</v>
      </c>
      <c r="B22" s="293">
        <v>23</v>
      </c>
      <c r="C22" s="294" t="s">
        <v>1226</v>
      </c>
      <c r="D22" s="205" t="s">
        <v>23</v>
      </c>
      <c r="E22" s="294" t="s">
        <v>80</v>
      </c>
      <c r="F22" s="205" t="s">
        <v>25</v>
      </c>
      <c r="G22" s="294" t="s">
        <v>80</v>
      </c>
      <c r="H22" s="294" t="s">
        <v>1251</v>
      </c>
      <c r="I22" s="205" t="s">
        <v>1303</v>
      </c>
      <c r="J22" s="70" t="s">
        <v>1156</v>
      </c>
      <c r="K22" s="288" t="s">
        <v>1082</v>
      </c>
      <c r="L22" s="399" t="s">
        <v>648</v>
      </c>
      <c r="M22" s="289" t="s">
        <v>648</v>
      </c>
      <c r="N22" s="289"/>
      <c r="O22" s="289"/>
      <c r="P22" s="289"/>
      <c r="Q22" s="289"/>
      <c r="R22" s="289"/>
      <c r="S22" s="289"/>
      <c r="T22" s="289"/>
      <c r="U22" s="289"/>
      <c r="V22" s="289"/>
      <c r="W22" s="478">
        <f>COUNTIF($M22:$V22,"x")</f>
        <v>1</v>
      </c>
      <c r="X22" s="290" t="s">
        <v>1769</v>
      </c>
      <c r="Y22" s="290"/>
      <c r="Z22" s="290"/>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0"/>
      <c r="AY22" s="290"/>
      <c r="AZ22" s="290"/>
      <c r="BA22" s="290"/>
      <c r="BB22" s="290"/>
      <c r="BC22" s="290"/>
      <c r="BD22" s="290"/>
      <c r="BE22" s="290"/>
      <c r="BF22" s="290"/>
      <c r="BG22" s="290">
        <v>2</v>
      </c>
      <c r="BH22" s="290">
        <v>2</v>
      </c>
      <c r="BI22" s="290">
        <v>2</v>
      </c>
      <c r="BJ22" s="290">
        <v>2</v>
      </c>
      <c r="BK22" s="290">
        <v>2</v>
      </c>
      <c r="BL22" s="290">
        <v>2</v>
      </c>
      <c r="BM22" s="290">
        <v>2</v>
      </c>
      <c r="BN22" s="290">
        <v>2</v>
      </c>
      <c r="BO22" s="290">
        <v>2</v>
      </c>
      <c r="BP22" s="290">
        <v>2</v>
      </c>
      <c r="BQ22" s="290">
        <v>2</v>
      </c>
      <c r="BR22" s="290">
        <v>2</v>
      </c>
      <c r="BS22" s="290">
        <v>2</v>
      </c>
      <c r="BT22" s="290">
        <v>2</v>
      </c>
      <c r="BU22" s="290">
        <v>2</v>
      </c>
      <c r="BV22" s="290">
        <v>2</v>
      </c>
      <c r="BW22" s="290">
        <v>2</v>
      </c>
      <c r="BX22" s="291">
        <f t="shared" ref="BX22:BX29" si="11">COUNTIF($BG22:$BW22,2)</f>
        <v>17</v>
      </c>
      <c r="BY22" s="292">
        <f t="shared" ref="BY22:BY29" si="12">BX22/COUNTA($BG22:$BW22)</f>
        <v>1</v>
      </c>
      <c r="BZ22" s="291">
        <f>COUNTIF($BG22:$BU22,1)</f>
        <v>0</v>
      </c>
      <c r="CA22" s="292">
        <f t="shared" ref="CA22:CA29" si="13">BZ22/COUNTA($BG22:$BW22)</f>
        <v>0</v>
      </c>
      <c r="CB22" s="291">
        <f t="shared" ref="CB22:CB92" si="14">COUNTIF($BG22:$BV22,0)</f>
        <v>0</v>
      </c>
      <c r="CC22" s="292">
        <f t="shared" ref="CC22:CC29" si="15">CB22/COUNTA($BG22:$BV22)</f>
        <v>0</v>
      </c>
      <c r="CD22" s="291">
        <f t="shared" ref="CD22:CD29" si="16">(((BX22*2)+(BZ22*1)+(CB22*0)))/COUNTA($BG22:$BW22)</f>
        <v>2</v>
      </c>
      <c r="CE22" s="291" t="str">
        <f t="shared" si="6"/>
        <v>Đạt mục tiêu</v>
      </c>
      <c r="CF22" s="274"/>
    </row>
    <row r="23" spans="1:84" ht="69" customHeight="1">
      <c r="A23" s="285">
        <v>8</v>
      </c>
      <c r="B23" s="415">
        <v>24</v>
      </c>
      <c r="C23" s="416" t="s">
        <v>1226</v>
      </c>
      <c r="D23" s="417" t="s">
        <v>23</v>
      </c>
      <c r="E23" s="416" t="s">
        <v>2002</v>
      </c>
      <c r="F23" s="417" t="s">
        <v>25</v>
      </c>
      <c r="G23" s="416" t="s">
        <v>2002</v>
      </c>
      <c r="H23" s="416" t="s">
        <v>2003</v>
      </c>
      <c r="I23" s="417" t="s">
        <v>1303</v>
      </c>
      <c r="J23" s="70" t="s">
        <v>1156</v>
      </c>
      <c r="K23" s="288" t="s">
        <v>1082</v>
      </c>
      <c r="L23" s="399" t="s">
        <v>648</v>
      </c>
      <c r="M23" s="289" t="s">
        <v>648</v>
      </c>
      <c r="N23" s="289"/>
      <c r="O23" s="289"/>
      <c r="P23" s="289"/>
      <c r="Q23" s="289"/>
      <c r="R23" s="289"/>
      <c r="S23" s="289"/>
      <c r="T23" s="289"/>
      <c r="U23" s="289"/>
      <c r="V23" s="289"/>
      <c r="W23" s="478">
        <f t="shared" ref="W23:W29" si="17">COUNTIF($M23:$V23,"x")</f>
        <v>1</v>
      </c>
      <c r="X23" s="290"/>
      <c r="Y23" s="290"/>
      <c r="Z23" s="290" t="s">
        <v>1769</v>
      </c>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0"/>
      <c r="AY23" s="290"/>
      <c r="AZ23" s="290"/>
      <c r="BA23" s="290"/>
      <c r="BB23" s="290"/>
      <c r="BC23" s="290"/>
      <c r="BD23" s="290"/>
      <c r="BE23" s="290"/>
      <c r="BF23" s="290"/>
      <c r="BG23" s="290">
        <v>2</v>
      </c>
      <c r="BH23" s="290">
        <v>2</v>
      </c>
      <c r="BI23" s="290">
        <v>2</v>
      </c>
      <c r="BJ23" s="290">
        <v>2</v>
      </c>
      <c r="BK23" s="290">
        <v>1</v>
      </c>
      <c r="BL23" s="290">
        <v>2</v>
      </c>
      <c r="BM23" s="290">
        <v>2</v>
      </c>
      <c r="BN23" s="290">
        <v>2</v>
      </c>
      <c r="BO23" s="290">
        <v>2</v>
      </c>
      <c r="BP23" s="290">
        <v>2</v>
      </c>
      <c r="BQ23" s="290">
        <v>2</v>
      </c>
      <c r="BR23" s="290">
        <v>2</v>
      </c>
      <c r="BS23" s="290">
        <v>2</v>
      </c>
      <c r="BT23" s="290">
        <v>2</v>
      </c>
      <c r="BU23" s="290">
        <v>2</v>
      </c>
      <c r="BV23" s="290">
        <v>2</v>
      </c>
      <c r="BW23" s="290">
        <v>2</v>
      </c>
      <c r="BX23" s="291">
        <f t="shared" si="11"/>
        <v>16</v>
      </c>
      <c r="BY23" s="292">
        <f t="shared" si="12"/>
        <v>0.94117647058823528</v>
      </c>
      <c r="BZ23" s="291">
        <f>COUNTIF($BG23:$BU23,1)</f>
        <v>1</v>
      </c>
      <c r="CA23" s="292">
        <f t="shared" si="13"/>
        <v>5.8823529411764705E-2</v>
      </c>
      <c r="CB23" s="291">
        <f t="shared" si="14"/>
        <v>0</v>
      </c>
      <c r="CC23" s="292">
        <f t="shared" ref="CC23:CC24" si="18">CB23/COUNTA($BG23:$BV23)</f>
        <v>0</v>
      </c>
      <c r="CD23" s="291">
        <f t="shared" si="16"/>
        <v>1.9411764705882353</v>
      </c>
      <c r="CE23" s="291" t="str">
        <f t="shared" ref="CE23:CE24" si="19">IF(CD23&gt;=1.6,"Đạt mục tiêu",IF(CD23&gt;=1,"Cần cố gắng","Chưa đạt"))</f>
        <v>Đạt mục tiêu</v>
      </c>
      <c r="CF23" s="274"/>
    </row>
    <row r="24" spans="1:84" ht="41.25" customHeight="1">
      <c r="A24" s="285">
        <v>98</v>
      </c>
      <c r="B24" s="479">
        <v>25</v>
      </c>
      <c r="C24" s="480" t="s">
        <v>70</v>
      </c>
      <c r="D24" s="481" t="s">
        <v>25</v>
      </c>
      <c r="E24" s="480" t="s">
        <v>67</v>
      </c>
      <c r="F24" s="481" t="s">
        <v>25</v>
      </c>
      <c r="G24" s="480" t="s">
        <v>67</v>
      </c>
      <c r="H24" s="480" t="s">
        <v>1248</v>
      </c>
      <c r="I24" s="481" t="s">
        <v>1303</v>
      </c>
      <c r="J24" s="70" t="s">
        <v>1156</v>
      </c>
      <c r="K24" s="288" t="s">
        <v>1082</v>
      </c>
      <c r="L24" s="399" t="s">
        <v>648</v>
      </c>
      <c r="M24" s="289"/>
      <c r="N24" s="289"/>
      <c r="O24" s="289"/>
      <c r="P24" s="289"/>
      <c r="Q24" s="289"/>
      <c r="R24" s="289"/>
      <c r="S24" s="289"/>
      <c r="T24" s="289"/>
      <c r="U24" s="289" t="s">
        <v>648</v>
      </c>
      <c r="V24" s="289"/>
      <c r="W24" s="478">
        <f t="shared" si="17"/>
        <v>1</v>
      </c>
      <c r="X24" s="290"/>
      <c r="Y24" s="290"/>
      <c r="Z24" s="290"/>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t="s">
        <v>1769</v>
      </c>
      <c r="BA24" s="290"/>
      <c r="BB24" s="290"/>
      <c r="BC24" s="290"/>
      <c r="BD24" s="290"/>
      <c r="BE24" s="290">
        <v>2</v>
      </c>
      <c r="BF24" s="290">
        <v>2</v>
      </c>
      <c r="BG24" s="290">
        <v>2</v>
      </c>
      <c r="BH24" s="290">
        <v>2</v>
      </c>
      <c r="BI24" s="290">
        <v>1</v>
      </c>
      <c r="BJ24" s="290">
        <v>2</v>
      </c>
      <c r="BK24" s="290">
        <v>2</v>
      </c>
      <c r="BL24" s="290">
        <v>2</v>
      </c>
      <c r="BM24" s="290">
        <v>2</v>
      </c>
      <c r="BN24" s="290">
        <v>2</v>
      </c>
      <c r="BO24" s="290">
        <v>2</v>
      </c>
      <c r="BP24" s="290">
        <v>2</v>
      </c>
      <c r="BQ24" s="290">
        <v>2</v>
      </c>
      <c r="BR24" s="290">
        <v>2</v>
      </c>
      <c r="BS24" s="290">
        <v>2</v>
      </c>
      <c r="BT24" s="290">
        <v>2</v>
      </c>
      <c r="BU24" s="290">
        <v>2</v>
      </c>
      <c r="BV24" s="290">
        <v>2</v>
      </c>
      <c r="BW24" s="290">
        <v>2</v>
      </c>
      <c r="BX24" s="291">
        <f t="shared" si="11"/>
        <v>16</v>
      </c>
      <c r="BY24" s="292">
        <f t="shared" si="12"/>
        <v>0.94117647058823528</v>
      </c>
      <c r="BZ24" s="291">
        <f>COUNTIF($BG24:$BU24,1)</f>
        <v>1</v>
      </c>
      <c r="CA24" s="292">
        <f t="shared" si="13"/>
        <v>5.8823529411764705E-2</v>
      </c>
      <c r="CB24" s="291">
        <f t="shared" si="14"/>
        <v>0</v>
      </c>
      <c r="CC24" s="292">
        <f t="shared" si="18"/>
        <v>0</v>
      </c>
      <c r="CD24" s="291">
        <f t="shared" si="16"/>
        <v>1.9411764705882353</v>
      </c>
      <c r="CE24" s="291" t="str">
        <f t="shared" si="19"/>
        <v>Đạt mục tiêu</v>
      </c>
    </row>
    <row r="25" spans="1:84" ht="30" customHeight="1">
      <c r="A25" s="285">
        <v>10</v>
      </c>
      <c r="B25" s="293">
        <v>26</v>
      </c>
      <c r="C25" s="520" t="s">
        <v>2128</v>
      </c>
      <c r="D25" s="205" t="s">
        <v>23</v>
      </c>
      <c r="E25" s="520" t="s">
        <v>68</v>
      </c>
      <c r="F25" s="205" t="s">
        <v>25</v>
      </c>
      <c r="G25" s="294" t="s">
        <v>363</v>
      </c>
      <c r="H25" s="294" t="s">
        <v>1926</v>
      </c>
      <c r="I25" s="205" t="s">
        <v>1145</v>
      </c>
      <c r="J25" s="70" t="s">
        <v>1156</v>
      </c>
      <c r="K25" s="288" t="s">
        <v>1082</v>
      </c>
      <c r="L25" s="399" t="s">
        <v>648</v>
      </c>
      <c r="M25" s="289" t="s">
        <v>648</v>
      </c>
      <c r="N25" s="289"/>
      <c r="O25" s="289"/>
      <c r="P25" s="289"/>
      <c r="Q25" s="289"/>
      <c r="R25" s="289"/>
      <c r="S25" s="289"/>
      <c r="T25" s="289"/>
      <c r="U25" s="289"/>
      <c r="V25" s="289"/>
      <c r="W25" s="478">
        <f t="shared" si="17"/>
        <v>1</v>
      </c>
      <c r="X25" s="290" t="s">
        <v>1567</v>
      </c>
      <c r="Y25" s="290"/>
      <c r="Z25" s="290"/>
      <c r="AA25" s="290"/>
      <c r="AB25" s="290"/>
      <c r="AC25" s="290"/>
      <c r="AD25" s="290"/>
      <c r="AE25" s="290"/>
      <c r="AF25" s="290"/>
      <c r="AG25" s="290"/>
      <c r="AH25" s="290"/>
      <c r="AI25" s="290"/>
      <c r="AJ25" s="290"/>
      <c r="AK25" s="290"/>
      <c r="AL25" s="290"/>
      <c r="AM25" s="290"/>
      <c r="AN25" s="290"/>
      <c r="AO25" s="290"/>
      <c r="AP25" s="290"/>
      <c r="AQ25" s="290"/>
      <c r="AR25" s="290"/>
      <c r="AS25" s="290"/>
      <c r="AT25" s="290"/>
      <c r="AU25" s="290"/>
      <c r="AV25" s="290"/>
      <c r="AW25" s="290"/>
      <c r="AX25" s="290"/>
      <c r="AY25" s="290"/>
      <c r="AZ25" s="290"/>
      <c r="BA25" s="290"/>
      <c r="BB25" s="290"/>
      <c r="BC25" s="290"/>
      <c r="BD25" s="290"/>
      <c r="BE25" s="290"/>
      <c r="BF25" s="290"/>
      <c r="BG25" s="290">
        <v>2</v>
      </c>
      <c r="BH25" s="290">
        <v>2</v>
      </c>
      <c r="BI25" s="290">
        <v>2</v>
      </c>
      <c r="BJ25" s="290">
        <v>2</v>
      </c>
      <c r="BK25" s="290">
        <v>2</v>
      </c>
      <c r="BL25" s="290">
        <v>2</v>
      </c>
      <c r="BM25" s="290">
        <v>2</v>
      </c>
      <c r="BN25" s="290">
        <v>2</v>
      </c>
      <c r="BO25" s="290">
        <v>2</v>
      </c>
      <c r="BP25" s="290">
        <v>2</v>
      </c>
      <c r="BQ25" s="290">
        <v>2</v>
      </c>
      <c r="BR25" s="290">
        <v>2</v>
      </c>
      <c r="BS25" s="290">
        <v>2</v>
      </c>
      <c r="BT25" s="290">
        <v>2</v>
      </c>
      <c r="BU25" s="290">
        <v>2</v>
      </c>
      <c r="BV25" s="290">
        <v>2</v>
      </c>
      <c r="BW25" s="290">
        <v>2</v>
      </c>
      <c r="BX25" s="291">
        <f t="shared" si="11"/>
        <v>17</v>
      </c>
      <c r="BY25" s="292">
        <f t="shared" si="12"/>
        <v>1</v>
      </c>
      <c r="BZ25" s="291">
        <f t="shared" ref="BZ25:BZ92" si="20">COUNTIF($BG25:$BV25,1)</f>
        <v>0</v>
      </c>
      <c r="CA25" s="292">
        <f t="shared" si="13"/>
        <v>0</v>
      </c>
      <c r="CB25" s="291">
        <f t="shared" si="14"/>
        <v>0</v>
      </c>
      <c r="CC25" s="292">
        <f t="shared" si="15"/>
        <v>0</v>
      </c>
      <c r="CD25" s="291">
        <f t="shared" si="16"/>
        <v>2</v>
      </c>
      <c r="CE25" s="291" t="str">
        <f t="shared" si="6"/>
        <v>Đạt mục tiêu</v>
      </c>
      <c r="CF25" s="274"/>
    </row>
    <row r="26" spans="1:84" ht="45.75" customHeight="1">
      <c r="A26" s="285">
        <v>11</v>
      </c>
      <c r="B26" s="293">
        <v>27</v>
      </c>
      <c r="C26" s="294" t="s">
        <v>7</v>
      </c>
      <c r="D26" s="205" t="s">
        <v>23</v>
      </c>
      <c r="E26" s="520" t="s">
        <v>2129</v>
      </c>
      <c r="F26" s="205" t="s">
        <v>25</v>
      </c>
      <c r="G26" s="295" t="s">
        <v>1230</v>
      </c>
      <c r="H26" s="295" t="s">
        <v>1491</v>
      </c>
      <c r="I26" s="290" t="s">
        <v>1145</v>
      </c>
      <c r="J26" s="70" t="s">
        <v>1156</v>
      </c>
      <c r="K26" s="288" t="s">
        <v>1082</v>
      </c>
      <c r="L26" s="399" t="s">
        <v>648</v>
      </c>
      <c r="M26" s="289" t="s">
        <v>648</v>
      </c>
      <c r="N26" s="289"/>
      <c r="O26" s="289"/>
      <c r="P26" s="289"/>
      <c r="Q26" s="289"/>
      <c r="R26" s="289"/>
      <c r="S26" s="289"/>
      <c r="T26" s="289"/>
      <c r="U26" s="289"/>
      <c r="V26" s="289"/>
      <c r="W26" s="478">
        <f t="shared" si="17"/>
        <v>1</v>
      </c>
      <c r="X26" s="290" t="s">
        <v>1567</v>
      </c>
      <c r="Y26" s="290"/>
      <c r="Z26" s="290" t="s">
        <v>1567</v>
      </c>
      <c r="AA26" s="290" t="s">
        <v>1567</v>
      </c>
      <c r="AB26" s="290"/>
      <c r="AC26" s="290"/>
      <c r="AD26" s="290"/>
      <c r="AE26" s="290"/>
      <c r="AF26" s="290"/>
      <c r="AG26" s="290"/>
      <c r="AH26" s="290" t="s">
        <v>1772</v>
      </c>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290"/>
      <c r="BE26" s="290"/>
      <c r="BF26" s="290"/>
      <c r="BG26" s="290">
        <v>2</v>
      </c>
      <c r="BH26" s="290">
        <v>2</v>
      </c>
      <c r="BI26" s="290">
        <v>2</v>
      </c>
      <c r="BJ26" s="290">
        <v>2</v>
      </c>
      <c r="BK26" s="290">
        <v>2</v>
      </c>
      <c r="BL26" s="290">
        <v>2</v>
      </c>
      <c r="BM26" s="290">
        <v>2</v>
      </c>
      <c r="BN26" s="290">
        <v>2</v>
      </c>
      <c r="BO26" s="290">
        <v>2</v>
      </c>
      <c r="BP26" s="290">
        <v>2</v>
      </c>
      <c r="BQ26" s="290">
        <v>2</v>
      </c>
      <c r="BR26" s="290">
        <v>2</v>
      </c>
      <c r="BS26" s="290">
        <v>2</v>
      </c>
      <c r="BT26" s="290">
        <v>2</v>
      </c>
      <c r="BU26" s="290">
        <v>2</v>
      </c>
      <c r="BV26" s="290">
        <v>2</v>
      </c>
      <c r="BW26" s="290">
        <v>2</v>
      </c>
      <c r="BX26" s="291">
        <f t="shared" si="11"/>
        <v>17</v>
      </c>
      <c r="BY26" s="292">
        <f t="shared" si="12"/>
        <v>1</v>
      </c>
      <c r="BZ26" s="291">
        <f t="shared" si="20"/>
        <v>0</v>
      </c>
      <c r="CA26" s="292">
        <f t="shared" si="13"/>
        <v>0</v>
      </c>
      <c r="CB26" s="291">
        <f t="shared" si="14"/>
        <v>0</v>
      </c>
      <c r="CC26" s="292">
        <f t="shared" si="15"/>
        <v>0</v>
      </c>
      <c r="CD26" s="291">
        <f t="shared" si="16"/>
        <v>2</v>
      </c>
      <c r="CE26" s="291" t="str">
        <f t="shared" si="6"/>
        <v>Đạt mục tiêu</v>
      </c>
      <c r="CF26" s="274"/>
    </row>
    <row r="27" spans="1:84" ht="45.75" customHeight="1">
      <c r="A27" s="285">
        <v>11</v>
      </c>
      <c r="B27" s="293">
        <v>28</v>
      </c>
      <c r="C27" s="342" t="s">
        <v>369</v>
      </c>
      <c r="D27" s="205" t="s">
        <v>25</v>
      </c>
      <c r="E27" s="294" t="s">
        <v>1400</v>
      </c>
      <c r="F27" s="205" t="s">
        <v>25</v>
      </c>
      <c r="G27" s="290" t="s">
        <v>1400</v>
      </c>
      <c r="H27" s="290" t="s">
        <v>1494</v>
      </c>
      <c r="I27" s="290" t="s">
        <v>1303</v>
      </c>
      <c r="J27" s="70" t="s">
        <v>1156</v>
      </c>
      <c r="K27" s="288" t="s">
        <v>1082</v>
      </c>
      <c r="L27" s="399" t="s">
        <v>648</v>
      </c>
      <c r="M27" s="289"/>
      <c r="N27" s="289" t="s">
        <v>648</v>
      </c>
      <c r="O27" s="289"/>
      <c r="P27" s="289"/>
      <c r="Q27" s="289"/>
      <c r="R27" s="289"/>
      <c r="S27" s="289"/>
      <c r="T27" s="289"/>
      <c r="U27" s="289"/>
      <c r="V27" s="289"/>
      <c r="W27" s="478">
        <f t="shared" si="17"/>
        <v>1</v>
      </c>
      <c r="X27" s="290"/>
      <c r="Y27" s="290"/>
      <c r="Z27" s="290"/>
      <c r="AA27" s="290" t="s">
        <v>1769</v>
      </c>
      <c r="AB27" s="290"/>
      <c r="AC27" s="290"/>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c r="BF27" s="290"/>
      <c r="BG27" s="290">
        <v>2</v>
      </c>
      <c r="BH27" s="290">
        <v>2</v>
      </c>
      <c r="BI27" s="290">
        <v>2</v>
      </c>
      <c r="BJ27" s="290">
        <v>2</v>
      </c>
      <c r="BK27" s="290">
        <v>2</v>
      </c>
      <c r="BL27" s="290">
        <v>2</v>
      </c>
      <c r="BM27" s="290">
        <v>2</v>
      </c>
      <c r="BN27" s="290">
        <v>2</v>
      </c>
      <c r="BO27" s="290">
        <v>1</v>
      </c>
      <c r="BP27" s="290">
        <v>2</v>
      </c>
      <c r="BQ27" s="290">
        <v>2</v>
      </c>
      <c r="BR27" s="290">
        <v>2</v>
      </c>
      <c r="BS27" s="290">
        <v>2</v>
      </c>
      <c r="BT27" s="290">
        <v>2</v>
      </c>
      <c r="BU27" s="290">
        <v>2</v>
      </c>
      <c r="BV27" s="290">
        <v>2</v>
      </c>
      <c r="BW27" s="290">
        <v>2</v>
      </c>
      <c r="BX27" s="291">
        <f t="shared" si="11"/>
        <v>16</v>
      </c>
      <c r="BY27" s="292">
        <f t="shared" si="12"/>
        <v>0.94117647058823528</v>
      </c>
      <c r="BZ27" s="291">
        <f t="shared" si="20"/>
        <v>1</v>
      </c>
      <c r="CA27" s="292">
        <f t="shared" si="13"/>
        <v>5.8823529411764705E-2</v>
      </c>
      <c r="CB27" s="291">
        <f t="shared" si="14"/>
        <v>0</v>
      </c>
      <c r="CC27" s="292">
        <f t="shared" si="15"/>
        <v>0</v>
      </c>
      <c r="CD27" s="291">
        <f t="shared" si="16"/>
        <v>1.9411764705882353</v>
      </c>
      <c r="CE27" s="291" t="str">
        <f t="shared" si="6"/>
        <v>Đạt mục tiêu</v>
      </c>
      <c r="CF27" s="274"/>
    </row>
    <row r="28" spans="1:84" ht="45.75" customHeight="1">
      <c r="A28" s="285">
        <v>12</v>
      </c>
      <c r="B28" s="500">
        <v>29</v>
      </c>
      <c r="C28" s="501" t="s">
        <v>2088</v>
      </c>
      <c r="D28" s="502" t="s">
        <v>25</v>
      </c>
      <c r="E28" s="501" t="s">
        <v>630</v>
      </c>
      <c r="F28" s="502" t="s">
        <v>25</v>
      </c>
      <c r="G28" s="501" t="s">
        <v>2088</v>
      </c>
      <c r="H28" s="290" t="s">
        <v>2089</v>
      </c>
      <c r="I28" s="290" t="s">
        <v>1145</v>
      </c>
      <c r="J28" s="70" t="s">
        <v>1156</v>
      </c>
      <c r="K28" s="288" t="s">
        <v>1082</v>
      </c>
      <c r="L28" s="399" t="s">
        <v>648</v>
      </c>
      <c r="M28" s="289"/>
      <c r="N28" s="289"/>
      <c r="O28" s="289"/>
      <c r="P28" s="289"/>
      <c r="Q28" s="289"/>
      <c r="R28" s="289"/>
      <c r="S28" s="289"/>
      <c r="T28" s="289" t="s">
        <v>648</v>
      </c>
      <c r="U28" s="289"/>
      <c r="V28" s="289"/>
      <c r="W28" s="478"/>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t="s">
        <v>1567</v>
      </c>
      <c r="AX28" s="290"/>
      <c r="AY28" s="290"/>
      <c r="AZ28" s="290"/>
      <c r="BA28" s="290"/>
      <c r="BB28" s="290"/>
      <c r="BC28" s="290"/>
      <c r="BD28" s="290"/>
      <c r="BE28" s="290"/>
      <c r="BF28" s="290"/>
      <c r="BG28" s="290">
        <v>2</v>
      </c>
      <c r="BH28" s="290">
        <v>2</v>
      </c>
      <c r="BI28" s="290">
        <v>2</v>
      </c>
      <c r="BJ28" s="290">
        <v>2</v>
      </c>
      <c r="BK28" s="290">
        <v>2</v>
      </c>
      <c r="BL28" s="290">
        <v>2</v>
      </c>
      <c r="BM28" s="290">
        <v>2</v>
      </c>
      <c r="BN28" s="290">
        <v>2</v>
      </c>
      <c r="BO28" s="290">
        <v>2</v>
      </c>
      <c r="BP28" s="290">
        <v>1</v>
      </c>
      <c r="BQ28" s="290">
        <v>2</v>
      </c>
      <c r="BR28" s="290">
        <v>2</v>
      </c>
      <c r="BS28" s="290">
        <v>2</v>
      </c>
      <c r="BT28" s="290">
        <v>1</v>
      </c>
      <c r="BU28" s="290">
        <v>2</v>
      </c>
      <c r="BV28" s="290">
        <v>2</v>
      </c>
      <c r="BW28" s="290">
        <v>2</v>
      </c>
      <c r="BX28" s="291">
        <f t="shared" si="11"/>
        <v>15</v>
      </c>
      <c r="BY28" s="292">
        <f t="shared" si="12"/>
        <v>0.88235294117647056</v>
      </c>
      <c r="BZ28" s="291">
        <f t="shared" si="20"/>
        <v>2</v>
      </c>
      <c r="CA28" s="292">
        <f t="shared" si="13"/>
        <v>0.11764705882352941</v>
      </c>
      <c r="CB28" s="291">
        <f t="shared" si="14"/>
        <v>0</v>
      </c>
      <c r="CC28" s="292">
        <f t="shared" si="15"/>
        <v>0</v>
      </c>
      <c r="CD28" s="291">
        <f t="shared" si="16"/>
        <v>1.8823529411764706</v>
      </c>
      <c r="CE28" s="291" t="str">
        <f t="shared" si="6"/>
        <v>Đạt mục tiêu</v>
      </c>
      <c r="CF28" s="274"/>
    </row>
    <row r="29" spans="1:84" ht="45.75" customHeight="1">
      <c r="A29" s="285">
        <v>13</v>
      </c>
      <c r="B29" s="293">
        <v>30</v>
      </c>
      <c r="C29" s="294" t="s">
        <v>83</v>
      </c>
      <c r="D29" s="205" t="s">
        <v>25</v>
      </c>
      <c r="E29" s="294" t="s">
        <v>82</v>
      </c>
      <c r="F29" s="205" t="s">
        <v>25</v>
      </c>
      <c r="G29" s="290" t="s">
        <v>82</v>
      </c>
      <c r="H29" s="290" t="s">
        <v>1492</v>
      </c>
      <c r="I29" s="290" t="s">
        <v>1145</v>
      </c>
      <c r="J29" s="70" t="s">
        <v>1156</v>
      </c>
      <c r="K29" s="288" t="s">
        <v>1082</v>
      </c>
      <c r="L29" s="399" t="s">
        <v>648</v>
      </c>
      <c r="M29" s="289"/>
      <c r="N29" s="289"/>
      <c r="O29" s="289" t="s">
        <v>648</v>
      </c>
      <c r="P29" s="289"/>
      <c r="Q29" s="289"/>
      <c r="R29" s="289"/>
      <c r="S29" s="289"/>
      <c r="T29" s="289"/>
      <c r="U29" s="289"/>
      <c r="V29" s="289"/>
      <c r="W29" s="478">
        <f t="shared" si="17"/>
        <v>1</v>
      </c>
      <c r="X29" s="290"/>
      <c r="Y29" s="290"/>
      <c r="Z29" s="290" t="s">
        <v>1567</v>
      </c>
      <c r="AA29" s="290"/>
      <c r="AB29" s="290" t="s">
        <v>1567</v>
      </c>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t="s">
        <v>1567</v>
      </c>
      <c r="BB29" s="290"/>
      <c r="BC29" s="290"/>
      <c r="BD29" s="290"/>
      <c r="BE29" s="290"/>
      <c r="BF29" s="290"/>
      <c r="BG29" s="290">
        <v>2</v>
      </c>
      <c r="BH29" s="290">
        <v>2</v>
      </c>
      <c r="BI29" s="290">
        <v>2</v>
      </c>
      <c r="BJ29" s="290">
        <v>2</v>
      </c>
      <c r="BK29" s="290">
        <v>2</v>
      </c>
      <c r="BL29" s="290">
        <v>2</v>
      </c>
      <c r="BM29" s="290">
        <v>2</v>
      </c>
      <c r="BN29" s="290">
        <v>2</v>
      </c>
      <c r="BO29" s="290">
        <v>2</v>
      </c>
      <c r="BP29" s="290">
        <v>2</v>
      </c>
      <c r="BQ29" s="290">
        <v>2</v>
      </c>
      <c r="BR29" s="290">
        <v>2</v>
      </c>
      <c r="BS29" s="290">
        <v>2</v>
      </c>
      <c r="BT29" s="290">
        <v>2</v>
      </c>
      <c r="BU29" s="290">
        <v>2</v>
      </c>
      <c r="BV29" s="290">
        <v>2</v>
      </c>
      <c r="BW29" s="290">
        <v>2</v>
      </c>
      <c r="BX29" s="291">
        <f t="shared" si="11"/>
        <v>17</v>
      </c>
      <c r="BY29" s="292">
        <f t="shared" si="12"/>
        <v>1</v>
      </c>
      <c r="BZ29" s="291">
        <f t="shared" si="20"/>
        <v>0</v>
      </c>
      <c r="CA29" s="292">
        <f t="shared" si="13"/>
        <v>0</v>
      </c>
      <c r="CB29" s="291">
        <f t="shared" si="14"/>
        <v>0</v>
      </c>
      <c r="CC29" s="292">
        <f t="shared" si="15"/>
        <v>0</v>
      </c>
      <c r="CD29" s="291">
        <f t="shared" si="16"/>
        <v>2</v>
      </c>
      <c r="CE29" s="291" t="str">
        <f t="shared" si="6"/>
        <v>Đạt mục tiêu</v>
      </c>
      <c r="CF29" s="274"/>
    </row>
    <row r="30" spans="1:84" ht="45.75" customHeight="1">
      <c r="A30" s="285">
        <v>16</v>
      </c>
      <c r="B30" s="286">
        <v>32</v>
      </c>
      <c r="C30" s="649" t="s">
        <v>1086</v>
      </c>
      <c r="D30" s="649"/>
      <c r="E30" s="649"/>
      <c r="F30" s="287" t="s">
        <v>1176</v>
      </c>
      <c r="G30" s="287" t="s">
        <v>1176</v>
      </c>
      <c r="H30" s="287" t="s">
        <v>1176</v>
      </c>
      <c r="I30" s="287" t="s">
        <v>1176</v>
      </c>
      <c r="J30" s="69" t="s">
        <v>1156</v>
      </c>
      <c r="K30" s="287" t="s">
        <v>1176</v>
      </c>
      <c r="L30" s="287" t="s">
        <v>1176</v>
      </c>
      <c r="M30" s="287" t="s">
        <v>1176</v>
      </c>
      <c r="N30" s="287" t="s">
        <v>1176</v>
      </c>
      <c r="O30" s="287" t="s">
        <v>1176</v>
      </c>
      <c r="P30" s="287" t="s">
        <v>1176</v>
      </c>
      <c r="Q30" s="287" t="s">
        <v>1176</v>
      </c>
      <c r="R30" s="287" t="s">
        <v>1176</v>
      </c>
      <c r="S30" s="287" t="s">
        <v>1176</v>
      </c>
      <c r="T30" s="287" t="s">
        <v>1176</v>
      </c>
      <c r="U30" s="287" t="s">
        <v>1176</v>
      </c>
      <c r="V30" s="287" t="s">
        <v>1176</v>
      </c>
      <c r="W30" s="287"/>
      <c r="X30" s="287" t="s">
        <v>1176</v>
      </c>
      <c r="Y30" s="287" t="s">
        <v>1176</v>
      </c>
      <c r="Z30" s="287" t="s">
        <v>1176</v>
      </c>
      <c r="AA30" s="287" t="s">
        <v>1176</v>
      </c>
      <c r="AB30" s="287" t="s">
        <v>1176</v>
      </c>
      <c r="AC30" s="287" t="s">
        <v>1176</v>
      </c>
      <c r="AD30" s="287" t="s">
        <v>1176</v>
      </c>
      <c r="AE30" s="287" t="s">
        <v>1176</v>
      </c>
      <c r="AF30" s="287" t="s">
        <v>1176</v>
      </c>
      <c r="AG30" s="287" t="s">
        <v>1176</v>
      </c>
      <c r="AH30" s="287" t="s">
        <v>1176</v>
      </c>
      <c r="AI30" s="287" t="s">
        <v>1176</v>
      </c>
      <c r="AJ30" s="287" t="s">
        <v>1176</v>
      </c>
      <c r="AK30" s="287" t="s">
        <v>1176</v>
      </c>
      <c r="AL30" s="287" t="s">
        <v>1176</v>
      </c>
      <c r="AM30" s="287" t="s">
        <v>1176</v>
      </c>
      <c r="AN30" s="287"/>
      <c r="AO30" s="287" t="s">
        <v>1176</v>
      </c>
      <c r="AP30" s="287" t="s">
        <v>1176</v>
      </c>
      <c r="AQ30" s="287" t="s">
        <v>1176</v>
      </c>
      <c r="AR30" s="287" t="s">
        <v>1176</v>
      </c>
      <c r="AS30" s="287" t="s">
        <v>1176</v>
      </c>
      <c r="AT30" s="287" t="s">
        <v>1176</v>
      </c>
      <c r="AU30" s="287" t="s">
        <v>1176</v>
      </c>
      <c r="AV30" s="287" t="s">
        <v>1176</v>
      </c>
      <c r="AW30" s="287" t="s">
        <v>1176</v>
      </c>
      <c r="AX30" s="287" t="s">
        <v>1176</v>
      </c>
      <c r="AY30" s="287" t="s">
        <v>1176</v>
      </c>
      <c r="AZ30" s="287" t="s">
        <v>1176</v>
      </c>
      <c r="BA30" s="287" t="s">
        <v>1176</v>
      </c>
      <c r="BB30" s="287" t="s">
        <v>1176</v>
      </c>
      <c r="BC30" s="287" t="s">
        <v>1176</v>
      </c>
      <c r="BD30" s="287" t="s">
        <v>1176</v>
      </c>
      <c r="BE30" s="287" t="s">
        <v>1176</v>
      </c>
      <c r="BF30" s="287" t="s">
        <v>1176</v>
      </c>
      <c r="BG30" s="287" t="s">
        <v>1176</v>
      </c>
      <c r="BH30" s="287" t="s">
        <v>1176</v>
      </c>
      <c r="BI30" s="287" t="s">
        <v>1176</v>
      </c>
      <c r="BJ30" s="287" t="s">
        <v>1176</v>
      </c>
      <c r="BK30" s="287" t="s">
        <v>1176</v>
      </c>
      <c r="BL30" s="287" t="s">
        <v>1176</v>
      </c>
      <c r="BM30" s="287" t="s">
        <v>1176</v>
      </c>
      <c r="BN30" s="287" t="s">
        <v>1176</v>
      </c>
      <c r="BO30" s="287" t="s">
        <v>1176</v>
      </c>
      <c r="BP30" s="287" t="s">
        <v>1176</v>
      </c>
      <c r="BQ30" s="287" t="s">
        <v>1176</v>
      </c>
      <c r="BR30" s="287" t="s">
        <v>1176</v>
      </c>
      <c r="BS30" s="287" t="s">
        <v>1176</v>
      </c>
      <c r="BT30" s="287" t="s">
        <v>1176</v>
      </c>
      <c r="BU30" s="287" t="s">
        <v>1176</v>
      </c>
      <c r="BV30" s="287" t="s">
        <v>1176</v>
      </c>
      <c r="BW30" s="287" t="s">
        <v>1176</v>
      </c>
      <c r="BX30" s="287" t="s">
        <v>1176</v>
      </c>
      <c r="BY30" s="287" t="s">
        <v>1176</v>
      </c>
      <c r="BZ30" s="287" t="s">
        <v>1176</v>
      </c>
      <c r="CA30" s="287" t="s">
        <v>1176</v>
      </c>
      <c r="CB30" s="287" t="s">
        <v>1176</v>
      </c>
      <c r="CC30" s="287" t="s">
        <v>1176</v>
      </c>
      <c r="CD30" s="287" t="s">
        <v>1176</v>
      </c>
      <c r="CE30" s="287" t="s">
        <v>1176</v>
      </c>
      <c r="CF30" s="274"/>
    </row>
    <row r="31" spans="1:84" ht="53.25" customHeight="1">
      <c r="A31" s="285">
        <v>17</v>
      </c>
      <c r="B31" s="293">
        <v>42</v>
      </c>
      <c r="C31" s="294" t="s">
        <v>84</v>
      </c>
      <c r="D31" s="205" t="s">
        <v>25</v>
      </c>
      <c r="E31" s="294" t="s">
        <v>85</v>
      </c>
      <c r="F31" s="205" t="s">
        <v>25</v>
      </c>
      <c r="G31" s="290" t="s">
        <v>85</v>
      </c>
      <c r="H31" s="290" t="s">
        <v>2082</v>
      </c>
      <c r="I31" s="290" t="s">
        <v>1303</v>
      </c>
      <c r="J31" s="70" t="s">
        <v>1156</v>
      </c>
      <c r="K31" s="288" t="s">
        <v>1082</v>
      </c>
      <c r="L31" s="399" t="s">
        <v>648</v>
      </c>
      <c r="M31" s="289"/>
      <c r="N31" s="289"/>
      <c r="O31" s="289" t="s">
        <v>648</v>
      </c>
      <c r="P31" s="289"/>
      <c r="Q31" s="289"/>
      <c r="R31" s="289" t="s">
        <v>648</v>
      </c>
      <c r="S31" s="289"/>
      <c r="T31" s="289"/>
      <c r="U31" s="289"/>
      <c r="V31" s="289"/>
      <c r="W31" s="478">
        <f t="shared" ref="W31:W33" si="21">COUNTIF($M31:$V31,"x")</f>
        <v>2</v>
      </c>
      <c r="X31" s="290"/>
      <c r="Y31" s="290"/>
      <c r="Z31" s="290" t="s">
        <v>1567</v>
      </c>
      <c r="AA31" s="290"/>
      <c r="AB31" s="290"/>
      <c r="AC31" s="290"/>
      <c r="AD31" s="290"/>
      <c r="AE31" s="290"/>
      <c r="AF31" s="290"/>
      <c r="AG31" s="290"/>
      <c r="AH31" s="290"/>
      <c r="AI31" s="290"/>
      <c r="AJ31" s="290"/>
      <c r="AK31" s="290"/>
      <c r="AL31" s="290"/>
      <c r="AM31" s="290"/>
      <c r="AN31" s="290"/>
      <c r="AO31" s="290"/>
      <c r="AP31" s="290"/>
      <c r="AQ31" s="290"/>
      <c r="AR31" s="290"/>
      <c r="AS31" s="290" t="s">
        <v>1769</v>
      </c>
      <c r="AT31" s="290"/>
      <c r="AU31" s="290"/>
      <c r="AV31" s="290"/>
      <c r="AW31" s="290"/>
      <c r="AX31" s="290"/>
      <c r="AY31" s="290"/>
      <c r="AZ31" s="290"/>
      <c r="BA31" s="290"/>
      <c r="BB31" s="290"/>
      <c r="BC31" s="290"/>
      <c r="BD31" s="290"/>
      <c r="BE31" s="290"/>
      <c r="BF31" s="290"/>
      <c r="BG31" s="290">
        <v>2</v>
      </c>
      <c r="BH31" s="290">
        <v>2</v>
      </c>
      <c r="BI31" s="290">
        <v>2</v>
      </c>
      <c r="BJ31" s="290">
        <v>2</v>
      </c>
      <c r="BK31" s="290">
        <v>2</v>
      </c>
      <c r="BL31" s="290">
        <v>2</v>
      </c>
      <c r="BM31" s="290">
        <v>2</v>
      </c>
      <c r="BN31" s="290">
        <v>2</v>
      </c>
      <c r="BO31" s="290">
        <v>2</v>
      </c>
      <c r="BP31" s="290">
        <v>2</v>
      </c>
      <c r="BQ31" s="290">
        <v>2</v>
      </c>
      <c r="BR31" s="290">
        <v>2</v>
      </c>
      <c r="BS31" s="290">
        <v>2</v>
      </c>
      <c r="BT31" s="290">
        <v>2</v>
      </c>
      <c r="BU31" s="290">
        <v>2</v>
      </c>
      <c r="BV31" s="290">
        <v>2</v>
      </c>
      <c r="BW31" s="290">
        <v>2</v>
      </c>
      <c r="BX31" s="291">
        <f>COUNTIF($BG31:$BW31,2)</f>
        <v>17</v>
      </c>
      <c r="BY31" s="292">
        <f>BX31/COUNTA($BG31:$BW31)</f>
        <v>1</v>
      </c>
      <c r="BZ31" s="291">
        <f t="shared" si="20"/>
        <v>0</v>
      </c>
      <c r="CA31" s="292">
        <f>BZ31/COUNTA($BG31:$BW31)</f>
        <v>0</v>
      </c>
      <c r="CB31" s="291">
        <f t="shared" si="14"/>
        <v>0</v>
      </c>
      <c r="CC31" s="292">
        <f>CB31/COUNTA($BG31:$BV31)</f>
        <v>0</v>
      </c>
      <c r="CD31" s="291">
        <f>(((BX31*2)+(BZ31*1)+(CB31*0)))/COUNTA($BG31:$BW31)</f>
        <v>2</v>
      </c>
      <c r="CE31" s="291" t="str">
        <f t="shared" si="6"/>
        <v>Đạt mục tiêu</v>
      </c>
      <c r="CF31" s="274"/>
    </row>
    <row r="32" spans="1:84" ht="48" customHeight="1">
      <c r="A32" s="285">
        <v>18</v>
      </c>
      <c r="B32" s="293">
        <v>43</v>
      </c>
      <c r="C32" s="294" t="s">
        <v>14</v>
      </c>
      <c r="D32" s="205" t="s">
        <v>23</v>
      </c>
      <c r="E32" s="294" t="s">
        <v>87</v>
      </c>
      <c r="F32" s="205" t="s">
        <v>25</v>
      </c>
      <c r="G32" s="290" t="s">
        <v>1496</v>
      </c>
      <c r="H32" s="290" t="s">
        <v>1497</v>
      </c>
      <c r="I32" s="290" t="s">
        <v>1303</v>
      </c>
      <c r="J32" s="70" t="s">
        <v>1156</v>
      </c>
      <c r="K32" s="288" t="s">
        <v>1082</v>
      </c>
      <c r="L32" s="399" t="s">
        <v>648</v>
      </c>
      <c r="M32" s="289"/>
      <c r="N32" s="289"/>
      <c r="O32" s="289"/>
      <c r="P32" s="289" t="s">
        <v>648</v>
      </c>
      <c r="Q32" s="289"/>
      <c r="R32" s="289"/>
      <c r="S32" s="289"/>
      <c r="T32" s="289"/>
      <c r="U32" s="289"/>
      <c r="V32" s="289"/>
      <c r="W32" s="478">
        <f t="shared" si="21"/>
        <v>1</v>
      </c>
      <c r="X32" s="290"/>
      <c r="Y32" s="290"/>
      <c r="Z32" s="290"/>
      <c r="AA32" s="290"/>
      <c r="AB32" s="290"/>
      <c r="AC32" s="290"/>
      <c r="AD32" s="290"/>
      <c r="AE32" s="290"/>
      <c r="AF32" s="290"/>
      <c r="AG32" s="290" t="s">
        <v>1769</v>
      </c>
      <c r="AH32" s="290"/>
      <c r="AI32" s="290"/>
      <c r="AJ32" s="290"/>
      <c r="AK32" s="290"/>
      <c r="AL32" s="290"/>
      <c r="AM32" s="290"/>
      <c r="AN32" s="290"/>
      <c r="AO32" s="290"/>
      <c r="AP32" s="290"/>
      <c r="AQ32" s="290"/>
      <c r="AR32" s="290"/>
      <c r="AS32" s="290"/>
      <c r="AT32" s="290"/>
      <c r="AU32" s="290"/>
      <c r="AV32" s="290"/>
      <c r="AW32" s="290"/>
      <c r="AX32" s="290"/>
      <c r="AY32" s="290"/>
      <c r="AZ32" s="290"/>
      <c r="BA32" s="290"/>
      <c r="BB32" s="290"/>
      <c r="BC32" s="290"/>
      <c r="BD32" s="290"/>
      <c r="BE32" s="290"/>
      <c r="BF32" s="290"/>
      <c r="BG32" s="290">
        <v>2</v>
      </c>
      <c r="BH32" s="290">
        <v>2</v>
      </c>
      <c r="BI32" s="290">
        <v>2</v>
      </c>
      <c r="BJ32" s="290">
        <v>2</v>
      </c>
      <c r="BK32" s="290">
        <v>2</v>
      </c>
      <c r="BL32" s="290">
        <v>2</v>
      </c>
      <c r="BM32" s="290">
        <v>2</v>
      </c>
      <c r="BN32" s="290">
        <v>2</v>
      </c>
      <c r="BO32" s="290">
        <v>2</v>
      </c>
      <c r="BP32" s="290">
        <v>2</v>
      </c>
      <c r="BQ32" s="290">
        <v>2</v>
      </c>
      <c r="BR32" s="290">
        <v>2</v>
      </c>
      <c r="BS32" s="290">
        <v>2</v>
      </c>
      <c r="BT32" s="290">
        <v>2</v>
      </c>
      <c r="BU32" s="290">
        <v>2</v>
      </c>
      <c r="BV32" s="290">
        <v>2</v>
      </c>
      <c r="BW32" s="290">
        <v>2</v>
      </c>
      <c r="BX32" s="291">
        <f>COUNTIF($BG32:$BW32,2)</f>
        <v>17</v>
      </c>
      <c r="BY32" s="292">
        <f>BX32/COUNTA($BG32:$BW32)</f>
        <v>1</v>
      </c>
      <c r="BZ32" s="291">
        <f t="shared" si="20"/>
        <v>0</v>
      </c>
      <c r="CA32" s="292">
        <f>BZ32/COUNTA($BG32:$BW32)</f>
        <v>0</v>
      </c>
      <c r="CB32" s="291">
        <f t="shared" si="14"/>
        <v>0</v>
      </c>
      <c r="CC32" s="292">
        <f>CB32/COUNTA($BG32:$BV32)</f>
        <v>0</v>
      </c>
      <c r="CD32" s="291">
        <f>(((BX32*2)+(BZ32*1)+(CB32*0)))/COUNTA($BG32:$BW32)</f>
        <v>2</v>
      </c>
      <c r="CE32" s="291" t="str">
        <f t="shared" si="6"/>
        <v>Đạt mục tiêu</v>
      </c>
      <c r="CF32" s="274"/>
    </row>
    <row r="33" spans="1:84" ht="74.25" customHeight="1">
      <c r="A33" s="285">
        <v>19</v>
      </c>
      <c r="B33" s="293">
        <v>44</v>
      </c>
      <c r="C33" s="294" t="s">
        <v>379</v>
      </c>
      <c r="D33" s="205" t="s">
        <v>23</v>
      </c>
      <c r="E33" s="294" t="s">
        <v>88</v>
      </c>
      <c r="F33" s="205" t="s">
        <v>23</v>
      </c>
      <c r="G33" s="290" t="s">
        <v>88</v>
      </c>
      <c r="H33" s="290" t="s">
        <v>1493</v>
      </c>
      <c r="I33" s="290" t="s">
        <v>1303</v>
      </c>
      <c r="J33" s="70" t="s">
        <v>1156</v>
      </c>
      <c r="K33" s="288" t="s">
        <v>1082</v>
      </c>
      <c r="L33" s="399" t="s">
        <v>648</v>
      </c>
      <c r="M33" s="289"/>
      <c r="N33" s="289"/>
      <c r="O33" s="289"/>
      <c r="P33" s="289"/>
      <c r="Q33" s="289"/>
      <c r="R33" s="289"/>
      <c r="S33" s="289"/>
      <c r="T33" s="289"/>
      <c r="U33" s="289"/>
      <c r="V33" s="289" t="s">
        <v>648</v>
      </c>
      <c r="W33" s="478">
        <f t="shared" si="21"/>
        <v>1</v>
      </c>
      <c r="X33" s="290"/>
      <c r="Y33" s="290"/>
      <c r="Z33" s="290"/>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290"/>
      <c r="BD33" s="290"/>
      <c r="BE33" s="290" t="s">
        <v>1769</v>
      </c>
      <c r="BF33" s="290"/>
      <c r="BG33" s="290">
        <v>2</v>
      </c>
      <c r="BH33" s="290">
        <v>2</v>
      </c>
      <c r="BI33" s="290">
        <v>2</v>
      </c>
      <c r="BJ33" s="290">
        <v>2</v>
      </c>
      <c r="BK33" s="290">
        <v>2</v>
      </c>
      <c r="BL33" s="290">
        <v>2</v>
      </c>
      <c r="BM33" s="290">
        <v>2</v>
      </c>
      <c r="BN33" s="290">
        <v>2</v>
      </c>
      <c r="BO33" s="290">
        <v>2</v>
      </c>
      <c r="BP33" s="290">
        <v>2</v>
      </c>
      <c r="BQ33" s="290">
        <v>2</v>
      </c>
      <c r="BR33" s="290">
        <v>2</v>
      </c>
      <c r="BS33" s="290">
        <v>2</v>
      </c>
      <c r="BT33" s="290">
        <v>2</v>
      </c>
      <c r="BU33" s="290">
        <v>2</v>
      </c>
      <c r="BV33" s="290">
        <v>2</v>
      </c>
      <c r="BW33" s="290">
        <v>2</v>
      </c>
      <c r="BX33" s="291">
        <f>COUNTIF($BG33:$BW33,2)</f>
        <v>17</v>
      </c>
      <c r="BY33" s="292">
        <f>BX33/COUNTA($BG33:$BW33)</f>
        <v>1</v>
      </c>
      <c r="BZ33" s="291">
        <f t="shared" si="20"/>
        <v>0</v>
      </c>
      <c r="CA33" s="292">
        <f>BZ33/COUNTA($BG33:$BW33)</f>
        <v>0</v>
      </c>
      <c r="CB33" s="291">
        <f t="shared" si="14"/>
        <v>0</v>
      </c>
      <c r="CC33" s="292">
        <f>CB33/COUNTA($BG33:$BV33)</f>
        <v>0</v>
      </c>
      <c r="CD33" s="291">
        <f>(((BX33*2)+(BZ33*1)+(CB33*0)))/COUNTA($BG33:$BW33)</f>
        <v>2</v>
      </c>
      <c r="CE33" s="291" t="str">
        <f t="shared" si="6"/>
        <v>Đạt mục tiêu</v>
      </c>
      <c r="CF33" s="274"/>
    </row>
    <row r="34" spans="1:84" ht="30" customHeight="1">
      <c r="A34" s="285">
        <v>24</v>
      </c>
      <c r="B34" s="286">
        <v>49</v>
      </c>
      <c r="C34" s="649" t="s">
        <v>1046</v>
      </c>
      <c r="D34" s="649"/>
      <c r="E34" s="649"/>
      <c r="F34" s="287" t="s">
        <v>1176</v>
      </c>
      <c r="G34" s="287" t="s">
        <v>1176</v>
      </c>
      <c r="H34" s="287" t="s">
        <v>1176</v>
      </c>
      <c r="I34" s="287" t="s">
        <v>1176</v>
      </c>
      <c r="J34" s="69" t="s">
        <v>1156</v>
      </c>
      <c r="K34" s="287" t="s">
        <v>1176</v>
      </c>
      <c r="L34" s="287" t="s">
        <v>1176</v>
      </c>
      <c r="M34" s="287" t="s">
        <v>1176</v>
      </c>
      <c r="N34" s="287" t="s">
        <v>1176</v>
      </c>
      <c r="O34" s="287" t="s">
        <v>1176</v>
      </c>
      <c r="P34" s="287" t="s">
        <v>1176</v>
      </c>
      <c r="Q34" s="287" t="s">
        <v>1176</v>
      </c>
      <c r="R34" s="287" t="s">
        <v>1176</v>
      </c>
      <c r="S34" s="287" t="s">
        <v>1176</v>
      </c>
      <c r="T34" s="287" t="s">
        <v>1176</v>
      </c>
      <c r="U34" s="287" t="s">
        <v>1176</v>
      </c>
      <c r="V34" s="287" t="s">
        <v>1176</v>
      </c>
      <c r="W34" s="287" t="s">
        <v>1176</v>
      </c>
      <c r="X34" s="287" t="s">
        <v>1176</v>
      </c>
      <c r="Y34" s="287" t="s">
        <v>1176</v>
      </c>
      <c r="Z34" s="287" t="s">
        <v>1176</v>
      </c>
      <c r="AA34" s="287" t="s">
        <v>1176</v>
      </c>
      <c r="AB34" s="287" t="s">
        <v>1176</v>
      </c>
      <c r="AC34" s="287" t="s">
        <v>1176</v>
      </c>
      <c r="AD34" s="287" t="s">
        <v>1176</v>
      </c>
      <c r="AE34" s="287" t="s">
        <v>1176</v>
      </c>
      <c r="AF34" s="287" t="s">
        <v>1176</v>
      </c>
      <c r="AG34" s="287" t="s">
        <v>1176</v>
      </c>
      <c r="AH34" s="287" t="s">
        <v>1176</v>
      </c>
      <c r="AI34" s="287" t="s">
        <v>1176</v>
      </c>
      <c r="AJ34" s="287" t="s">
        <v>1176</v>
      </c>
      <c r="AK34" s="287" t="s">
        <v>1176</v>
      </c>
      <c r="AL34" s="287" t="s">
        <v>1176</v>
      </c>
      <c r="AM34" s="287" t="s">
        <v>1176</v>
      </c>
      <c r="AN34" s="287" t="s">
        <v>1176</v>
      </c>
      <c r="AO34" s="287" t="s">
        <v>1176</v>
      </c>
      <c r="AP34" s="287" t="s">
        <v>1176</v>
      </c>
      <c r="AQ34" s="287" t="s">
        <v>1176</v>
      </c>
      <c r="AR34" s="287" t="s">
        <v>1176</v>
      </c>
      <c r="AS34" s="287" t="s">
        <v>1176</v>
      </c>
      <c r="AT34" s="287" t="s">
        <v>1176</v>
      </c>
      <c r="AU34" s="287" t="s">
        <v>1176</v>
      </c>
      <c r="AV34" s="287" t="s">
        <v>1176</v>
      </c>
      <c r="AW34" s="287" t="s">
        <v>1176</v>
      </c>
      <c r="AX34" s="287" t="s">
        <v>1176</v>
      </c>
      <c r="AY34" s="287" t="s">
        <v>1176</v>
      </c>
      <c r="AZ34" s="287" t="s">
        <v>1176</v>
      </c>
      <c r="BA34" s="287" t="s">
        <v>1176</v>
      </c>
      <c r="BB34" s="287" t="s">
        <v>1176</v>
      </c>
      <c r="BC34" s="287" t="s">
        <v>1176</v>
      </c>
      <c r="BD34" s="287" t="s">
        <v>1176</v>
      </c>
      <c r="BE34" s="287" t="s">
        <v>1176</v>
      </c>
      <c r="BF34" s="287" t="s">
        <v>1176</v>
      </c>
      <c r="BG34" s="287" t="s">
        <v>1176</v>
      </c>
      <c r="BH34" s="287" t="s">
        <v>1176</v>
      </c>
      <c r="BI34" s="287" t="s">
        <v>1176</v>
      </c>
      <c r="BJ34" s="287" t="s">
        <v>1176</v>
      </c>
      <c r="BK34" s="287" t="s">
        <v>1176</v>
      </c>
      <c r="BL34" s="287" t="s">
        <v>1176</v>
      </c>
      <c r="BM34" s="287" t="s">
        <v>1176</v>
      </c>
      <c r="BN34" s="287" t="s">
        <v>1176</v>
      </c>
      <c r="BO34" s="287" t="s">
        <v>1176</v>
      </c>
      <c r="BP34" s="287" t="s">
        <v>1176</v>
      </c>
      <c r="BQ34" s="287" t="s">
        <v>1176</v>
      </c>
      <c r="BR34" s="287" t="s">
        <v>1176</v>
      </c>
      <c r="BS34" s="287" t="s">
        <v>1176</v>
      </c>
      <c r="BT34" s="287" t="s">
        <v>1176</v>
      </c>
      <c r="BU34" s="287" t="s">
        <v>1176</v>
      </c>
      <c r="BV34" s="287" t="s">
        <v>1176</v>
      </c>
      <c r="BW34" s="287" t="s">
        <v>1176</v>
      </c>
      <c r="BX34" s="287" t="s">
        <v>1176</v>
      </c>
      <c r="BY34" s="287" t="s">
        <v>1176</v>
      </c>
      <c r="BZ34" s="287" t="s">
        <v>1176</v>
      </c>
      <c r="CA34" s="287" t="s">
        <v>1176</v>
      </c>
      <c r="CB34" s="287" t="s">
        <v>1176</v>
      </c>
      <c r="CC34" s="287" t="s">
        <v>1176</v>
      </c>
      <c r="CD34" s="287" t="s">
        <v>1176</v>
      </c>
      <c r="CE34" s="287" t="s">
        <v>1176</v>
      </c>
      <c r="CF34" s="274"/>
    </row>
    <row r="35" spans="1:84" ht="82.5" customHeight="1">
      <c r="A35" s="285">
        <v>25</v>
      </c>
      <c r="B35" s="293">
        <v>52</v>
      </c>
      <c r="C35" s="294" t="s">
        <v>388</v>
      </c>
      <c r="D35" s="205" t="s">
        <v>23</v>
      </c>
      <c r="E35" s="294" t="s">
        <v>1225</v>
      </c>
      <c r="F35" s="205" t="s">
        <v>25</v>
      </c>
      <c r="G35" s="290" t="s">
        <v>1225</v>
      </c>
      <c r="H35" s="290" t="s">
        <v>1260</v>
      </c>
      <c r="I35" s="290" t="s">
        <v>1303</v>
      </c>
      <c r="J35" s="70" t="s">
        <v>1156</v>
      </c>
      <c r="K35" s="288" t="s">
        <v>1082</v>
      </c>
      <c r="L35" s="399" t="s">
        <v>648</v>
      </c>
      <c r="M35" s="289"/>
      <c r="N35" s="289"/>
      <c r="O35" s="289"/>
      <c r="P35" s="289"/>
      <c r="Q35" s="289"/>
      <c r="R35" s="289" t="s">
        <v>648</v>
      </c>
      <c r="S35" s="289"/>
      <c r="T35" s="289"/>
      <c r="U35" s="289"/>
      <c r="V35" s="289"/>
      <c r="W35" s="478">
        <f t="shared" ref="W35:W41" si="22">COUNTIF($M35:$V35,"x")</f>
        <v>1</v>
      </c>
      <c r="X35" s="290"/>
      <c r="Y35" s="290"/>
      <c r="Z35" s="290"/>
      <c r="AA35" s="290"/>
      <c r="AB35" s="290"/>
      <c r="AC35" s="290"/>
      <c r="AD35" s="290"/>
      <c r="AE35" s="290"/>
      <c r="AF35" s="290"/>
      <c r="AG35" s="290"/>
      <c r="AH35" s="290"/>
      <c r="AI35" s="290"/>
      <c r="AJ35" s="290"/>
      <c r="AK35" s="290"/>
      <c r="AL35" s="290"/>
      <c r="AM35" s="290"/>
      <c r="AN35" s="290"/>
      <c r="AO35" s="290"/>
      <c r="AP35" s="290" t="s">
        <v>1769</v>
      </c>
      <c r="AQ35" s="290"/>
      <c r="AR35" s="290"/>
      <c r="AS35" s="290"/>
      <c r="AT35" s="290"/>
      <c r="AU35" s="290"/>
      <c r="AV35" s="290"/>
      <c r="AW35" s="290"/>
      <c r="AX35" s="290"/>
      <c r="AY35" s="290"/>
      <c r="AZ35" s="290"/>
      <c r="BA35" s="290"/>
      <c r="BB35" s="290"/>
      <c r="BC35" s="290"/>
      <c r="BD35" s="290"/>
      <c r="BE35" s="290"/>
      <c r="BF35" s="290"/>
      <c r="BG35" s="290">
        <v>2</v>
      </c>
      <c r="BH35" s="290">
        <v>2</v>
      </c>
      <c r="BI35" s="290">
        <v>2</v>
      </c>
      <c r="BJ35" s="290">
        <v>2</v>
      </c>
      <c r="BK35" s="290">
        <v>2</v>
      </c>
      <c r="BL35" s="290">
        <v>2</v>
      </c>
      <c r="BM35" s="290">
        <v>2</v>
      </c>
      <c r="BN35" s="290">
        <v>2</v>
      </c>
      <c r="BO35" s="290">
        <v>2</v>
      </c>
      <c r="BP35" s="290">
        <v>2</v>
      </c>
      <c r="BQ35" s="290">
        <v>2</v>
      </c>
      <c r="BR35" s="290">
        <v>2</v>
      </c>
      <c r="BS35" s="290">
        <v>2</v>
      </c>
      <c r="BT35" s="290">
        <v>2</v>
      </c>
      <c r="BU35" s="290">
        <v>2</v>
      </c>
      <c r="BV35" s="290">
        <v>2</v>
      </c>
      <c r="BW35" s="290">
        <v>2</v>
      </c>
      <c r="BX35" s="291">
        <f t="shared" ref="BX35:BX41" si="23">COUNTIF($BG35:$BW35,2)</f>
        <v>17</v>
      </c>
      <c r="BY35" s="292">
        <f t="shared" ref="BY35:BY41" si="24">BX35/COUNTA($BG35:$BW35)</f>
        <v>1</v>
      </c>
      <c r="BZ35" s="291">
        <f t="shared" si="20"/>
        <v>0</v>
      </c>
      <c r="CA35" s="292">
        <f t="shared" ref="CA35:CA41" si="25">BZ35/COUNTA($BG35:$BW35)</f>
        <v>0</v>
      </c>
      <c r="CB35" s="291">
        <f t="shared" si="14"/>
        <v>0</v>
      </c>
      <c r="CC35" s="292">
        <f>CB35/COUNTA($BG35:$BV35)</f>
        <v>0</v>
      </c>
      <c r="CD35" s="291">
        <f t="shared" ref="CD35:CD41" si="26">(((BX35*2)+(BZ35*1)+(CB35*0)))/COUNTA($BG35:$BW35)</f>
        <v>2</v>
      </c>
      <c r="CE35" s="291" t="str">
        <f t="shared" si="6"/>
        <v>Đạt mục tiêu</v>
      </c>
      <c r="CF35" s="274"/>
    </row>
    <row r="36" spans="1:84" ht="36.75" customHeight="1">
      <c r="A36" s="285">
        <v>26</v>
      </c>
      <c r="B36" s="293">
        <v>55</v>
      </c>
      <c r="C36" s="416" t="s">
        <v>2004</v>
      </c>
      <c r="D36" s="205" t="s">
        <v>25</v>
      </c>
      <c r="E36" s="294" t="s">
        <v>1397</v>
      </c>
      <c r="F36" s="205" t="s">
        <v>25</v>
      </c>
      <c r="G36" s="290" t="s">
        <v>1397</v>
      </c>
      <c r="H36" s="290" t="s">
        <v>1498</v>
      </c>
      <c r="I36" s="290" t="s">
        <v>1303</v>
      </c>
      <c r="J36" s="70" t="s">
        <v>1156</v>
      </c>
      <c r="K36" s="288" t="s">
        <v>1082</v>
      </c>
      <c r="L36" s="399" t="s">
        <v>648</v>
      </c>
      <c r="M36" s="289"/>
      <c r="N36" s="289"/>
      <c r="O36" s="289"/>
      <c r="P36" s="289"/>
      <c r="Q36" s="289"/>
      <c r="R36" s="289" t="s">
        <v>648</v>
      </c>
      <c r="S36" s="289"/>
      <c r="T36" s="289"/>
      <c r="U36" s="289"/>
      <c r="V36" s="289"/>
      <c r="W36" s="478">
        <f t="shared" si="22"/>
        <v>1</v>
      </c>
      <c r="X36" s="290"/>
      <c r="Y36" s="290"/>
      <c r="Z36" s="290"/>
      <c r="AA36" s="290"/>
      <c r="AB36" s="290"/>
      <c r="AC36" s="290"/>
      <c r="AD36" s="290"/>
      <c r="AE36" s="290"/>
      <c r="AF36" s="290"/>
      <c r="AG36" s="290"/>
      <c r="AH36" s="290"/>
      <c r="AI36" s="290"/>
      <c r="AJ36" s="290"/>
      <c r="AK36" s="290"/>
      <c r="AL36" s="290"/>
      <c r="AM36" s="290"/>
      <c r="AN36" s="290"/>
      <c r="AO36" s="290"/>
      <c r="AP36" s="290"/>
      <c r="AQ36" s="290" t="s">
        <v>1769</v>
      </c>
      <c r="AR36" s="290"/>
      <c r="AS36" s="290"/>
      <c r="AT36" s="290"/>
      <c r="AU36" s="290" t="s">
        <v>1772</v>
      </c>
      <c r="AV36" s="290"/>
      <c r="AW36" s="290"/>
      <c r="AX36" s="290"/>
      <c r="AY36" s="290"/>
      <c r="AZ36" s="290"/>
      <c r="BA36" s="290"/>
      <c r="BB36" s="290"/>
      <c r="BC36" s="290"/>
      <c r="BD36" s="290"/>
      <c r="BE36" s="290"/>
      <c r="BF36" s="290"/>
      <c r="BG36" s="290">
        <v>2</v>
      </c>
      <c r="BH36" s="290">
        <v>2</v>
      </c>
      <c r="BI36" s="290">
        <v>2</v>
      </c>
      <c r="BJ36" s="290">
        <v>2</v>
      </c>
      <c r="BK36" s="290">
        <v>2</v>
      </c>
      <c r="BL36" s="290">
        <v>2</v>
      </c>
      <c r="BM36" s="290">
        <v>2</v>
      </c>
      <c r="BN36" s="290">
        <v>2</v>
      </c>
      <c r="BO36" s="290">
        <v>2</v>
      </c>
      <c r="BP36" s="290">
        <v>2</v>
      </c>
      <c r="BQ36" s="290">
        <v>2</v>
      </c>
      <c r="BR36" s="290">
        <v>2</v>
      </c>
      <c r="BS36" s="290">
        <v>2</v>
      </c>
      <c r="BT36" s="290">
        <v>2</v>
      </c>
      <c r="BU36" s="290">
        <v>2</v>
      </c>
      <c r="BV36" s="290">
        <v>2</v>
      </c>
      <c r="BW36" s="290">
        <v>2</v>
      </c>
      <c r="BX36" s="291">
        <f t="shared" si="23"/>
        <v>17</v>
      </c>
      <c r="BY36" s="292">
        <f t="shared" si="24"/>
        <v>1</v>
      </c>
      <c r="BZ36" s="291">
        <f t="shared" si="20"/>
        <v>0</v>
      </c>
      <c r="CA36" s="292">
        <f t="shared" si="25"/>
        <v>0</v>
      </c>
      <c r="CB36" s="291">
        <f t="shared" si="14"/>
        <v>0</v>
      </c>
      <c r="CC36" s="292">
        <f>CB36/COUNTA($BG36:$BV36)</f>
        <v>0</v>
      </c>
      <c r="CD36" s="291">
        <f t="shared" si="26"/>
        <v>2</v>
      </c>
      <c r="CE36" s="291" t="str">
        <f t="shared" si="6"/>
        <v>Đạt mục tiêu</v>
      </c>
      <c r="CF36" s="274"/>
    </row>
    <row r="37" spans="1:84" ht="36.75" customHeight="1">
      <c r="A37" s="285">
        <v>27</v>
      </c>
      <c r="B37" s="415"/>
      <c r="C37" s="416" t="s">
        <v>394</v>
      </c>
      <c r="D37" s="417" t="s">
        <v>25</v>
      </c>
      <c r="E37" s="416" t="s">
        <v>394</v>
      </c>
      <c r="F37" s="417" t="s">
        <v>25</v>
      </c>
      <c r="G37" s="416" t="s">
        <v>394</v>
      </c>
      <c r="H37" s="416" t="s">
        <v>2005</v>
      </c>
      <c r="I37" s="290" t="s">
        <v>1303</v>
      </c>
      <c r="J37" s="70" t="s">
        <v>1156</v>
      </c>
      <c r="K37" s="288" t="s">
        <v>1082</v>
      </c>
      <c r="L37" s="399" t="s">
        <v>648</v>
      </c>
      <c r="M37" s="289"/>
      <c r="N37" s="289"/>
      <c r="O37" s="289"/>
      <c r="P37" s="289"/>
      <c r="Q37" s="289"/>
      <c r="R37" s="289"/>
      <c r="S37" s="289"/>
      <c r="T37" s="289"/>
      <c r="U37" s="289" t="s">
        <v>648</v>
      </c>
      <c r="V37" s="289"/>
      <c r="W37" s="478">
        <f t="shared" si="22"/>
        <v>1</v>
      </c>
      <c r="X37" s="290"/>
      <c r="Y37" s="290"/>
      <c r="Z37" s="290"/>
      <c r="AA37" s="290"/>
      <c r="AB37" s="290"/>
      <c r="AC37" s="290"/>
      <c r="AD37" s="290"/>
      <c r="AE37" s="290"/>
      <c r="AF37" s="290"/>
      <c r="AG37" s="290"/>
      <c r="AH37" s="290"/>
      <c r="AI37" s="290"/>
      <c r="AJ37" s="290"/>
      <c r="AK37" s="290"/>
      <c r="AL37" s="290"/>
      <c r="AM37" s="290"/>
      <c r="AN37" s="290"/>
      <c r="AO37" s="290"/>
      <c r="AP37" s="290"/>
      <c r="AQ37" s="290"/>
      <c r="AR37" s="290"/>
      <c r="AS37" s="290"/>
      <c r="AT37" s="290"/>
      <c r="AU37" s="290"/>
      <c r="AV37" s="290"/>
      <c r="AW37" s="290"/>
      <c r="AX37" s="290"/>
      <c r="AY37" s="290"/>
      <c r="AZ37" s="290"/>
      <c r="BA37" s="290"/>
      <c r="BB37" s="290" t="s">
        <v>1769</v>
      </c>
      <c r="BC37" s="290"/>
      <c r="BD37" s="290"/>
      <c r="BE37" s="290"/>
      <c r="BF37" s="290"/>
      <c r="BG37" s="290">
        <v>2</v>
      </c>
      <c r="BH37" s="290">
        <v>2</v>
      </c>
      <c r="BI37" s="290">
        <v>2</v>
      </c>
      <c r="BJ37" s="290">
        <v>2</v>
      </c>
      <c r="BK37" s="290">
        <v>1</v>
      </c>
      <c r="BL37" s="290">
        <v>2</v>
      </c>
      <c r="BM37" s="290">
        <v>2</v>
      </c>
      <c r="BN37" s="290">
        <v>2</v>
      </c>
      <c r="BO37" s="290">
        <v>2</v>
      </c>
      <c r="BP37" s="290">
        <v>2</v>
      </c>
      <c r="BQ37" s="290">
        <v>2</v>
      </c>
      <c r="BR37" s="290">
        <v>2</v>
      </c>
      <c r="BS37" s="290">
        <v>2</v>
      </c>
      <c r="BT37" s="290">
        <v>2</v>
      </c>
      <c r="BU37" s="290">
        <v>2</v>
      </c>
      <c r="BV37" s="290">
        <v>2</v>
      </c>
      <c r="BW37" s="290">
        <v>2</v>
      </c>
      <c r="BX37" s="291">
        <f t="shared" si="23"/>
        <v>16</v>
      </c>
      <c r="BY37" s="292">
        <f t="shared" si="24"/>
        <v>0.94117647058823528</v>
      </c>
      <c r="BZ37" s="291">
        <f t="shared" si="20"/>
        <v>1</v>
      </c>
      <c r="CA37" s="292">
        <f t="shared" si="25"/>
        <v>5.8823529411764705E-2</v>
      </c>
      <c r="CB37" s="291">
        <f t="shared" si="14"/>
        <v>0</v>
      </c>
      <c r="CC37" s="292">
        <f>CB37/COUNTA($BG37:$BV37)</f>
        <v>0</v>
      </c>
      <c r="CD37" s="291">
        <f t="shared" si="26"/>
        <v>1.9411764705882353</v>
      </c>
      <c r="CE37" s="291" t="str">
        <f t="shared" si="6"/>
        <v>Đạt mục tiêu</v>
      </c>
      <c r="CF37" s="274"/>
    </row>
    <row r="38" spans="1:84" ht="50.25" customHeight="1">
      <c r="A38" s="285">
        <v>28</v>
      </c>
      <c r="B38" s="293">
        <v>58</v>
      </c>
      <c r="C38" s="294" t="s">
        <v>398</v>
      </c>
      <c r="D38" s="205" t="s">
        <v>25</v>
      </c>
      <c r="E38" s="294" t="s">
        <v>399</v>
      </c>
      <c r="F38" s="205" t="s">
        <v>25</v>
      </c>
      <c r="G38" s="290" t="s">
        <v>399</v>
      </c>
      <c r="H38" s="290" t="s">
        <v>1499</v>
      </c>
      <c r="I38" s="290" t="s">
        <v>1303</v>
      </c>
      <c r="J38" s="70" t="s">
        <v>1156</v>
      </c>
      <c r="K38" s="288" t="s">
        <v>1082</v>
      </c>
      <c r="L38" s="399" t="s">
        <v>648</v>
      </c>
      <c r="M38" s="289"/>
      <c r="N38" s="289"/>
      <c r="O38" s="289"/>
      <c r="P38" s="289"/>
      <c r="Q38" s="289"/>
      <c r="R38" s="289"/>
      <c r="S38" s="289"/>
      <c r="T38" s="289" t="s">
        <v>648</v>
      </c>
      <c r="U38" s="289"/>
      <c r="V38" s="289"/>
      <c r="W38" s="478">
        <f t="shared" si="22"/>
        <v>1</v>
      </c>
      <c r="X38" s="290"/>
      <c r="Y38" s="290"/>
      <c r="Z38" s="290"/>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t="s">
        <v>1769</v>
      </c>
      <c r="AZ38" s="290"/>
      <c r="BA38" s="290"/>
      <c r="BB38" s="290"/>
      <c r="BC38" s="290"/>
      <c r="BD38" s="290"/>
      <c r="BE38" s="290"/>
      <c r="BF38" s="290"/>
      <c r="BG38" s="290">
        <v>2</v>
      </c>
      <c r="BH38" s="290">
        <v>2</v>
      </c>
      <c r="BI38" s="290">
        <v>2</v>
      </c>
      <c r="BJ38" s="290">
        <v>2</v>
      </c>
      <c r="BK38" s="290">
        <v>2</v>
      </c>
      <c r="BL38" s="290">
        <v>2</v>
      </c>
      <c r="BM38" s="290">
        <v>2</v>
      </c>
      <c r="BN38" s="290">
        <v>2</v>
      </c>
      <c r="BO38" s="290">
        <v>2</v>
      </c>
      <c r="BP38" s="290">
        <v>2</v>
      </c>
      <c r="BQ38" s="290">
        <v>2</v>
      </c>
      <c r="BR38" s="290">
        <v>2</v>
      </c>
      <c r="BS38" s="290">
        <v>2</v>
      </c>
      <c r="BT38" s="290">
        <v>2</v>
      </c>
      <c r="BU38" s="290">
        <v>2</v>
      </c>
      <c r="BV38" s="290">
        <v>2</v>
      </c>
      <c r="BW38" s="290">
        <v>2</v>
      </c>
      <c r="BX38" s="291">
        <f t="shared" si="23"/>
        <v>17</v>
      </c>
      <c r="BY38" s="292">
        <f t="shared" si="24"/>
        <v>1</v>
      </c>
      <c r="BZ38" s="291">
        <f t="shared" si="20"/>
        <v>0</v>
      </c>
      <c r="CA38" s="292">
        <f t="shared" si="25"/>
        <v>0</v>
      </c>
      <c r="CB38" s="291">
        <f t="shared" si="14"/>
        <v>0</v>
      </c>
      <c r="CC38" s="292">
        <f>CB38/COUNTA($BG38:$BV38)</f>
        <v>0</v>
      </c>
      <c r="CD38" s="291">
        <f t="shared" si="26"/>
        <v>2</v>
      </c>
      <c r="CE38" s="291" t="str">
        <f t="shared" si="6"/>
        <v>Đạt mục tiêu</v>
      </c>
      <c r="CF38" s="274"/>
    </row>
    <row r="39" spans="1:84" ht="50.25" customHeight="1">
      <c r="A39" s="285">
        <v>29</v>
      </c>
      <c r="B39" s="415">
        <v>59</v>
      </c>
      <c r="C39" s="416" t="s">
        <v>2007</v>
      </c>
      <c r="D39" s="417" t="s">
        <v>25</v>
      </c>
      <c r="E39" s="416" t="s">
        <v>2008</v>
      </c>
      <c r="F39" s="417" t="s">
        <v>25</v>
      </c>
      <c r="G39" s="290" t="s">
        <v>2008</v>
      </c>
      <c r="H39" s="290" t="s">
        <v>2009</v>
      </c>
      <c r="I39" s="290" t="s">
        <v>1303</v>
      </c>
      <c r="J39" s="70" t="s">
        <v>1156</v>
      </c>
      <c r="K39" s="288" t="s">
        <v>1082</v>
      </c>
      <c r="L39" s="399" t="s">
        <v>648</v>
      </c>
      <c r="M39" s="289"/>
      <c r="N39" s="289"/>
      <c r="O39" s="289"/>
      <c r="P39" s="289"/>
      <c r="Q39" s="289"/>
      <c r="R39" s="289" t="s">
        <v>648</v>
      </c>
      <c r="S39" s="289"/>
      <c r="T39" s="289"/>
      <c r="U39" s="289"/>
      <c r="V39" s="289"/>
      <c r="W39" s="478">
        <f t="shared" si="22"/>
        <v>1</v>
      </c>
      <c r="X39" s="290"/>
      <c r="Y39" s="290"/>
      <c r="Z39" s="290"/>
      <c r="AA39" s="290"/>
      <c r="AB39" s="290"/>
      <c r="AC39" s="290"/>
      <c r="AD39" s="290"/>
      <c r="AE39" s="290"/>
      <c r="AF39" s="290"/>
      <c r="AG39" s="290"/>
      <c r="AH39" s="290"/>
      <c r="AI39" s="290"/>
      <c r="AJ39" s="290"/>
      <c r="AK39" s="290"/>
      <c r="AL39" s="290"/>
      <c r="AM39" s="290"/>
      <c r="AN39" s="290"/>
      <c r="AO39" s="290" t="s">
        <v>1769</v>
      </c>
      <c r="AP39" s="290"/>
      <c r="AQ39" s="290"/>
      <c r="AR39" s="290"/>
      <c r="AS39" s="290"/>
      <c r="AT39" s="290"/>
      <c r="AU39" s="290"/>
      <c r="AV39" s="290"/>
      <c r="AW39" s="290"/>
      <c r="AX39" s="290"/>
      <c r="AY39" s="290"/>
      <c r="AZ39" s="290"/>
      <c r="BA39" s="290"/>
      <c r="BB39" s="290"/>
      <c r="BC39" s="290"/>
      <c r="BD39" s="290"/>
      <c r="BE39" s="290"/>
      <c r="BF39" s="290"/>
      <c r="BG39" s="290">
        <v>2</v>
      </c>
      <c r="BH39" s="290">
        <v>2</v>
      </c>
      <c r="BI39" s="290">
        <v>2</v>
      </c>
      <c r="BJ39" s="290">
        <v>2</v>
      </c>
      <c r="BK39" s="290">
        <v>2</v>
      </c>
      <c r="BL39" s="290">
        <v>2</v>
      </c>
      <c r="BM39" s="290">
        <v>2</v>
      </c>
      <c r="BN39" s="290">
        <v>2</v>
      </c>
      <c r="BO39" s="290">
        <v>2</v>
      </c>
      <c r="BP39" s="290">
        <v>2</v>
      </c>
      <c r="BQ39" s="290">
        <v>2</v>
      </c>
      <c r="BR39" s="290">
        <v>2</v>
      </c>
      <c r="BS39" s="290">
        <v>2</v>
      </c>
      <c r="BT39" s="290">
        <v>2</v>
      </c>
      <c r="BU39" s="290">
        <v>2</v>
      </c>
      <c r="BV39" s="290">
        <v>2</v>
      </c>
      <c r="BW39" s="290">
        <v>2</v>
      </c>
      <c r="BX39" s="291">
        <f t="shared" si="23"/>
        <v>17</v>
      </c>
      <c r="BY39" s="292">
        <f t="shared" si="24"/>
        <v>1</v>
      </c>
      <c r="BZ39" s="291">
        <f t="shared" si="20"/>
        <v>0</v>
      </c>
      <c r="CA39" s="292">
        <f t="shared" si="25"/>
        <v>0</v>
      </c>
      <c r="CB39" s="291">
        <f t="shared" si="14"/>
        <v>0</v>
      </c>
      <c r="CC39" s="292">
        <f t="shared" ref="CC39:CC40" si="27">CB39/COUNTA($BG39:$BV39)</f>
        <v>0</v>
      </c>
      <c r="CD39" s="291">
        <f t="shared" si="26"/>
        <v>2</v>
      </c>
      <c r="CE39" s="291" t="str">
        <f t="shared" si="6"/>
        <v>Đạt mục tiêu</v>
      </c>
      <c r="CF39" s="274"/>
    </row>
    <row r="40" spans="1:84" ht="50.25" customHeight="1">
      <c r="A40" s="285">
        <v>30</v>
      </c>
      <c r="B40" s="415">
        <v>60</v>
      </c>
      <c r="C40" s="416" t="s">
        <v>2007</v>
      </c>
      <c r="D40" s="417" t="s">
        <v>25</v>
      </c>
      <c r="E40" s="416" t="s">
        <v>2010</v>
      </c>
      <c r="F40" s="417" t="s">
        <v>25</v>
      </c>
      <c r="G40" s="290" t="s">
        <v>2010</v>
      </c>
      <c r="H40" s="290" t="s">
        <v>2011</v>
      </c>
      <c r="I40" s="290" t="s">
        <v>1303</v>
      </c>
      <c r="J40" s="70" t="s">
        <v>1156</v>
      </c>
      <c r="K40" s="288" t="s">
        <v>1082</v>
      </c>
      <c r="L40" s="399" t="s">
        <v>648</v>
      </c>
      <c r="M40" s="289"/>
      <c r="N40" s="289"/>
      <c r="O40" s="289"/>
      <c r="P40" s="289"/>
      <c r="Q40" s="289"/>
      <c r="R40" s="289"/>
      <c r="S40" s="289" t="s">
        <v>648</v>
      </c>
      <c r="T40" s="289"/>
      <c r="U40" s="289"/>
      <c r="V40" s="289"/>
      <c r="W40" s="478">
        <f t="shared" si="22"/>
        <v>1</v>
      </c>
      <c r="X40" s="290"/>
      <c r="Y40" s="290"/>
      <c r="Z40" s="290"/>
      <c r="AA40" s="290"/>
      <c r="AB40" s="290"/>
      <c r="AC40" s="290"/>
      <c r="AD40" s="290"/>
      <c r="AE40" s="290"/>
      <c r="AF40" s="290"/>
      <c r="AG40" s="290"/>
      <c r="AH40" s="290"/>
      <c r="AI40" s="290"/>
      <c r="AJ40" s="290"/>
      <c r="AK40" s="290"/>
      <c r="AL40" s="290"/>
      <c r="AM40" s="290"/>
      <c r="AN40" s="290"/>
      <c r="AO40" s="290"/>
      <c r="AP40" s="290"/>
      <c r="AQ40" s="290"/>
      <c r="AR40" s="290"/>
      <c r="AS40" s="290"/>
      <c r="AT40" s="290" t="s">
        <v>1769</v>
      </c>
      <c r="AU40" s="290"/>
      <c r="AV40" s="290"/>
      <c r="AW40" s="290"/>
      <c r="AX40" s="290"/>
      <c r="AY40" s="290"/>
      <c r="AZ40" s="290"/>
      <c r="BA40" s="290"/>
      <c r="BB40" s="290"/>
      <c r="BC40" s="290"/>
      <c r="BD40" s="290"/>
      <c r="BE40" s="290"/>
      <c r="BF40" s="290"/>
      <c r="BG40" s="290">
        <v>2</v>
      </c>
      <c r="BH40" s="290">
        <v>2</v>
      </c>
      <c r="BI40" s="290">
        <v>2</v>
      </c>
      <c r="BJ40" s="290">
        <v>2</v>
      </c>
      <c r="BK40" s="290">
        <v>2</v>
      </c>
      <c r="BL40" s="290">
        <v>2</v>
      </c>
      <c r="BM40" s="290">
        <v>2</v>
      </c>
      <c r="BN40" s="290">
        <v>2</v>
      </c>
      <c r="BO40" s="290">
        <v>2</v>
      </c>
      <c r="BP40" s="290">
        <v>2</v>
      </c>
      <c r="BQ40" s="290">
        <v>2</v>
      </c>
      <c r="BR40" s="290">
        <v>2</v>
      </c>
      <c r="BS40" s="290">
        <v>2</v>
      </c>
      <c r="BT40" s="290">
        <v>2</v>
      </c>
      <c r="BU40" s="290">
        <v>2</v>
      </c>
      <c r="BV40" s="290">
        <v>2</v>
      </c>
      <c r="BW40" s="290">
        <v>2</v>
      </c>
      <c r="BX40" s="291">
        <f t="shared" si="23"/>
        <v>17</v>
      </c>
      <c r="BY40" s="292">
        <f t="shared" si="24"/>
        <v>1</v>
      </c>
      <c r="BZ40" s="291">
        <f t="shared" si="20"/>
        <v>0</v>
      </c>
      <c r="CA40" s="292">
        <f t="shared" si="25"/>
        <v>0</v>
      </c>
      <c r="CB40" s="291">
        <f t="shared" si="14"/>
        <v>0</v>
      </c>
      <c r="CC40" s="292">
        <f t="shared" si="27"/>
        <v>0</v>
      </c>
      <c r="CD40" s="291">
        <f t="shared" si="26"/>
        <v>2</v>
      </c>
      <c r="CE40" s="291" t="str">
        <f t="shared" si="6"/>
        <v>Đạt mục tiêu</v>
      </c>
      <c r="CF40" s="274"/>
    </row>
    <row r="41" spans="1:84" ht="50.25" customHeight="1">
      <c r="A41" s="285">
        <v>31</v>
      </c>
      <c r="B41" s="293"/>
      <c r="C41" s="294" t="s">
        <v>1238</v>
      </c>
      <c r="D41" s="205" t="s">
        <v>23</v>
      </c>
      <c r="E41" s="294" t="s">
        <v>1239</v>
      </c>
      <c r="F41" s="205" t="s">
        <v>25</v>
      </c>
      <c r="G41" s="290" t="s">
        <v>1239</v>
      </c>
      <c r="H41" s="290" t="s">
        <v>1262</v>
      </c>
      <c r="I41" s="290" t="s">
        <v>1303</v>
      </c>
      <c r="J41" s="70" t="s">
        <v>1156</v>
      </c>
      <c r="K41" s="288" t="s">
        <v>1082</v>
      </c>
      <c r="L41" s="399" t="s">
        <v>648</v>
      </c>
      <c r="M41" s="289"/>
      <c r="N41" s="289"/>
      <c r="O41" s="289"/>
      <c r="P41" s="289" t="s">
        <v>648</v>
      </c>
      <c r="Q41" s="289"/>
      <c r="R41" s="289"/>
      <c r="S41" s="289"/>
      <c r="T41" s="289"/>
      <c r="U41" s="289"/>
      <c r="V41" s="289"/>
      <c r="W41" s="478">
        <f t="shared" si="22"/>
        <v>1</v>
      </c>
      <c r="X41" s="290"/>
      <c r="Y41" s="290"/>
      <c r="Z41" s="290"/>
      <c r="AA41" s="290"/>
      <c r="AB41" s="290"/>
      <c r="AC41" s="290"/>
      <c r="AD41" s="290"/>
      <c r="AE41" s="290"/>
      <c r="AF41" s="290"/>
      <c r="AG41" s="290"/>
      <c r="AH41" s="290"/>
      <c r="AI41" s="290"/>
      <c r="AJ41" s="290"/>
      <c r="AK41" s="290" t="s">
        <v>1769</v>
      </c>
      <c r="AL41" s="290"/>
      <c r="AM41" s="290"/>
      <c r="AN41" s="290"/>
      <c r="AO41" s="290"/>
      <c r="AP41" s="290"/>
      <c r="AQ41" s="290"/>
      <c r="AR41" s="290"/>
      <c r="AS41" s="290"/>
      <c r="AT41" s="290"/>
      <c r="AU41" s="290"/>
      <c r="AV41" s="290"/>
      <c r="AW41" s="290"/>
      <c r="AX41" s="290"/>
      <c r="AY41" s="290"/>
      <c r="AZ41" s="290"/>
      <c r="BA41" s="290"/>
      <c r="BB41" s="290"/>
      <c r="BC41" s="290"/>
      <c r="BD41" s="290"/>
      <c r="BE41" s="290"/>
      <c r="BF41" s="290"/>
      <c r="BG41" s="290">
        <v>2</v>
      </c>
      <c r="BH41" s="290">
        <v>2</v>
      </c>
      <c r="BI41" s="290">
        <v>2</v>
      </c>
      <c r="BJ41" s="290">
        <v>2</v>
      </c>
      <c r="BK41" s="290">
        <v>2</v>
      </c>
      <c r="BL41" s="290">
        <v>2</v>
      </c>
      <c r="BM41" s="290">
        <v>2</v>
      </c>
      <c r="BN41" s="290">
        <v>2</v>
      </c>
      <c r="BO41" s="290">
        <v>2</v>
      </c>
      <c r="BP41" s="290">
        <v>2</v>
      </c>
      <c r="BQ41" s="290">
        <v>2</v>
      </c>
      <c r="BR41" s="290">
        <v>2</v>
      </c>
      <c r="BS41" s="290">
        <v>2</v>
      </c>
      <c r="BT41" s="290">
        <v>2</v>
      </c>
      <c r="BU41" s="290">
        <v>2</v>
      </c>
      <c r="BV41" s="290">
        <v>2</v>
      </c>
      <c r="BW41" s="290">
        <v>2</v>
      </c>
      <c r="BX41" s="291">
        <f t="shared" si="23"/>
        <v>17</v>
      </c>
      <c r="BY41" s="292">
        <f t="shared" si="24"/>
        <v>1</v>
      </c>
      <c r="BZ41" s="291">
        <f t="shared" si="20"/>
        <v>0</v>
      </c>
      <c r="CA41" s="292">
        <f t="shared" si="25"/>
        <v>0</v>
      </c>
      <c r="CB41" s="291">
        <f t="shared" si="14"/>
        <v>0</v>
      </c>
      <c r="CC41" s="292">
        <f>CB41/COUNTA($BG41:$BV41)</f>
        <v>0</v>
      </c>
      <c r="CD41" s="291">
        <f t="shared" si="26"/>
        <v>2</v>
      </c>
      <c r="CE41" s="291" t="str">
        <f t="shared" si="6"/>
        <v>Đạt mục tiêu</v>
      </c>
      <c r="CF41" s="274"/>
    </row>
    <row r="42" spans="1:84" ht="30" customHeight="1">
      <c r="A42" s="285">
        <v>31</v>
      </c>
      <c r="B42" s="286">
        <v>65</v>
      </c>
      <c r="C42" s="649" t="s">
        <v>1047</v>
      </c>
      <c r="D42" s="649"/>
      <c r="E42" s="649"/>
      <c r="F42" s="287" t="s">
        <v>1176</v>
      </c>
      <c r="G42" s="287" t="s">
        <v>1176</v>
      </c>
      <c r="H42" s="287" t="s">
        <v>1176</v>
      </c>
      <c r="I42" s="287" t="s">
        <v>1176</v>
      </c>
      <c r="J42" s="69" t="s">
        <v>1156</v>
      </c>
      <c r="K42" s="287" t="s">
        <v>1176</v>
      </c>
      <c r="L42" s="287" t="s">
        <v>1176</v>
      </c>
      <c r="M42" s="287" t="s">
        <v>1176</v>
      </c>
      <c r="N42" s="287" t="s">
        <v>1176</v>
      </c>
      <c r="O42" s="287" t="s">
        <v>1176</v>
      </c>
      <c r="P42" s="287" t="s">
        <v>1176</v>
      </c>
      <c r="Q42" s="287" t="s">
        <v>1176</v>
      </c>
      <c r="R42" s="287" t="s">
        <v>1176</v>
      </c>
      <c r="S42" s="287" t="s">
        <v>1176</v>
      </c>
      <c r="T42" s="287" t="s">
        <v>1176</v>
      </c>
      <c r="U42" s="287" t="s">
        <v>1176</v>
      </c>
      <c r="V42" s="287" t="s">
        <v>1176</v>
      </c>
      <c r="W42" s="287" t="s">
        <v>1176</v>
      </c>
      <c r="X42" s="287" t="s">
        <v>1176</v>
      </c>
      <c r="Y42" s="287" t="s">
        <v>1176</v>
      </c>
      <c r="Z42" s="287" t="s">
        <v>1176</v>
      </c>
      <c r="AA42" s="287" t="s">
        <v>1176</v>
      </c>
      <c r="AB42" s="287" t="s">
        <v>1176</v>
      </c>
      <c r="AC42" s="287" t="s">
        <v>1176</v>
      </c>
      <c r="AD42" s="287" t="s">
        <v>1176</v>
      </c>
      <c r="AE42" s="287" t="s">
        <v>1176</v>
      </c>
      <c r="AF42" s="287" t="s">
        <v>1176</v>
      </c>
      <c r="AG42" s="287" t="s">
        <v>1176</v>
      </c>
      <c r="AH42" s="287" t="s">
        <v>1176</v>
      </c>
      <c r="AI42" s="287" t="s">
        <v>1176</v>
      </c>
      <c r="AJ42" s="287" t="s">
        <v>1176</v>
      </c>
      <c r="AK42" s="287" t="s">
        <v>1176</v>
      </c>
      <c r="AL42" s="287" t="s">
        <v>1176</v>
      </c>
      <c r="AM42" s="287" t="s">
        <v>1176</v>
      </c>
      <c r="AN42" s="287" t="s">
        <v>1176</v>
      </c>
      <c r="AO42" s="287" t="s">
        <v>1176</v>
      </c>
      <c r="AP42" s="287" t="s">
        <v>1176</v>
      </c>
      <c r="AQ42" s="287" t="s">
        <v>1176</v>
      </c>
      <c r="AR42" s="287" t="s">
        <v>1176</v>
      </c>
      <c r="AS42" s="287" t="s">
        <v>1176</v>
      </c>
      <c r="AT42" s="287" t="s">
        <v>1176</v>
      </c>
      <c r="AU42" s="287" t="s">
        <v>1176</v>
      </c>
      <c r="AV42" s="287" t="s">
        <v>1176</v>
      </c>
      <c r="AW42" s="287" t="s">
        <v>1176</v>
      </c>
      <c r="AX42" s="287" t="s">
        <v>1176</v>
      </c>
      <c r="AY42" s="287" t="s">
        <v>1176</v>
      </c>
      <c r="AZ42" s="287" t="s">
        <v>1176</v>
      </c>
      <c r="BA42" s="287" t="s">
        <v>1176</v>
      </c>
      <c r="BB42" s="287" t="s">
        <v>1176</v>
      </c>
      <c r="BC42" s="287" t="s">
        <v>1176</v>
      </c>
      <c r="BD42" s="287" t="s">
        <v>1176</v>
      </c>
      <c r="BE42" s="287" t="s">
        <v>1176</v>
      </c>
      <c r="BF42" s="287" t="s">
        <v>1176</v>
      </c>
      <c r="BG42" s="287" t="s">
        <v>1176</v>
      </c>
      <c r="BH42" s="287" t="s">
        <v>1176</v>
      </c>
      <c r="BI42" s="287" t="s">
        <v>1176</v>
      </c>
      <c r="BJ42" s="287" t="s">
        <v>1176</v>
      </c>
      <c r="BK42" s="287" t="s">
        <v>1176</v>
      </c>
      <c r="BL42" s="287" t="s">
        <v>1176</v>
      </c>
      <c r="BM42" s="287" t="s">
        <v>1176</v>
      </c>
      <c r="BN42" s="287" t="s">
        <v>1176</v>
      </c>
      <c r="BO42" s="287" t="s">
        <v>1176</v>
      </c>
      <c r="BP42" s="287" t="s">
        <v>1176</v>
      </c>
      <c r="BQ42" s="287" t="s">
        <v>1176</v>
      </c>
      <c r="BR42" s="287" t="s">
        <v>1176</v>
      </c>
      <c r="BS42" s="287" t="s">
        <v>1176</v>
      </c>
      <c r="BT42" s="287" t="s">
        <v>1176</v>
      </c>
      <c r="BU42" s="287" t="s">
        <v>1176</v>
      </c>
      <c r="BV42" s="287" t="s">
        <v>1176</v>
      </c>
      <c r="BW42" s="287" t="s">
        <v>1176</v>
      </c>
      <c r="BX42" s="287" t="s">
        <v>1176</v>
      </c>
      <c r="BY42" s="287" t="s">
        <v>1176</v>
      </c>
      <c r="BZ42" s="287" t="s">
        <v>1176</v>
      </c>
      <c r="CA42" s="287" t="s">
        <v>1176</v>
      </c>
      <c r="CB42" s="287" t="s">
        <v>1176</v>
      </c>
      <c r="CC42" s="287" t="s">
        <v>1176</v>
      </c>
      <c r="CD42" s="287" t="s">
        <v>1176</v>
      </c>
      <c r="CE42" s="287" t="s">
        <v>1176</v>
      </c>
      <c r="CF42" s="274"/>
    </row>
    <row r="43" spans="1:84" ht="44.25" customHeight="1">
      <c r="A43" s="285">
        <v>33</v>
      </c>
      <c r="B43" s="293">
        <v>75</v>
      </c>
      <c r="C43" s="294" t="s">
        <v>1265</v>
      </c>
      <c r="D43" s="205" t="s">
        <v>25</v>
      </c>
      <c r="E43" s="294" t="s">
        <v>1265</v>
      </c>
      <c r="F43" s="205" t="s">
        <v>25</v>
      </c>
      <c r="G43" s="290" t="s">
        <v>1265</v>
      </c>
      <c r="H43" s="290" t="s">
        <v>1503</v>
      </c>
      <c r="I43" s="290" t="s">
        <v>1303</v>
      </c>
      <c r="J43" s="70" t="s">
        <v>1156</v>
      </c>
      <c r="K43" s="288" t="s">
        <v>1082</v>
      </c>
      <c r="L43" s="399" t="s">
        <v>648</v>
      </c>
      <c r="M43" s="289"/>
      <c r="N43" s="289" t="s">
        <v>648</v>
      </c>
      <c r="O43" s="289"/>
      <c r="P43" s="289"/>
      <c r="Q43" s="289"/>
      <c r="R43" s="289"/>
      <c r="S43" s="289"/>
      <c r="T43" s="289"/>
      <c r="U43" s="289"/>
      <c r="V43" s="289"/>
      <c r="W43" s="478">
        <f t="shared" ref="W43:W50" si="28">COUNTIF($M43:$V43,"x")</f>
        <v>1</v>
      </c>
      <c r="X43" s="290"/>
      <c r="Y43" s="290"/>
      <c r="Z43" s="290"/>
      <c r="AA43" s="290"/>
      <c r="AB43" s="290"/>
      <c r="AC43" s="290" t="s">
        <v>1769</v>
      </c>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v>2</v>
      </c>
      <c r="BH43" s="290">
        <v>2</v>
      </c>
      <c r="BI43" s="290">
        <v>2</v>
      </c>
      <c r="BJ43" s="290">
        <v>2</v>
      </c>
      <c r="BK43" s="290">
        <v>2</v>
      </c>
      <c r="BL43" s="290">
        <v>2</v>
      </c>
      <c r="BM43" s="290">
        <v>2</v>
      </c>
      <c r="BN43" s="290">
        <v>2</v>
      </c>
      <c r="BO43" s="290">
        <v>2</v>
      </c>
      <c r="BP43" s="290">
        <v>2</v>
      </c>
      <c r="BQ43" s="290">
        <v>2</v>
      </c>
      <c r="BR43" s="290">
        <v>2</v>
      </c>
      <c r="BS43" s="290">
        <v>2</v>
      </c>
      <c r="BT43" s="290">
        <v>2</v>
      </c>
      <c r="BU43" s="290">
        <v>2</v>
      </c>
      <c r="BV43" s="290">
        <v>2</v>
      </c>
      <c r="BW43" s="290">
        <v>2</v>
      </c>
      <c r="BX43" s="291">
        <f t="shared" ref="BX43:BX50" si="29">COUNTIF($BG43:$BW43,2)</f>
        <v>17</v>
      </c>
      <c r="BY43" s="292">
        <f t="shared" ref="BY43:BY50" si="30">BX43/COUNTA($BG43:$BW43)</f>
        <v>1</v>
      </c>
      <c r="BZ43" s="291">
        <f t="shared" si="20"/>
        <v>0</v>
      </c>
      <c r="CA43" s="292">
        <f t="shared" ref="CA43:CA50" si="31">BZ43/COUNTA($BG43:$BW43)</f>
        <v>0</v>
      </c>
      <c r="CB43" s="291">
        <f t="shared" si="14"/>
        <v>0</v>
      </c>
      <c r="CC43" s="292">
        <f t="shared" ref="CC43:CC50" si="32">CB43/COUNTA($BG43:$BV43)</f>
        <v>0</v>
      </c>
      <c r="CD43" s="291">
        <f t="shared" ref="CD43:CD50" si="33">(((BX43*2)+(BZ43*1)+(CB43*0)))/COUNTA($BG43:$BW43)</f>
        <v>2</v>
      </c>
      <c r="CE43" s="291" t="str">
        <f t="shared" si="6"/>
        <v>Đạt mục tiêu</v>
      </c>
      <c r="CF43" s="274"/>
    </row>
    <row r="44" spans="1:84" ht="45.75" customHeight="1">
      <c r="A44" s="285">
        <v>34</v>
      </c>
      <c r="B44" s="293">
        <v>78</v>
      </c>
      <c r="C44" s="294" t="s">
        <v>1232</v>
      </c>
      <c r="D44" s="205" t="s">
        <v>25</v>
      </c>
      <c r="E44" s="294" t="s">
        <v>413</v>
      </c>
      <c r="F44" s="205" t="s">
        <v>25</v>
      </c>
      <c r="G44" s="290" t="s">
        <v>413</v>
      </c>
      <c r="H44" s="290" t="s">
        <v>1500</v>
      </c>
      <c r="I44" s="290" t="s">
        <v>1303</v>
      </c>
      <c r="J44" s="70" t="s">
        <v>1156</v>
      </c>
      <c r="K44" s="288" t="s">
        <v>1082</v>
      </c>
      <c r="L44" s="399" t="s">
        <v>648</v>
      </c>
      <c r="M44" s="289"/>
      <c r="N44" s="289"/>
      <c r="O44" s="289"/>
      <c r="P44" s="289" t="s">
        <v>648</v>
      </c>
      <c r="Q44" s="289"/>
      <c r="R44" s="289"/>
      <c r="S44" s="289"/>
      <c r="T44" s="289"/>
      <c r="U44" s="289"/>
      <c r="V44" s="289"/>
      <c r="W44" s="478">
        <f t="shared" si="28"/>
        <v>1</v>
      </c>
      <c r="X44" s="290"/>
      <c r="Y44" s="290"/>
      <c r="Z44" s="290"/>
      <c r="AA44" s="290"/>
      <c r="AB44" s="290"/>
      <c r="AC44" s="290"/>
      <c r="AD44" s="290"/>
      <c r="AE44" s="290"/>
      <c r="AF44" s="290"/>
      <c r="AG44" s="290"/>
      <c r="AH44" s="290"/>
      <c r="AI44" s="290" t="s">
        <v>1769</v>
      </c>
      <c r="AJ44" s="290"/>
      <c r="AK44" s="290"/>
      <c r="AL44" s="290"/>
      <c r="AM44" s="290"/>
      <c r="AN44" s="290"/>
      <c r="AO44" s="290"/>
      <c r="AP44" s="290"/>
      <c r="AQ44" s="290"/>
      <c r="AR44" s="290"/>
      <c r="AS44" s="290"/>
      <c r="AT44" s="290"/>
      <c r="AU44" s="290"/>
      <c r="AV44" s="290"/>
      <c r="AW44" s="290"/>
      <c r="AX44" s="290"/>
      <c r="AY44" s="290"/>
      <c r="AZ44" s="290"/>
      <c r="BA44" s="290"/>
      <c r="BB44" s="290"/>
      <c r="BC44" s="290"/>
      <c r="BD44" s="290"/>
      <c r="BE44" s="290"/>
      <c r="BF44" s="290"/>
      <c r="BG44" s="290">
        <v>2</v>
      </c>
      <c r="BH44" s="290">
        <v>2</v>
      </c>
      <c r="BI44" s="290">
        <v>2</v>
      </c>
      <c r="BJ44" s="290">
        <v>2</v>
      </c>
      <c r="BK44" s="290">
        <v>2</v>
      </c>
      <c r="BL44" s="290">
        <v>2</v>
      </c>
      <c r="BM44" s="290">
        <v>2</v>
      </c>
      <c r="BN44" s="290">
        <v>2</v>
      </c>
      <c r="BO44" s="290">
        <v>2</v>
      </c>
      <c r="BP44" s="290">
        <v>2</v>
      </c>
      <c r="BQ44" s="290">
        <v>2</v>
      </c>
      <c r="BR44" s="290">
        <v>2</v>
      </c>
      <c r="BS44" s="290">
        <v>2</v>
      </c>
      <c r="BT44" s="290">
        <v>2</v>
      </c>
      <c r="BU44" s="290">
        <v>2</v>
      </c>
      <c r="BV44" s="290">
        <v>2</v>
      </c>
      <c r="BW44" s="290">
        <v>2</v>
      </c>
      <c r="BX44" s="291">
        <f t="shared" si="29"/>
        <v>17</v>
      </c>
      <c r="BY44" s="292">
        <f t="shared" si="30"/>
        <v>1</v>
      </c>
      <c r="BZ44" s="291">
        <f t="shared" si="20"/>
        <v>0</v>
      </c>
      <c r="CA44" s="292">
        <f t="shared" si="31"/>
        <v>0</v>
      </c>
      <c r="CB44" s="291">
        <f t="shared" si="14"/>
        <v>0</v>
      </c>
      <c r="CC44" s="292">
        <f t="shared" si="32"/>
        <v>0</v>
      </c>
      <c r="CD44" s="291">
        <f t="shared" si="33"/>
        <v>2</v>
      </c>
      <c r="CE44" s="291" t="str">
        <f t="shared" si="6"/>
        <v>Đạt mục tiêu</v>
      </c>
      <c r="CF44" s="274"/>
    </row>
    <row r="45" spans="1:84" ht="56.25" customHeight="1">
      <c r="A45" s="285">
        <v>35</v>
      </c>
      <c r="B45" s="415">
        <v>79</v>
      </c>
      <c r="C45" s="416" t="s">
        <v>1401</v>
      </c>
      <c r="D45" s="417" t="s">
        <v>23</v>
      </c>
      <c r="E45" s="416" t="s">
        <v>1401</v>
      </c>
      <c r="F45" s="417" t="s">
        <v>23</v>
      </c>
      <c r="G45" s="290" t="s">
        <v>1401</v>
      </c>
      <c r="H45" s="290" t="s">
        <v>2074</v>
      </c>
      <c r="I45" s="290" t="s">
        <v>1303</v>
      </c>
      <c r="J45" s="70" t="s">
        <v>1156</v>
      </c>
      <c r="K45" s="288" t="s">
        <v>1082</v>
      </c>
      <c r="L45" s="399" t="s">
        <v>648</v>
      </c>
      <c r="M45" s="289"/>
      <c r="N45" s="289"/>
      <c r="O45" s="289"/>
      <c r="P45" s="289"/>
      <c r="Q45" s="289"/>
      <c r="R45" s="289"/>
      <c r="S45" s="289"/>
      <c r="T45" s="289" t="s">
        <v>648</v>
      </c>
      <c r="U45" s="289"/>
      <c r="V45" s="289"/>
      <c r="W45" s="478">
        <f t="shared" si="28"/>
        <v>1</v>
      </c>
      <c r="X45" s="290"/>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t="s">
        <v>1769</v>
      </c>
      <c r="AX45" s="290"/>
      <c r="AY45" s="290"/>
      <c r="AZ45" s="290"/>
      <c r="BA45" s="290"/>
      <c r="BB45" s="290"/>
      <c r="BC45" s="290"/>
      <c r="BD45" s="290"/>
      <c r="BE45" s="290"/>
      <c r="BF45" s="290"/>
      <c r="BG45" s="290">
        <v>2</v>
      </c>
      <c r="BH45" s="290">
        <v>2</v>
      </c>
      <c r="BI45" s="290">
        <v>2</v>
      </c>
      <c r="BJ45" s="290">
        <v>2</v>
      </c>
      <c r="BK45" s="290">
        <v>2</v>
      </c>
      <c r="BL45" s="290">
        <v>2</v>
      </c>
      <c r="BM45" s="290">
        <v>2</v>
      </c>
      <c r="BN45" s="290">
        <v>2</v>
      </c>
      <c r="BO45" s="290">
        <v>2</v>
      </c>
      <c r="BP45" s="290">
        <v>2</v>
      </c>
      <c r="BQ45" s="290">
        <v>2</v>
      </c>
      <c r="BR45" s="290">
        <v>2</v>
      </c>
      <c r="BS45" s="290">
        <v>2</v>
      </c>
      <c r="BT45" s="290">
        <v>2</v>
      </c>
      <c r="BU45" s="290">
        <v>2</v>
      </c>
      <c r="BV45" s="290">
        <v>2</v>
      </c>
      <c r="BW45" s="290">
        <v>2</v>
      </c>
      <c r="BX45" s="291">
        <f t="shared" si="29"/>
        <v>17</v>
      </c>
      <c r="BY45" s="292">
        <f t="shared" si="30"/>
        <v>1</v>
      </c>
      <c r="BZ45" s="291">
        <f t="shared" si="20"/>
        <v>0</v>
      </c>
      <c r="CA45" s="292">
        <f t="shared" si="31"/>
        <v>0</v>
      </c>
      <c r="CB45" s="291">
        <f t="shared" si="14"/>
        <v>0</v>
      </c>
      <c r="CC45" s="292">
        <f t="shared" ref="CC45" si="34">CB45/COUNTA($BG45:$BV45)</f>
        <v>0</v>
      </c>
      <c r="CD45" s="291">
        <f t="shared" si="33"/>
        <v>2</v>
      </c>
      <c r="CE45" s="291" t="str">
        <f t="shared" ref="CE45" si="35">IF(CD45&gt;=1.6,"Đạt mục tiêu",IF(CD45&gt;=1,"Cần cố gắng","Chưa đạt"))</f>
        <v>Đạt mục tiêu</v>
      </c>
      <c r="CF45" s="274"/>
    </row>
    <row r="46" spans="1:84" ht="56.25" customHeight="1">
      <c r="A46" s="285">
        <v>36</v>
      </c>
      <c r="B46" s="293">
        <v>79</v>
      </c>
      <c r="C46" s="294" t="s">
        <v>1401</v>
      </c>
      <c r="D46" s="205" t="s">
        <v>23</v>
      </c>
      <c r="E46" s="416" t="s">
        <v>2006</v>
      </c>
      <c r="F46" s="205" t="s">
        <v>23</v>
      </c>
      <c r="G46" s="290" t="s">
        <v>2006</v>
      </c>
      <c r="H46" s="290" t="s">
        <v>2125</v>
      </c>
      <c r="I46" s="290" t="s">
        <v>1303</v>
      </c>
      <c r="J46" s="70" t="s">
        <v>1156</v>
      </c>
      <c r="K46" s="288" t="s">
        <v>1082</v>
      </c>
      <c r="L46" s="399" t="s">
        <v>648</v>
      </c>
      <c r="M46" s="289"/>
      <c r="N46" s="289"/>
      <c r="O46" s="289"/>
      <c r="P46" s="289"/>
      <c r="Q46" s="289"/>
      <c r="R46" s="289"/>
      <c r="S46" s="289"/>
      <c r="T46" s="289"/>
      <c r="U46" s="289" t="s">
        <v>648</v>
      </c>
      <c r="V46" s="289"/>
      <c r="W46" s="478">
        <f t="shared" si="28"/>
        <v>1</v>
      </c>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0"/>
      <c r="AY46" s="290"/>
      <c r="AZ46" s="290"/>
      <c r="BA46" s="290"/>
      <c r="BB46" s="290"/>
      <c r="BC46" s="290" t="s">
        <v>1769</v>
      </c>
      <c r="BD46" s="290"/>
      <c r="BE46" s="290"/>
      <c r="BF46" s="290"/>
      <c r="BG46" s="290">
        <v>2</v>
      </c>
      <c r="BH46" s="290">
        <v>2</v>
      </c>
      <c r="BI46" s="290">
        <v>2</v>
      </c>
      <c r="BJ46" s="290">
        <v>2</v>
      </c>
      <c r="BK46" s="290">
        <v>2</v>
      </c>
      <c r="BL46" s="290">
        <v>2</v>
      </c>
      <c r="BM46" s="290">
        <v>2</v>
      </c>
      <c r="BN46" s="290">
        <v>2</v>
      </c>
      <c r="BO46" s="290">
        <v>2</v>
      </c>
      <c r="BP46" s="290">
        <v>2</v>
      </c>
      <c r="BQ46" s="290">
        <v>2</v>
      </c>
      <c r="BR46" s="290">
        <v>2</v>
      </c>
      <c r="BS46" s="290">
        <v>2</v>
      </c>
      <c r="BT46" s="290">
        <v>2</v>
      </c>
      <c r="BU46" s="290">
        <v>2</v>
      </c>
      <c r="BV46" s="290">
        <v>2</v>
      </c>
      <c r="BW46" s="290">
        <v>2</v>
      </c>
      <c r="BX46" s="291">
        <f t="shared" si="29"/>
        <v>17</v>
      </c>
      <c r="BY46" s="292">
        <f t="shared" si="30"/>
        <v>1</v>
      </c>
      <c r="BZ46" s="291">
        <f t="shared" si="20"/>
        <v>0</v>
      </c>
      <c r="CA46" s="292">
        <f t="shared" si="31"/>
        <v>0</v>
      </c>
      <c r="CB46" s="291">
        <f t="shared" si="14"/>
        <v>0</v>
      </c>
      <c r="CC46" s="292">
        <f t="shared" si="32"/>
        <v>0</v>
      </c>
      <c r="CD46" s="291">
        <f t="shared" si="33"/>
        <v>2</v>
      </c>
      <c r="CE46" s="291" t="str">
        <f t="shared" si="6"/>
        <v>Đạt mục tiêu</v>
      </c>
      <c r="CF46" s="274"/>
    </row>
    <row r="47" spans="1:84" ht="56.25" customHeight="1">
      <c r="A47" s="285">
        <v>37</v>
      </c>
      <c r="B47" s="483">
        <v>82</v>
      </c>
      <c r="C47" s="482" t="s">
        <v>1235</v>
      </c>
      <c r="D47" s="484" t="s">
        <v>23</v>
      </c>
      <c r="E47" s="482" t="s">
        <v>1235</v>
      </c>
      <c r="F47" s="484" t="s">
        <v>24</v>
      </c>
      <c r="G47" s="290" t="s">
        <v>1235</v>
      </c>
      <c r="H47" s="290" t="s">
        <v>1502</v>
      </c>
      <c r="I47" s="290" t="s">
        <v>1303</v>
      </c>
      <c r="J47" s="70" t="s">
        <v>1156</v>
      </c>
      <c r="K47" s="288" t="s">
        <v>1082</v>
      </c>
      <c r="L47" s="399" t="s">
        <v>648</v>
      </c>
      <c r="M47" s="289"/>
      <c r="N47" s="289"/>
      <c r="O47" s="289"/>
      <c r="P47" s="289"/>
      <c r="Q47" s="289" t="s">
        <v>648</v>
      </c>
      <c r="R47" s="289"/>
      <c r="S47" s="289"/>
      <c r="T47" s="289"/>
      <c r="U47" s="289"/>
      <c r="V47" s="289"/>
      <c r="W47" s="478">
        <f t="shared" si="28"/>
        <v>1</v>
      </c>
      <c r="X47" s="290"/>
      <c r="Y47" s="290"/>
      <c r="Z47" s="290"/>
      <c r="AA47" s="290"/>
      <c r="AB47" s="290"/>
      <c r="AC47" s="290"/>
      <c r="AD47" s="290"/>
      <c r="AE47" s="290"/>
      <c r="AF47" s="290"/>
      <c r="AG47" s="290"/>
      <c r="AH47" s="290"/>
      <c r="AI47" s="290"/>
      <c r="AJ47" s="290"/>
      <c r="AK47" s="290"/>
      <c r="AL47" s="290"/>
      <c r="AM47" s="290" t="s">
        <v>1769</v>
      </c>
      <c r="AN47" s="290"/>
      <c r="AO47" s="290"/>
      <c r="AP47" s="290"/>
      <c r="AQ47" s="290"/>
      <c r="AR47" s="290"/>
      <c r="AS47" s="290"/>
      <c r="AT47" s="290"/>
      <c r="AU47" s="290"/>
      <c r="AV47" s="290"/>
      <c r="AW47" s="290"/>
      <c r="AX47" s="290"/>
      <c r="AY47" s="290"/>
      <c r="AZ47" s="290"/>
      <c r="BA47" s="290"/>
      <c r="BB47" s="290"/>
      <c r="BC47" s="290"/>
      <c r="BD47" s="290"/>
      <c r="BE47" s="290"/>
      <c r="BF47" s="290"/>
      <c r="BG47" s="290">
        <v>2</v>
      </c>
      <c r="BH47" s="290">
        <v>2</v>
      </c>
      <c r="BI47" s="290">
        <v>2</v>
      </c>
      <c r="BJ47" s="290">
        <v>2</v>
      </c>
      <c r="BK47" s="290">
        <v>2</v>
      </c>
      <c r="BL47" s="290">
        <v>2</v>
      </c>
      <c r="BM47" s="290">
        <v>2</v>
      </c>
      <c r="BN47" s="290">
        <v>2</v>
      </c>
      <c r="BO47" s="290">
        <v>2</v>
      </c>
      <c r="BP47" s="290">
        <v>2</v>
      </c>
      <c r="BQ47" s="290">
        <v>2</v>
      </c>
      <c r="BR47" s="290">
        <v>2</v>
      </c>
      <c r="BS47" s="290">
        <v>2</v>
      </c>
      <c r="BT47" s="290">
        <v>2</v>
      </c>
      <c r="BU47" s="290">
        <v>2</v>
      </c>
      <c r="BV47" s="290">
        <v>2</v>
      </c>
      <c r="BW47" s="290">
        <v>2</v>
      </c>
      <c r="BX47" s="291">
        <f t="shared" si="29"/>
        <v>17</v>
      </c>
      <c r="BY47" s="292">
        <f t="shared" si="30"/>
        <v>1</v>
      </c>
      <c r="BZ47" s="291">
        <f t="shared" si="20"/>
        <v>0</v>
      </c>
      <c r="CA47" s="292">
        <f t="shared" si="31"/>
        <v>0</v>
      </c>
      <c r="CB47" s="291">
        <f t="shared" si="14"/>
        <v>0</v>
      </c>
      <c r="CC47" s="292">
        <f t="shared" ref="CC47" si="36">CB47/COUNTA($BG47:$BV47)</f>
        <v>0</v>
      </c>
      <c r="CD47" s="291">
        <f t="shared" si="33"/>
        <v>2</v>
      </c>
      <c r="CE47" s="291" t="str">
        <f t="shared" ref="CE47" si="37">IF(CD47&gt;=1.6,"Đạt mục tiêu",IF(CD47&gt;=1,"Cần cố gắng","Chưa đạt"))</f>
        <v>Đạt mục tiêu</v>
      </c>
      <c r="CF47" s="274"/>
    </row>
    <row r="48" spans="1:84" ht="30.75" customHeight="1">
      <c r="A48" s="285">
        <v>38</v>
      </c>
      <c r="B48" s="293">
        <v>82</v>
      </c>
      <c r="C48" s="294" t="s">
        <v>1235</v>
      </c>
      <c r="D48" s="205" t="s">
        <v>23</v>
      </c>
      <c r="E48" s="294" t="s">
        <v>1235</v>
      </c>
      <c r="F48" s="205" t="s">
        <v>24</v>
      </c>
      <c r="G48" s="290" t="s">
        <v>1235</v>
      </c>
      <c r="H48" s="290" t="s">
        <v>2040</v>
      </c>
      <c r="I48" s="290" t="s">
        <v>1303</v>
      </c>
      <c r="J48" s="70" t="s">
        <v>1156</v>
      </c>
      <c r="K48" s="288" t="s">
        <v>1082</v>
      </c>
      <c r="L48" s="399" t="s">
        <v>648</v>
      </c>
      <c r="M48" s="289"/>
      <c r="N48" s="289"/>
      <c r="O48" s="289"/>
      <c r="P48" s="289"/>
      <c r="Q48" s="289"/>
      <c r="R48" s="289"/>
      <c r="S48" s="289"/>
      <c r="T48" s="289" t="s">
        <v>648</v>
      </c>
      <c r="U48" s="289"/>
      <c r="V48" s="289"/>
      <c r="W48" s="478">
        <f t="shared" si="28"/>
        <v>1</v>
      </c>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t="s">
        <v>1769</v>
      </c>
      <c r="AW48" s="290"/>
      <c r="AX48" s="290"/>
      <c r="AY48" s="290"/>
      <c r="AZ48" s="290"/>
      <c r="BA48" s="290"/>
      <c r="BB48" s="290"/>
      <c r="BC48" s="290"/>
      <c r="BD48" s="290"/>
      <c r="BE48" s="290"/>
      <c r="BF48" s="290"/>
      <c r="BG48" s="290">
        <v>2</v>
      </c>
      <c r="BH48" s="290">
        <v>2</v>
      </c>
      <c r="BI48" s="290">
        <v>2</v>
      </c>
      <c r="BJ48" s="290">
        <v>2</v>
      </c>
      <c r="BK48" s="290">
        <v>2</v>
      </c>
      <c r="BL48" s="290">
        <v>2</v>
      </c>
      <c r="BM48" s="290">
        <v>2</v>
      </c>
      <c r="BN48" s="290">
        <v>2</v>
      </c>
      <c r="BO48" s="290">
        <v>2</v>
      </c>
      <c r="BP48" s="290">
        <v>2</v>
      </c>
      <c r="BQ48" s="290">
        <v>2</v>
      </c>
      <c r="BR48" s="290">
        <v>2</v>
      </c>
      <c r="BS48" s="290">
        <v>2</v>
      </c>
      <c r="BT48" s="290">
        <v>2</v>
      </c>
      <c r="BU48" s="290">
        <v>2</v>
      </c>
      <c r="BV48" s="290">
        <v>2</v>
      </c>
      <c r="BW48" s="290">
        <v>2</v>
      </c>
      <c r="BX48" s="291">
        <f t="shared" si="29"/>
        <v>17</v>
      </c>
      <c r="BY48" s="292">
        <f t="shared" si="30"/>
        <v>1</v>
      </c>
      <c r="BZ48" s="291">
        <f t="shared" si="20"/>
        <v>0</v>
      </c>
      <c r="CA48" s="292">
        <f t="shared" si="31"/>
        <v>0</v>
      </c>
      <c r="CB48" s="291">
        <f t="shared" si="14"/>
        <v>0</v>
      </c>
      <c r="CC48" s="292">
        <f t="shared" si="32"/>
        <v>0</v>
      </c>
      <c r="CD48" s="291">
        <f t="shared" si="33"/>
        <v>2</v>
      </c>
      <c r="CE48" s="291" t="str">
        <f t="shared" si="6"/>
        <v>Đạt mục tiêu</v>
      </c>
      <c r="CF48" s="274"/>
    </row>
    <row r="49" spans="1:84" ht="30.75" customHeight="1">
      <c r="A49" s="285">
        <v>39</v>
      </c>
      <c r="B49" s="293">
        <v>84</v>
      </c>
      <c r="C49" s="294" t="s">
        <v>1234</v>
      </c>
      <c r="D49" s="205" t="s">
        <v>24</v>
      </c>
      <c r="E49" s="294" t="s">
        <v>1234</v>
      </c>
      <c r="F49" s="205" t="s">
        <v>24</v>
      </c>
      <c r="G49" s="290" t="s">
        <v>1234</v>
      </c>
      <c r="H49" s="290" t="s">
        <v>1504</v>
      </c>
      <c r="I49" s="290" t="s">
        <v>1303</v>
      </c>
      <c r="J49" s="70" t="s">
        <v>1156</v>
      </c>
      <c r="K49" s="288" t="s">
        <v>1082</v>
      </c>
      <c r="L49" s="399" t="s">
        <v>648</v>
      </c>
      <c r="M49" s="289"/>
      <c r="N49" s="289"/>
      <c r="O49" s="289" t="s">
        <v>648</v>
      </c>
      <c r="P49" s="289"/>
      <c r="Q49" s="289"/>
      <c r="R49" s="289"/>
      <c r="S49" s="289"/>
      <c r="T49" s="289"/>
      <c r="U49" s="289"/>
      <c r="V49" s="289"/>
      <c r="W49" s="478">
        <f t="shared" si="28"/>
        <v>1</v>
      </c>
      <c r="X49" s="290"/>
      <c r="Y49" s="290"/>
      <c r="Z49" s="290"/>
      <c r="AA49" s="290"/>
      <c r="AB49" s="290"/>
      <c r="AC49" s="290"/>
      <c r="AD49" s="290"/>
      <c r="AE49" s="290" t="s">
        <v>1769</v>
      </c>
      <c r="AF49" s="290"/>
      <c r="AG49" s="290"/>
      <c r="AH49" s="290"/>
      <c r="AI49" s="290"/>
      <c r="AJ49" s="290"/>
      <c r="AK49" s="290"/>
      <c r="AL49" s="290"/>
      <c r="AM49" s="290"/>
      <c r="AN49" s="290"/>
      <c r="AO49" s="290"/>
      <c r="AP49" s="290"/>
      <c r="AQ49" s="290"/>
      <c r="AR49" s="290"/>
      <c r="AS49" s="290"/>
      <c r="AT49" s="290"/>
      <c r="AU49" s="290"/>
      <c r="AV49" s="290"/>
      <c r="AW49" s="290"/>
      <c r="AX49" s="290"/>
      <c r="AY49" s="290"/>
      <c r="AZ49" s="290"/>
      <c r="BA49" s="290"/>
      <c r="BB49" s="290"/>
      <c r="BC49" s="290"/>
      <c r="BD49" s="290"/>
      <c r="BE49" s="290"/>
      <c r="BF49" s="290"/>
      <c r="BG49" s="290">
        <v>2</v>
      </c>
      <c r="BH49" s="290">
        <v>2</v>
      </c>
      <c r="BI49" s="290">
        <v>2</v>
      </c>
      <c r="BJ49" s="290">
        <v>2</v>
      </c>
      <c r="BK49" s="290">
        <v>2</v>
      </c>
      <c r="BL49" s="290">
        <v>2</v>
      </c>
      <c r="BM49" s="290">
        <v>2</v>
      </c>
      <c r="BN49" s="290">
        <v>2</v>
      </c>
      <c r="BO49" s="290">
        <v>2</v>
      </c>
      <c r="BP49" s="290">
        <v>1</v>
      </c>
      <c r="BQ49" s="290">
        <v>1</v>
      </c>
      <c r="BR49" s="290">
        <v>2</v>
      </c>
      <c r="BS49" s="290">
        <v>2</v>
      </c>
      <c r="BT49" s="290">
        <v>2</v>
      </c>
      <c r="BU49" s="290">
        <v>2</v>
      </c>
      <c r="BV49" s="290">
        <v>2</v>
      </c>
      <c r="BW49" s="290">
        <v>2</v>
      </c>
      <c r="BX49" s="291">
        <f t="shared" si="29"/>
        <v>15</v>
      </c>
      <c r="BY49" s="292">
        <f t="shared" si="30"/>
        <v>0.88235294117647056</v>
      </c>
      <c r="BZ49" s="291">
        <f t="shared" si="20"/>
        <v>2</v>
      </c>
      <c r="CA49" s="292">
        <f t="shared" si="31"/>
        <v>0.11764705882352941</v>
      </c>
      <c r="CB49" s="291">
        <f t="shared" si="14"/>
        <v>0</v>
      </c>
      <c r="CC49" s="292">
        <f t="shared" si="32"/>
        <v>0</v>
      </c>
      <c r="CD49" s="291">
        <f t="shared" si="33"/>
        <v>1.8823529411764706</v>
      </c>
      <c r="CE49" s="291" t="str">
        <f t="shared" si="6"/>
        <v>Đạt mục tiêu</v>
      </c>
      <c r="CF49" s="274"/>
    </row>
    <row r="50" spans="1:84" ht="60" customHeight="1">
      <c r="A50" s="285">
        <v>40</v>
      </c>
      <c r="B50" s="293">
        <v>89</v>
      </c>
      <c r="C50" s="294" t="s">
        <v>625</v>
      </c>
      <c r="D50" s="406" t="s">
        <v>23</v>
      </c>
      <c r="E50" s="405" t="s">
        <v>417</v>
      </c>
      <c r="F50" s="406" t="s">
        <v>23</v>
      </c>
      <c r="G50" s="405" t="s">
        <v>417</v>
      </c>
      <c r="H50" s="405" t="s">
        <v>1266</v>
      </c>
      <c r="I50" s="290"/>
      <c r="J50" s="70" t="s">
        <v>1156</v>
      </c>
      <c r="K50" s="288" t="s">
        <v>1082</v>
      </c>
      <c r="L50" s="399" t="s">
        <v>648</v>
      </c>
      <c r="M50" s="290"/>
      <c r="N50" s="290"/>
      <c r="O50" s="290"/>
      <c r="P50" s="290"/>
      <c r="Q50" s="290"/>
      <c r="R50" s="290"/>
      <c r="S50" s="290"/>
      <c r="T50" s="290"/>
      <c r="U50" s="290" t="s">
        <v>648</v>
      </c>
      <c r="V50" s="290"/>
      <c r="W50" s="478">
        <f t="shared" si="28"/>
        <v>1</v>
      </c>
      <c r="X50" s="290"/>
      <c r="Y50" s="290"/>
      <c r="Z50" s="290"/>
      <c r="AA50" s="290"/>
      <c r="AB50" s="290"/>
      <c r="AC50" s="290"/>
      <c r="AD50" s="290"/>
      <c r="AE50" s="290"/>
      <c r="AF50" s="290"/>
      <c r="AG50" s="290"/>
      <c r="AH50" s="290"/>
      <c r="AI50" s="290"/>
      <c r="AJ50" s="290"/>
      <c r="AK50" s="290"/>
      <c r="AL50" s="290"/>
      <c r="AM50" s="290"/>
      <c r="AN50" s="290"/>
      <c r="AO50" s="290"/>
      <c r="AP50" s="290"/>
      <c r="AQ50" s="290"/>
      <c r="AR50" s="290"/>
      <c r="AS50" s="290"/>
      <c r="AT50" s="290"/>
      <c r="AU50" s="290"/>
      <c r="AV50" s="290"/>
      <c r="AW50" s="290"/>
      <c r="AX50" s="290"/>
      <c r="AY50" s="290"/>
      <c r="AZ50" s="290"/>
      <c r="BA50" s="290" t="s">
        <v>1769</v>
      </c>
      <c r="BB50" s="290"/>
      <c r="BC50" s="290"/>
      <c r="BD50" s="290"/>
      <c r="BE50" s="290"/>
      <c r="BF50" s="290"/>
      <c r="BG50" s="290">
        <v>2</v>
      </c>
      <c r="BH50" s="290">
        <v>2</v>
      </c>
      <c r="BI50" s="290">
        <v>2</v>
      </c>
      <c r="BJ50" s="290">
        <v>2</v>
      </c>
      <c r="BK50" s="290">
        <v>2</v>
      </c>
      <c r="BL50" s="290">
        <v>2</v>
      </c>
      <c r="BM50" s="290">
        <v>2</v>
      </c>
      <c r="BN50" s="290">
        <v>2</v>
      </c>
      <c r="BO50" s="290">
        <v>2</v>
      </c>
      <c r="BP50" s="290">
        <v>2</v>
      </c>
      <c r="BQ50" s="290">
        <v>2</v>
      </c>
      <c r="BR50" s="290">
        <v>2</v>
      </c>
      <c r="BS50" s="290">
        <v>2</v>
      </c>
      <c r="BT50" s="290">
        <v>2</v>
      </c>
      <c r="BU50" s="290">
        <v>2</v>
      </c>
      <c r="BV50" s="290">
        <v>2</v>
      </c>
      <c r="BW50" s="290">
        <v>2</v>
      </c>
      <c r="BX50" s="291">
        <f t="shared" si="29"/>
        <v>17</v>
      </c>
      <c r="BY50" s="292">
        <f t="shared" si="30"/>
        <v>1</v>
      </c>
      <c r="BZ50" s="291">
        <f t="shared" si="20"/>
        <v>0</v>
      </c>
      <c r="CA50" s="292">
        <f t="shared" si="31"/>
        <v>0</v>
      </c>
      <c r="CB50" s="291">
        <f t="shared" si="14"/>
        <v>0</v>
      </c>
      <c r="CC50" s="292">
        <f t="shared" si="32"/>
        <v>0</v>
      </c>
      <c r="CD50" s="291">
        <f t="shared" si="33"/>
        <v>2</v>
      </c>
      <c r="CE50" s="291" t="str">
        <f t="shared" si="6"/>
        <v>Đạt mục tiêu</v>
      </c>
      <c r="CF50" s="274"/>
    </row>
    <row r="51" spans="1:84" ht="30.75" customHeight="1">
      <c r="A51" s="285">
        <v>41</v>
      </c>
      <c r="B51" s="286">
        <v>90</v>
      </c>
      <c r="C51" s="649" t="s">
        <v>1048</v>
      </c>
      <c r="D51" s="649"/>
      <c r="E51" s="649"/>
      <c r="F51" s="287" t="s">
        <v>1176</v>
      </c>
      <c r="G51" s="287" t="s">
        <v>1176</v>
      </c>
      <c r="H51" s="287" t="s">
        <v>1176</v>
      </c>
      <c r="I51" s="287" t="s">
        <v>1176</v>
      </c>
      <c r="J51" s="69" t="s">
        <v>1156</v>
      </c>
      <c r="K51" s="287" t="s">
        <v>1176</v>
      </c>
      <c r="L51" s="287" t="s">
        <v>1176</v>
      </c>
      <c r="M51" s="287" t="s">
        <v>1176</v>
      </c>
      <c r="N51" s="287" t="s">
        <v>1176</v>
      </c>
      <c r="O51" s="287" t="s">
        <v>1176</v>
      </c>
      <c r="P51" s="287" t="s">
        <v>1176</v>
      </c>
      <c r="Q51" s="287" t="s">
        <v>1176</v>
      </c>
      <c r="R51" s="287" t="s">
        <v>1176</v>
      </c>
      <c r="S51" s="287" t="s">
        <v>1176</v>
      </c>
      <c r="T51" s="287" t="s">
        <v>1176</v>
      </c>
      <c r="U51" s="287" t="s">
        <v>1176</v>
      </c>
      <c r="V51" s="287" t="s">
        <v>1176</v>
      </c>
      <c r="W51" s="287" t="s">
        <v>1176</v>
      </c>
      <c r="X51" s="287" t="s">
        <v>1176</v>
      </c>
      <c r="Y51" s="287" t="s">
        <v>1176</v>
      </c>
      <c r="Z51" s="287" t="s">
        <v>1176</v>
      </c>
      <c r="AA51" s="287" t="s">
        <v>1176</v>
      </c>
      <c r="AB51" s="287" t="s">
        <v>1176</v>
      </c>
      <c r="AC51" s="287" t="s">
        <v>1176</v>
      </c>
      <c r="AD51" s="287" t="s">
        <v>1176</v>
      </c>
      <c r="AE51" s="287" t="s">
        <v>1176</v>
      </c>
      <c r="AF51" s="287" t="s">
        <v>1176</v>
      </c>
      <c r="AG51" s="287" t="s">
        <v>1176</v>
      </c>
      <c r="AH51" s="287" t="s">
        <v>1176</v>
      </c>
      <c r="AI51" s="287" t="s">
        <v>1176</v>
      </c>
      <c r="AJ51" s="287" t="s">
        <v>1176</v>
      </c>
      <c r="AK51" s="287" t="s">
        <v>1176</v>
      </c>
      <c r="AL51" s="287" t="s">
        <v>1176</v>
      </c>
      <c r="AM51" s="287" t="s">
        <v>1176</v>
      </c>
      <c r="AN51" s="287" t="s">
        <v>1176</v>
      </c>
      <c r="AO51" s="287" t="s">
        <v>1176</v>
      </c>
      <c r="AP51" s="287" t="s">
        <v>1176</v>
      </c>
      <c r="AQ51" s="287" t="s">
        <v>1176</v>
      </c>
      <c r="AR51" s="287" t="s">
        <v>1176</v>
      </c>
      <c r="AS51" s="287" t="s">
        <v>1176</v>
      </c>
      <c r="AT51" s="287" t="s">
        <v>1176</v>
      </c>
      <c r="AU51" s="287" t="s">
        <v>1176</v>
      </c>
      <c r="AV51" s="287" t="s">
        <v>1176</v>
      </c>
      <c r="AW51" s="287" t="s">
        <v>1176</v>
      </c>
      <c r="AX51" s="287" t="s">
        <v>1176</v>
      </c>
      <c r="AY51" s="287" t="s">
        <v>1176</v>
      </c>
      <c r="AZ51" s="287" t="s">
        <v>1176</v>
      </c>
      <c r="BA51" s="287" t="s">
        <v>1176</v>
      </c>
      <c r="BB51" s="287" t="s">
        <v>1176</v>
      </c>
      <c r="BC51" s="287" t="s">
        <v>1176</v>
      </c>
      <c r="BD51" s="287" t="s">
        <v>1176</v>
      </c>
      <c r="BE51" s="287" t="s">
        <v>1176</v>
      </c>
      <c r="BF51" s="287" t="s">
        <v>1176</v>
      </c>
      <c r="BG51" s="287" t="s">
        <v>1176</v>
      </c>
      <c r="BH51" s="287" t="s">
        <v>1176</v>
      </c>
      <c r="BI51" s="287" t="s">
        <v>1176</v>
      </c>
      <c r="BJ51" s="287" t="s">
        <v>1176</v>
      </c>
      <c r="BK51" s="287" t="s">
        <v>1176</v>
      </c>
      <c r="BL51" s="287" t="s">
        <v>1176</v>
      </c>
      <c r="BM51" s="287" t="s">
        <v>1176</v>
      </c>
      <c r="BN51" s="287" t="s">
        <v>1176</v>
      </c>
      <c r="BO51" s="287" t="s">
        <v>1176</v>
      </c>
      <c r="BP51" s="287" t="s">
        <v>1176</v>
      </c>
      <c r="BQ51" s="287" t="s">
        <v>1176</v>
      </c>
      <c r="BR51" s="287" t="s">
        <v>1176</v>
      </c>
      <c r="BS51" s="287" t="s">
        <v>1176</v>
      </c>
      <c r="BT51" s="287" t="s">
        <v>1176</v>
      </c>
      <c r="BU51" s="287" t="s">
        <v>1176</v>
      </c>
      <c r="BV51" s="287" t="s">
        <v>1176</v>
      </c>
      <c r="BW51" s="287" t="s">
        <v>1176</v>
      </c>
      <c r="BX51" s="287" t="s">
        <v>1176</v>
      </c>
      <c r="BY51" s="287" t="s">
        <v>1176</v>
      </c>
      <c r="BZ51" s="287" t="s">
        <v>1176</v>
      </c>
      <c r="CA51" s="287" t="s">
        <v>1176</v>
      </c>
      <c r="CB51" s="287" t="s">
        <v>1176</v>
      </c>
      <c r="CC51" s="287" t="s">
        <v>1176</v>
      </c>
      <c r="CD51" s="287" t="s">
        <v>1176</v>
      </c>
      <c r="CE51" s="287" t="s">
        <v>1176</v>
      </c>
      <c r="CF51" s="274"/>
    </row>
    <row r="52" spans="1:84" ht="34.5" customHeight="1">
      <c r="A52" s="285">
        <v>42</v>
      </c>
      <c r="B52" s="293">
        <v>100</v>
      </c>
      <c r="C52" s="408" t="s">
        <v>1240</v>
      </c>
      <c r="D52" s="205" t="s">
        <v>25</v>
      </c>
      <c r="E52" s="408" t="s">
        <v>1990</v>
      </c>
      <c r="F52" s="205" t="s">
        <v>25</v>
      </c>
      <c r="G52" s="290" t="s">
        <v>1241</v>
      </c>
      <c r="H52" s="290" t="s">
        <v>2049</v>
      </c>
      <c r="I52" s="290" t="s">
        <v>1145</v>
      </c>
      <c r="J52" s="70" t="s">
        <v>1156</v>
      </c>
      <c r="K52" s="288" t="s">
        <v>1082</v>
      </c>
      <c r="L52" s="399" t="s">
        <v>648</v>
      </c>
      <c r="M52" s="289"/>
      <c r="N52" s="289"/>
      <c r="O52" s="289"/>
      <c r="P52" s="289"/>
      <c r="Q52" s="289"/>
      <c r="R52" s="289"/>
      <c r="S52" s="289"/>
      <c r="T52" s="289"/>
      <c r="U52" s="289" t="s">
        <v>648</v>
      </c>
      <c r="V52" s="289" t="s">
        <v>648</v>
      </c>
      <c r="W52" s="478">
        <f t="shared" ref="W52:W56" si="38">COUNTIF($M52:$V52,"x")</f>
        <v>2</v>
      </c>
      <c r="X52" s="290"/>
      <c r="Y52" s="290"/>
      <c r="Z52" s="290"/>
      <c r="AA52" s="290"/>
      <c r="AB52" s="290"/>
      <c r="AC52" s="290"/>
      <c r="AD52" s="290"/>
      <c r="AE52" s="290"/>
      <c r="AF52" s="290"/>
      <c r="AG52" s="290"/>
      <c r="AH52" s="290"/>
      <c r="AI52" s="290"/>
      <c r="AJ52" s="290"/>
      <c r="AK52" s="290"/>
      <c r="AL52" s="290"/>
      <c r="AM52" s="290"/>
      <c r="AN52" s="290"/>
      <c r="AO52" s="290"/>
      <c r="AP52" s="290"/>
      <c r="AQ52" s="290"/>
      <c r="AR52" s="290"/>
      <c r="AS52" s="290"/>
      <c r="AT52" s="290"/>
      <c r="AU52" s="290"/>
      <c r="AV52" s="290"/>
      <c r="AW52" s="290"/>
      <c r="AX52" s="290"/>
      <c r="AY52" s="290"/>
      <c r="AZ52" s="290"/>
      <c r="BA52" s="290" t="s">
        <v>1567</v>
      </c>
      <c r="BB52" s="290"/>
      <c r="BC52" s="290"/>
      <c r="BD52" s="290"/>
      <c r="BE52" s="290"/>
      <c r="BF52" s="290" t="s">
        <v>1769</v>
      </c>
      <c r="BG52" s="290">
        <v>2</v>
      </c>
      <c r="BH52" s="290">
        <v>2</v>
      </c>
      <c r="BI52" s="290">
        <v>2</v>
      </c>
      <c r="BJ52" s="290">
        <v>2</v>
      </c>
      <c r="BK52" s="290">
        <v>2</v>
      </c>
      <c r="BL52" s="290">
        <v>2</v>
      </c>
      <c r="BM52" s="290">
        <v>2</v>
      </c>
      <c r="BN52" s="290">
        <v>2</v>
      </c>
      <c r="BO52" s="290">
        <v>2</v>
      </c>
      <c r="BP52" s="290">
        <v>2</v>
      </c>
      <c r="BQ52" s="290">
        <v>2</v>
      </c>
      <c r="BR52" s="290">
        <v>2</v>
      </c>
      <c r="BS52" s="290">
        <v>2</v>
      </c>
      <c r="BT52" s="290">
        <v>2</v>
      </c>
      <c r="BU52" s="290">
        <v>2</v>
      </c>
      <c r="BV52" s="290">
        <v>2</v>
      </c>
      <c r="BW52" s="290">
        <v>2</v>
      </c>
      <c r="BX52" s="291">
        <f>COUNTIF($BG52:$BW52,2)</f>
        <v>17</v>
      </c>
      <c r="BY52" s="292">
        <f>BX52/COUNTA($BG52:$BW52)</f>
        <v>1</v>
      </c>
      <c r="BZ52" s="291">
        <f t="shared" si="20"/>
        <v>0</v>
      </c>
      <c r="CA52" s="292">
        <f>BZ52/COUNTA($BG52:$BW52)</f>
        <v>0</v>
      </c>
      <c r="CB52" s="291">
        <f t="shared" si="14"/>
        <v>0</v>
      </c>
      <c r="CC52" s="292">
        <f>CB52/COUNTA($BG52:$BV52)</f>
        <v>0</v>
      </c>
      <c r="CD52" s="291">
        <f>(((BX52*2)+(BZ52*1)+(CB52*0)))/COUNTA($BG52:$BW52)</f>
        <v>2</v>
      </c>
      <c r="CE52" s="291" t="str">
        <f t="shared" si="6"/>
        <v>Đạt mục tiêu</v>
      </c>
      <c r="CF52" s="274"/>
    </row>
    <row r="53" spans="1:84" ht="34.5" customHeight="1">
      <c r="A53" s="285">
        <v>43</v>
      </c>
      <c r="B53" s="293">
        <v>101</v>
      </c>
      <c r="C53" s="294" t="s">
        <v>1274</v>
      </c>
      <c r="D53" s="205" t="s">
        <v>25</v>
      </c>
      <c r="E53" s="294" t="s">
        <v>1514</v>
      </c>
      <c r="F53" s="205" t="s">
        <v>25</v>
      </c>
      <c r="G53" s="290" t="s">
        <v>1061</v>
      </c>
      <c r="H53" s="290" t="s">
        <v>2028</v>
      </c>
      <c r="I53" s="290" t="s">
        <v>1303</v>
      </c>
      <c r="J53" s="70" t="s">
        <v>1156</v>
      </c>
      <c r="K53" s="288" t="s">
        <v>1082</v>
      </c>
      <c r="L53" s="399" t="s">
        <v>648</v>
      </c>
      <c r="M53" s="289"/>
      <c r="N53" s="289"/>
      <c r="O53" s="289"/>
      <c r="P53" s="289" t="s">
        <v>648</v>
      </c>
      <c r="Q53" s="289"/>
      <c r="R53" s="289"/>
      <c r="S53" s="289"/>
      <c r="T53" s="289"/>
      <c r="U53" s="289" t="s">
        <v>648</v>
      </c>
      <c r="V53" s="289"/>
      <c r="W53" s="478">
        <f t="shared" si="38"/>
        <v>2</v>
      </c>
      <c r="X53" s="290"/>
      <c r="Y53" s="290"/>
      <c r="Z53" s="290"/>
      <c r="AA53" s="290"/>
      <c r="AB53" s="290"/>
      <c r="AC53" s="290"/>
      <c r="AD53" s="290" t="s">
        <v>1769</v>
      </c>
      <c r="AE53" s="290"/>
      <c r="AF53" s="290"/>
      <c r="AG53" s="290"/>
      <c r="AH53" s="290"/>
      <c r="AI53" s="290"/>
      <c r="AJ53" s="290"/>
      <c r="AK53" s="290"/>
      <c r="AL53" s="290"/>
      <c r="AM53" s="290"/>
      <c r="AN53" s="290"/>
      <c r="AO53" s="290"/>
      <c r="AP53" s="290"/>
      <c r="AQ53" s="290"/>
      <c r="AR53" s="290"/>
      <c r="AS53" s="290"/>
      <c r="AT53" s="290"/>
      <c r="AU53" s="290"/>
      <c r="AV53" s="290"/>
      <c r="AW53" s="290"/>
      <c r="AX53" s="290"/>
      <c r="AY53" s="290"/>
      <c r="AZ53" s="290"/>
      <c r="BA53" s="290"/>
      <c r="BB53" s="290"/>
      <c r="BC53" s="290"/>
      <c r="BD53" s="290"/>
      <c r="BE53" s="290"/>
      <c r="BF53" s="290"/>
      <c r="BG53" s="290">
        <v>2</v>
      </c>
      <c r="BH53" s="290">
        <v>2</v>
      </c>
      <c r="BI53" s="290">
        <v>2</v>
      </c>
      <c r="BJ53" s="290">
        <v>2</v>
      </c>
      <c r="BK53" s="290">
        <v>2</v>
      </c>
      <c r="BL53" s="290">
        <v>2</v>
      </c>
      <c r="BM53" s="290">
        <v>2</v>
      </c>
      <c r="BN53" s="290">
        <v>2</v>
      </c>
      <c r="BO53" s="290">
        <v>2</v>
      </c>
      <c r="BP53" s="290">
        <v>2</v>
      </c>
      <c r="BQ53" s="290">
        <v>2</v>
      </c>
      <c r="BR53" s="290">
        <v>2</v>
      </c>
      <c r="BS53" s="290">
        <v>2</v>
      </c>
      <c r="BT53" s="290">
        <v>2</v>
      </c>
      <c r="BU53" s="290">
        <v>2</v>
      </c>
      <c r="BV53" s="290">
        <v>2</v>
      </c>
      <c r="BW53" s="290">
        <v>2</v>
      </c>
      <c r="BX53" s="291">
        <f>COUNTIF($BG53:$BW53,2)</f>
        <v>17</v>
      </c>
      <c r="BY53" s="292">
        <f>BX53/COUNTA($BG53:$BW53)</f>
        <v>1</v>
      </c>
      <c r="BZ53" s="291">
        <f t="shared" si="20"/>
        <v>0</v>
      </c>
      <c r="CA53" s="292">
        <f>BZ53/COUNTA($BG53:$BW53)</f>
        <v>0</v>
      </c>
      <c r="CB53" s="291">
        <f t="shared" si="14"/>
        <v>0</v>
      </c>
      <c r="CC53" s="292">
        <f>CB53/COUNTA($BG53:$BV53)</f>
        <v>0</v>
      </c>
      <c r="CD53" s="291">
        <f>(((BX53*2)+(BZ53*1)+(CB53*0)))/COUNTA($BG53:$BW53)</f>
        <v>2</v>
      </c>
      <c r="CE53" s="291" t="str">
        <f t="shared" si="6"/>
        <v>Đạt mục tiêu</v>
      </c>
      <c r="CF53" s="274"/>
    </row>
    <row r="54" spans="1:84" ht="34.5" customHeight="1">
      <c r="A54" s="285">
        <v>44</v>
      </c>
      <c r="B54" s="415">
        <v>102</v>
      </c>
      <c r="C54" s="416" t="s">
        <v>2007</v>
      </c>
      <c r="D54" s="417" t="s">
        <v>25</v>
      </c>
      <c r="E54" s="416" t="s">
        <v>452</v>
      </c>
      <c r="F54" s="417" t="s">
        <v>25</v>
      </c>
      <c r="G54" s="290" t="s">
        <v>452</v>
      </c>
      <c r="H54" s="290" t="s">
        <v>2012</v>
      </c>
      <c r="I54" s="290" t="s">
        <v>1303</v>
      </c>
      <c r="J54" s="70" t="s">
        <v>1156</v>
      </c>
      <c r="K54" s="288" t="s">
        <v>1082</v>
      </c>
      <c r="L54" s="399" t="s">
        <v>648</v>
      </c>
      <c r="M54" s="289"/>
      <c r="N54" s="289"/>
      <c r="O54" s="289" t="s">
        <v>648</v>
      </c>
      <c r="P54" s="289"/>
      <c r="Q54" s="289"/>
      <c r="R54" s="289"/>
      <c r="S54" s="289"/>
      <c r="T54" s="289"/>
      <c r="U54" s="289"/>
      <c r="V54" s="289"/>
      <c r="W54" s="478">
        <f t="shared" si="38"/>
        <v>1</v>
      </c>
      <c r="X54" s="290"/>
      <c r="Y54" s="290"/>
      <c r="Z54" s="290"/>
      <c r="AA54" s="290"/>
      <c r="AB54" s="290"/>
      <c r="AC54" s="290"/>
      <c r="AD54" s="290"/>
      <c r="AE54" s="290"/>
      <c r="AF54" s="290"/>
      <c r="AG54" s="290"/>
      <c r="AH54" s="290"/>
      <c r="AI54" s="290"/>
      <c r="AJ54" s="290"/>
      <c r="AK54" s="290"/>
      <c r="AL54" s="290"/>
      <c r="AM54" s="290"/>
      <c r="AN54" s="290"/>
      <c r="AO54" s="290"/>
      <c r="AP54" s="290"/>
      <c r="AQ54" s="290"/>
      <c r="AR54" s="290" t="s">
        <v>1769</v>
      </c>
      <c r="AS54" s="290"/>
      <c r="AT54" s="290"/>
      <c r="AU54" s="290"/>
      <c r="AV54" s="290"/>
      <c r="AW54" s="290"/>
      <c r="AX54" s="290"/>
      <c r="AY54" s="290"/>
      <c r="AZ54" s="290"/>
      <c r="BA54" s="290"/>
      <c r="BB54" s="290"/>
      <c r="BC54" s="290"/>
      <c r="BD54" s="290"/>
      <c r="BE54" s="290"/>
      <c r="BF54" s="290"/>
      <c r="BG54" s="290">
        <v>2</v>
      </c>
      <c r="BH54" s="290">
        <v>2</v>
      </c>
      <c r="BI54" s="290">
        <v>2</v>
      </c>
      <c r="BJ54" s="290">
        <v>2</v>
      </c>
      <c r="BK54" s="290">
        <v>2</v>
      </c>
      <c r="BL54" s="290">
        <v>2</v>
      </c>
      <c r="BM54" s="290">
        <v>2</v>
      </c>
      <c r="BN54" s="290">
        <v>2</v>
      </c>
      <c r="BO54" s="290">
        <v>2</v>
      </c>
      <c r="BP54" s="290">
        <v>2</v>
      </c>
      <c r="BQ54" s="290">
        <v>2</v>
      </c>
      <c r="BR54" s="290">
        <v>2</v>
      </c>
      <c r="BS54" s="290">
        <v>2</v>
      </c>
      <c r="BT54" s="290">
        <v>2</v>
      </c>
      <c r="BU54" s="290">
        <v>2</v>
      </c>
      <c r="BV54" s="290">
        <v>2</v>
      </c>
      <c r="BW54" s="290">
        <v>2</v>
      </c>
      <c r="BX54" s="291">
        <f>COUNTIF($BG54:$BW54,2)</f>
        <v>17</v>
      </c>
      <c r="BY54" s="292">
        <f>BX54/COUNTA($BG54:$BW54)</f>
        <v>1</v>
      </c>
      <c r="BZ54" s="291">
        <f t="shared" si="20"/>
        <v>0</v>
      </c>
      <c r="CA54" s="292">
        <f>BZ54/COUNTA($BG54:$BW54)</f>
        <v>0</v>
      </c>
      <c r="CB54" s="291">
        <f t="shared" si="14"/>
        <v>0</v>
      </c>
      <c r="CC54" s="292">
        <f>CB54/COUNTA($BG54:$BV54)</f>
        <v>0</v>
      </c>
      <c r="CD54" s="291">
        <f>(((BX54*2)+(BZ54*1)+(CB54*0)))/COUNTA($BG54:$BW54)</f>
        <v>2</v>
      </c>
      <c r="CE54" s="291" t="str">
        <f t="shared" si="6"/>
        <v>Đạt mục tiêu</v>
      </c>
      <c r="CF54" s="274"/>
    </row>
    <row r="55" spans="1:84" ht="34.5" customHeight="1">
      <c r="A55" s="285">
        <v>45</v>
      </c>
      <c r="B55" s="486">
        <v>103</v>
      </c>
      <c r="C55" s="487" t="s">
        <v>433</v>
      </c>
      <c r="D55" s="488" t="s">
        <v>25</v>
      </c>
      <c r="E55" s="487" t="s">
        <v>433</v>
      </c>
      <c r="F55" s="487" t="s">
        <v>433</v>
      </c>
      <c r="G55" s="487" t="s">
        <v>433</v>
      </c>
      <c r="H55" s="487" t="s">
        <v>2081</v>
      </c>
      <c r="I55" s="290" t="s">
        <v>1303</v>
      </c>
      <c r="J55" s="70" t="s">
        <v>1156</v>
      </c>
      <c r="K55" s="288" t="s">
        <v>1082</v>
      </c>
      <c r="L55" s="399" t="s">
        <v>648</v>
      </c>
      <c r="M55" s="289"/>
      <c r="N55" s="289"/>
      <c r="O55" s="289"/>
      <c r="P55" s="289"/>
      <c r="Q55" s="289" t="s">
        <v>648</v>
      </c>
      <c r="R55" s="289"/>
      <c r="S55" s="289"/>
      <c r="T55" s="289"/>
      <c r="U55" s="289"/>
      <c r="V55" s="289"/>
      <c r="W55" s="478">
        <f t="shared" si="38"/>
        <v>1</v>
      </c>
      <c r="X55" s="290"/>
      <c r="Y55" s="290"/>
      <c r="Z55" s="290"/>
      <c r="AA55" s="290"/>
      <c r="AB55" s="290"/>
      <c r="AC55" s="290"/>
      <c r="AD55" s="290"/>
      <c r="AE55" s="290"/>
      <c r="AF55" s="290"/>
      <c r="AG55" s="290"/>
      <c r="AH55" s="290"/>
      <c r="AI55" s="290"/>
      <c r="AJ55" s="290"/>
      <c r="AK55" s="290"/>
      <c r="AL55" s="290" t="s">
        <v>1769</v>
      </c>
      <c r="AM55" s="290"/>
      <c r="AN55" s="290"/>
      <c r="AO55" s="290"/>
      <c r="AP55" s="290"/>
      <c r="AQ55" s="290"/>
      <c r="AR55" s="290"/>
      <c r="AS55" s="290"/>
      <c r="AT55" s="290"/>
      <c r="AU55" s="290"/>
      <c r="AV55" s="290"/>
      <c r="AW55" s="290"/>
      <c r="AX55" s="290"/>
      <c r="AY55" s="290"/>
      <c r="AZ55" s="290"/>
      <c r="BA55" s="290"/>
      <c r="BB55" s="290"/>
      <c r="BC55" s="290"/>
      <c r="BD55" s="290"/>
      <c r="BE55" s="290"/>
      <c r="BF55" s="290"/>
      <c r="BG55" s="290">
        <v>1</v>
      </c>
      <c r="BH55" s="290">
        <v>2</v>
      </c>
      <c r="BI55" s="290">
        <v>2</v>
      </c>
      <c r="BJ55" s="290">
        <v>2</v>
      </c>
      <c r="BK55" s="290">
        <v>2</v>
      </c>
      <c r="BL55" s="290">
        <v>2</v>
      </c>
      <c r="BM55" s="290">
        <v>2</v>
      </c>
      <c r="BN55" s="290">
        <v>2</v>
      </c>
      <c r="BO55" s="290">
        <v>2</v>
      </c>
      <c r="BP55" s="290">
        <v>2</v>
      </c>
      <c r="BQ55" s="290">
        <v>2</v>
      </c>
      <c r="BR55" s="290">
        <v>2</v>
      </c>
      <c r="BS55" s="290">
        <v>2</v>
      </c>
      <c r="BT55" s="290">
        <v>2</v>
      </c>
      <c r="BU55" s="290">
        <v>2</v>
      </c>
      <c r="BV55" s="290">
        <v>2</v>
      </c>
      <c r="BW55" s="290">
        <v>2</v>
      </c>
      <c r="BX55" s="291">
        <f>COUNTIF($BG55:$BW55,2)</f>
        <v>16</v>
      </c>
      <c r="BY55" s="292">
        <f>BX55/COUNTA($BG55:$BW55)</f>
        <v>0.94117647058823528</v>
      </c>
      <c r="BZ55" s="291">
        <f t="shared" si="20"/>
        <v>1</v>
      </c>
      <c r="CA55" s="292">
        <f>BZ55/COUNTA($BG55:$BW55)</f>
        <v>5.8823529411764705E-2</v>
      </c>
      <c r="CB55" s="291">
        <f t="shared" si="14"/>
        <v>0</v>
      </c>
      <c r="CC55" s="292">
        <f>CB55/COUNTA($BG55:$BV55)</f>
        <v>0</v>
      </c>
      <c r="CD55" s="291">
        <f>(((BX55*2)+(BZ55*1)+(CB55*0)))/COUNTA($BG55:$BW55)</f>
        <v>1.9411764705882353</v>
      </c>
      <c r="CE55" s="291" t="str">
        <f t="shared" si="6"/>
        <v>Đạt mục tiêu</v>
      </c>
      <c r="CF55" s="274"/>
    </row>
    <row r="56" spans="1:84" ht="34.5" customHeight="1">
      <c r="A56" s="285">
        <v>46</v>
      </c>
      <c r="B56" s="293">
        <v>104</v>
      </c>
      <c r="C56" s="294" t="s">
        <v>1399</v>
      </c>
      <c r="D56" s="205" t="s">
        <v>25</v>
      </c>
      <c r="E56" s="410" t="s">
        <v>448</v>
      </c>
      <c r="F56" s="205" t="s">
        <v>25</v>
      </c>
      <c r="G56" s="290" t="s">
        <v>448</v>
      </c>
      <c r="H56" s="290" t="s">
        <v>448</v>
      </c>
      <c r="I56" s="290" t="s">
        <v>1303</v>
      </c>
      <c r="J56" s="70" t="s">
        <v>1156</v>
      </c>
      <c r="K56" s="288" t="s">
        <v>1082</v>
      </c>
      <c r="L56" s="399" t="s">
        <v>648</v>
      </c>
      <c r="M56" s="289"/>
      <c r="N56" s="289"/>
      <c r="O56" s="289"/>
      <c r="P56" s="289"/>
      <c r="Q56" s="289"/>
      <c r="R56" s="289"/>
      <c r="S56" s="289"/>
      <c r="T56" s="289" t="s">
        <v>648</v>
      </c>
      <c r="U56" s="289"/>
      <c r="V56" s="289"/>
      <c r="W56" s="478">
        <f t="shared" si="38"/>
        <v>1</v>
      </c>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0" t="s">
        <v>1769</v>
      </c>
      <c r="AY56" s="290"/>
      <c r="AZ56" s="290"/>
      <c r="BA56" s="290"/>
      <c r="BB56" s="290"/>
      <c r="BC56" s="290"/>
      <c r="BD56" s="290"/>
      <c r="BE56" s="290"/>
      <c r="BF56" s="290"/>
      <c r="BG56" s="290">
        <v>2</v>
      </c>
      <c r="BH56" s="290">
        <v>2</v>
      </c>
      <c r="BI56" s="290">
        <v>2</v>
      </c>
      <c r="BJ56" s="290">
        <v>2</v>
      </c>
      <c r="BK56" s="290">
        <v>2</v>
      </c>
      <c r="BL56" s="290">
        <v>2</v>
      </c>
      <c r="BM56" s="290">
        <v>2</v>
      </c>
      <c r="BN56" s="290">
        <v>2</v>
      </c>
      <c r="BO56" s="290">
        <v>2</v>
      </c>
      <c r="BP56" s="290">
        <v>2</v>
      </c>
      <c r="BQ56" s="290">
        <v>2</v>
      </c>
      <c r="BR56" s="290">
        <v>2</v>
      </c>
      <c r="BS56" s="290">
        <v>2</v>
      </c>
      <c r="BT56" s="290">
        <v>2</v>
      </c>
      <c r="BU56" s="290">
        <v>2</v>
      </c>
      <c r="BV56" s="290">
        <v>2</v>
      </c>
      <c r="BW56" s="290">
        <v>2</v>
      </c>
      <c r="BX56" s="291">
        <f>COUNTIF($BG56:$BW56,2)</f>
        <v>17</v>
      </c>
      <c r="BY56" s="292">
        <f>BX56/COUNTA($BG56:$BW56)</f>
        <v>1</v>
      </c>
      <c r="BZ56" s="291">
        <f t="shared" si="20"/>
        <v>0</v>
      </c>
      <c r="CA56" s="292">
        <f>BZ56/COUNTA($BG56:$BW56)</f>
        <v>0</v>
      </c>
      <c r="CB56" s="291">
        <f t="shared" si="14"/>
        <v>0</v>
      </c>
      <c r="CC56" s="292">
        <f>CB56/COUNTA($BG56:$BV56)</f>
        <v>0</v>
      </c>
      <c r="CD56" s="291">
        <f>(((BX56*2)+(BZ56*1)+(CB56*0)))/COUNTA($BG56:$BW56)</f>
        <v>2</v>
      </c>
      <c r="CE56" s="291" t="str">
        <f t="shared" si="6"/>
        <v>Đạt mục tiêu</v>
      </c>
      <c r="CF56" s="274"/>
    </row>
    <row r="57" spans="1:84" ht="34.5" customHeight="1">
      <c r="A57" s="285">
        <v>47</v>
      </c>
      <c r="B57" s="286">
        <v>107</v>
      </c>
      <c r="C57" s="649" t="s">
        <v>984</v>
      </c>
      <c r="D57" s="649"/>
      <c r="E57" s="649"/>
      <c r="F57" s="287" t="s">
        <v>1176</v>
      </c>
      <c r="G57" s="287" t="s">
        <v>1176</v>
      </c>
      <c r="H57" s="287" t="s">
        <v>1176</v>
      </c>
      <c r="I57" s="287" t="s">
        <v>1176</v>
      </c>
      <c r="J57" s="69" t="s">
        <v>1156</v>
      </c>
      <c r="K57" s="287" t="s">
        <v>1176</v>
      </c>
      <c r="L57" s="287" t="s">
        <v>1176</v>
      </c>
      <c r="M57" s="287" t="s">
        <v>1176</v>
      </c>
      <c r="N57" s="287" t="s">
        <v>1176</v>
      </c>
      <c r="O57" s="287" t="s">
        <v>1176</v>
      </c>
      <c r="P57" s="287" t="s">
        <v>1176</v>
      </c>
      <c r="Q57" s="287" t="s">
        <v>1176</v>
      </c>
      <c r="R57" s="287" t="s">
        <v>1176</v>
      </c>
      <c r="S57" s="287" t="s">
        <v>1176</v>
      </c>
      <c r="T57" s="287" t="s">
        <v>1176</v>
      </c>
      <c r="U57" s="287" t="s">
        <v>1176</v>
      </c>
      <c r="V57" s="287" t="s">
        <v>1176</v>
      </c>
      <c r="W57" s="287" t="s">
        <v>1176</v>
      </c>
      <c r="X57" s="287" t="s">
        <v>1176</v>
      </c>
      <c r="Y57" s="287" t="s">
        <v>1176</v>
      </c>
      <c r="Z57" s="287" t="s">
        <v>1176</v>
      </c>
      <c r="AA57" s="287" t="s">
        <v>1176</v>
      </c>
      <c r="AB57" s="287" t="s">
        <v>1176</v>
      </c>
      <c r="AC57" s="287" t="s">
        <v>1176</v>
      </c>
      <c r="AD57" s="287" t="s">
        <v>1176</v>
      </c>
      <c r="AE57" s="287" t="s">
        <v>1176</v>
      </c>
      <c r="AF57" s="287" t="s">
        <v>1176</v>
      </c>
      <c r="AG57" s="287" t="s">
        <v>1176</v>
      </c>
      <c r="AH57" s="287" t="s">
        <v>1176</v>
      </c>
      <c r="AI57" s="287" t="s">
        <v>1176</v>
      </c>
      <c r="AJ57" s="287" t="s">
        <v>1176</v>
      </c>
      <c r="AK57" s="287" t="s">
        <v>1176</v>
      </c>
      <c r="AL57" s="287" t="s">
        <v>1176</v>
      </c>
      <c r="AM57" s="287" t="s">
        <v>1176</v>
      </c>
      <c r="AN57" s="287" t="s">
        <v>1176</v>
      </c>
      <c r="AO57" s="287" t="s">
        <v>1176</v>
      </c>
      <c r="AP57" s="287" t="s">
        <v>1176</v>
      </c>
      <c r="AQ57" s="287" t="s">
        <v>1176</v>
      </c>
      <c r="AR57" s="287" t="s">
        <v>1176</v>
      </c>
      <c r="AS57" s="287" t="s">
        <v>1176</v>
      </c>
      <c r="AT57" s="287" t="s">
        <v>1176</v>
      </c>
      <c r="AU57" s="287" t="s">
        <v>1176</v>
      </c>
      <c r="AV57" s="287" t="s">
        <v>1176</v>
      </c>
      <c r="AW57" s="287" t="s">
        <v>1176</v>
      </c>
      <c r="AX57" s="287" t="s">
        <v>1176</v>
      </c>
      <c r="AY57" s="287" t="s">
        <v>1176</v>
      </c>
      <c r="AZ57" s="287" t="s">
        <v>1176</v>
      </c>
      <c r="BA57" s="287" t="s">
        <v>1176</v>
      </c>
      <c r="BB57" s="287" t="s">
        <v>1176</v>
      </c>
      <c r="BC57" s="287" t="s">
        <v>1176</v>
      </c>
      <c r="BD57" s="287" t="s">
        <v>1176</v>
      </c>
      <c r="BE57" s="287" t="s">
        <v>1176</v>
      </c>
      <c r="BF57" s="287" t="s">
        <v>1176</v>
      </c>
      <c r="BG57" s="287" t="s">
        <v>1176</v>
      </c>
      <c r="BH57" s="287" t="s">
        <v>1176</v>
      </c>
      <c r="BI57" s="287" t="s">
        <v>1176</v>
      </c>
      <c r="BJ57" s="287" t="s">
        <v>1176</v>
      </c>
      <c r="BK57" s="287" t="s">
        <v>1176</v>
      </c>
      <c r="BL57" s="287" t="s">
        <v>1176</v>
      </c>
      <c r="BM57" s="287" t="s">
        <v>1176</v>
      </c>
      <c r="BN57" s="287" t="s">
        <v>1176</v>
      </c>
      <c r="BO57" s="287" t="s">
        <v>1176</v>
      </c>
      <c r="BP57" s="287" t="s">
        <v>1176</v>
      </c>
      <c r="BQ57" s="287" t="s">
        <v>1176</v>
      </c>
      <c r="BR57" s="287" t="s">
        <v>1176</v>
      </c>
      <c r="BS57" s="287" t="s">
        <v>1176</v>
      </c>
      <c r="BT57" s="287" t="s">
        <v>1176</v>
      </c>
      <c r="BU57" s="287" t="s">
        <v>1176</v>
      </c>
      <c r="BV57" s="287" t="s">
        <v>1176</v>
      </c>
      <c r="BW57" s="287" t="s">
        <v>1176</v>
      </c>
      <c r="BX57" s="287" t="s">
        <v>1176</v>
      </c>
      <c r="BY57" s="287" t="s">
        <v>1176</v>
      </c>
      <c r="BZ57" s="287" t="s">
        <v>1176</v>
      </c>
      <c r="CA57" s="287" t="s">
        <v>1176</v>
      </c>
      <c r="CB57" s="287" t="s">
        <v>1176</v>
      </c>
      <c r="CC57" s="287" t="s">
        <v>1176</v>
      </c>
      <c r="CD57" s="287" t="s">
        <v>1176</v>
      </c>
      <c r="CE57" s="287" t="s">
        <v>1176</v>
      </c>
      <c r="CF57" s="274"/>
    </row>
    <row r="58" spans="1:84" ht="56.25" customHeight="1">
      <c r="A58" s="285">
        <v>48</v>
      </c>
      <c r="B58" s="293">
        <v>110</v>
      </c>
      <c r="C58" s="294" t="s">
        <v>1402</v>
      </c>
      <c r="D58" s="205" t="s">
        <v>23</v>
      </c>
      <c r="E58" s="294" t="s">
        <v>1410</v>
      </c>
      <c r="F58" s="205" t="s">
        <v>25</v>
      </c>
      <c r="G58" s="290" t="s">
        <v>1410</v>
      </c>
      <c r="H58" s="290" t="s">
        <v>1506</v>
      </c>
      <c r="I58" s="290" t="s">
        <v>1145</v>
      </c>
      <c r="J58" s="70" t="s">
        <v>1156</v>
      </c>
      <c r="K58" s="288" t="s">
        <v>1082</v>
      </c>
      <c r="L58" s="399" t="s">
        <v>648</v>
      </c>
      <c r="M58" s="289" t="s">
        <v>648</v>
      </c>
      <c r="N58" s="289" t="s">
        <v>648</v>
      </c>
      <c r="O58" s="289" t="s">
        <v>648</v>
      </c>
      <c r="P58" s="289" t="s">
        <v>648</v>
      </c>
      <c r="Q58" s="289" t="s">
        <v>648</v>
      </c>
      <c r="R58" s="289" t="s">
        <v>648</v>
      </c>
      <c r="S58" s="289" t="s">
        <v>648</v>
      </c>
      <c r="T58" s="289" t="s">
        <v>648</v>
      </c>
      <c r="U58" s="289" t="s">
        <v>648</v>
      </c>
      <c r="V58" s="289" t="s">
        <v>648</v>
      </c>
      <c r="W58" s="478">
        <f t="shared" ref="W58:W65" si="39">COUNTIF($M58:$V58,"x")</f>
        <v>10</v>
      </c>
      <c r="X58" s="290" t="s">
        <v>1771</v>
      </c>
      <c r="Y58" s="290" t="s">
        <v>1771</v>
      </c>
      <c r="Z58" s="290" t="s">
        <v>1771</v>
      </c>
      <c r="AA58" s="290"/>
      <c r="AB58" s="290"/>
      <c r="AC58" s="290" t="s">
        <v>1771</v>
      </c>
      <c r="AD58" s="290"/>
      <c r="AE58" s="290"/>
      <c r="AF58" s="290"/>
      <c r="AG58" s="290"/>
      <c r="AH58" s="290"/>
      <c r="AI58" s="290" t="s">
        <v>1771</v>
      </c>
      <c r="AJ58" s="290"/>
      <c r="AK58" s="290" t="s">
        <v>1772</v>
      </c>
      <c r="AL58" s="290" t="s">
        <v>1772</v>
      </c>
      <c r="AM58" s="290" t="s">
        <v>1772</v>
      </c>
      <c r="AN58" s="290" t="s">
        <v>1772</v>
      </c>
      <c r="AO58" s="290" t="s">
        <v>1772</v>
      </c>
      <c r="AP58" s="290"/>
      <c r="AQ58" s="290" t="s">
        <v>1772</v>
      </c>
      <c r="AR58" s="290" t="s">
        <v>1772</v>
      </c>
      <c r="AS58" s="290" t="s">
        <v>1772</v>
      </c>
      <c r="AT58" s="290" t="s">
        <v>1772</v>
      </c>
      <c r="AU58" s="290" t="s">
        <v>1772</v>
      </c>
      <c r="AV58" s="290"/>
      <c r="AW58" s="290"/>
      <c r="AX58" s="290"/>
      <c r="AY58" s="290"/>
      <c r="AZ58" s="290" t="s">
        <v>1772</v>
      </c>
      <c r="BA58" s="290" t="s">
        <v>1772</v>
      </c>
      <c r="BB58" s="290"/>
      <c r="BC58" s="290" t="s">
        <v>1772</v>
      </c>
      <c r="BD58" s="290" t="s">
        <v>1772</v>
      </c>
      <c r="BE58" s="290" t="s">
        <v>1772</v>
      </c>
      <c r="BF58" s="290" t="s">
        <v>1772</v>
      </c>
      <c r="BG58" s="290">
        <v>2</v>
      </c>
      <c r="BH58" s="290">
        <v>2</v>
      </c>
      <c r="BI58" s="290">
        <v>2</v>
      </c>
      <c r="BJ58" s="290">
        <v>2</v>
      </c>
      <c r="BK58" s="290">
        <v>2</v>
      </c>
      <c r="BL58" s="290">
        <v>2</v>
      </c>
      <c r="BM58" s="290">
        <v>2</v>
      </c>
      <c r="BN58" s="290">
        <v>2</v>
      </c>
      <c r="BO58" s="290">
        <v>1</v>
      </c>
      <c r="BP58" s="290">
        <v>2</v>
      </c>
      <c r="BQ58" s="290">
        <v>2</v>
      </c>
      <c r="BR58" s="290">
        <v>2</v>
      </c>
      <c r="BS58" s="290">
        <v>2</v>
      </c>
      <c r="BT58" s="290">
        <v>2</v>
      </c>
      <c r="BU58" s="290">
        <v>2</v>
      </c>
      <c r="BV58" s="290">
        <v>2</v>
      </c>
      <c r="BW58" s="290">
        <v>2</v>
      </c>
      <c r="BX58" s="291">
        <f t="shared" ref="BX58:BX65" si="40">COUNTIF($BG58:$BW58,2)</f>
        <v>16</v>
      </c>
      <c r="BY58" s="292">
        <f t="shared" ref="BY58:BY65" si="41">BX58/COUNTA($BG58:$BW58)</f>
        <v>0.94117647058823528</v>
      </c>
      <c r="BZ58" s="291">
        <f t="shared" si="20"/>
        <v>1</v>
      </c>
      <c r="CA58" s="292">
        <f t="shared" ref="CA58:CA65" si="42">BZ58/COUNTA($BG58:$BW58)</f>
        <v>5.8823529411764705E-2</v>
      </c>
      <c r="CB58" s="291">
        <f t="shared" si="14"/>
        <v>0</v>
      </c>
      <c r="CC58" s="292">
        <f t="shared" ref="CC58:CC65" si="43">CB58/COUNTA($BG58:$BV58)</f>
        <v>0</v>
      </c>
      <c r="CD58" s="291">
        <f t="shared" ref="CD58:CD65" si="44">(((BX58*2)+(BZ58*1)+(CB58*0)))/COUNTA($BG58:$BW58)</f>
        <v>1.9411764705882353</v>
      </c>
      <c r="CE58" s="291" t="str">
        <f t="shared" si="6"/>
        <v>Đạt mục tiêu</v>
      </c>
      <c r="CF58" s="274"/>
    </row>
    <row r="59" spans="1:84" ht="30.75" customHeight="1">
      <c r="A59" s="285">
        <v>49</v>
      </c>
      <c r="B59" s="293">
        <v>116</v>
      </c>
      <c r="C59" s="294" t="s">
        <v>1505</v>
      </c>
      <c r="D59" s="205" t="s">
        <v>25</v>
      </c>
      <c r="E59" s="294" t="s">
        <v>497</v>
      </c>
      <c r="F59" s="205" t="s">
        <v>25</v>
      </c>
      <c r="G59" s="290" t="s">
        <v>497</v>
      </c>
      <c r="H59" s="290" t="s">
        <v>1507</v>
      </c>
      <c r="I59" s="290" t="s">
        <v>1303</v>
      </c>
      <c r="J59" s="70" t="s">
        <v>1156</v>
      </c>
      <c r="K59" s="288" t="s">
        <v>1082</v>
      </c>
      <c r="L59" s="399" t="s">
        <v>648</v>
      </c>
      <c r="M59" s="289" t="s">
        <v>648</v>
      </c>
      <c r="N59" s="289" t="s">
        <v>648</v>
      </c>
      <c r="O59" s="289" t="s">
        <v>648</v>
      </c>
      <c r="P59" s="289" t="s">
        <v>648</v>
      </c>
      <c r="Q59" s="289" t="s">
        <v>648</v>
      </c>
      <c r="R59" s="289"/>
      <c r="S59" s="289"/>
      <c r="T59" s="289" t="s">
        <v>648</v>
      </c>
      <c r="U59" s="289" t="s">
        <v>648</v>
      </c>
      <c r="V59" s="289" t="s">
        <v>648</v>
      </c>
      <c r="W59" s="478">
        <f t="shared" si="39"/>
        <v>8</v>
      </c>
      <c r="X59" s="290"/>
      <c r="Y59" s="290"/>
      <c r="Z59" s="290" t="s">
        <v>1771</v>
      </c>
      <c r="AA59" s="290"/>
      <c r="AB59" s="290"/>
      <c r="AC59" s="290" t="s">
        <v>1771</v>
      </c>
      <c r="AD59" s="290"/>
      <c r="AE59" s="290"/>
      <c r="AF59" s="290"/>
      <c r="AG59" s="290"/>
      <c r="AH59" s="290"/>
      <c r="AI59" s="290" t="s">
        <v>1771</v>
      </c>
      <c r="AJ59" s="290"/>
      <c r="AK59" s="290" t="s">
        <v>1771</v>
      </c>
      <c r="AL59" s="290"/>
      <c r="AM59" s="290"/>
      <c r="AN59" s="290"/>
      <c r="AO59" s="290"/>
      <c r="AP59" s="290"/>
      <c r="AQ59" s="290"/>
      <c r="AR59" s="290"/>
      <c r="AS59" s="290"/>
      <c r="AT59" s="290" t="s">
        <v>1772</v>
      </c>
      <c r="AU59" s="290"/>
      <c r="AV59" s="290" t="s">
        <v>1772</v>
      </c>
      <c r="AW59" s="290" t="s">
        <v>1772</v>
      </c>
      <c r="AX59" s="290" t="s">
        <v>1772</v>
      </c>
      <c r="AY59" s="290"/>
      <c r="AZ59" s="290"/>
      <c r="BA59" s="290"/>
      <c r="BB59" s="290" t="s">
        <v>1771</v>
      </c>
      <c r="BC59" s="290"/>
      <c r="BD59" s="290"/>
      <c r="BE59" s="290"/>
      <c r="BF59" s="290"/>
      <c r="BG59" s="290">
        <v>2</v>
      </c>
      <c r="BH59" s="290">
        <v>2</v>
      </c>
      <c r="BI59" s="290">
        <v>2</v>
      </c>
      <c r="BJ59" s="290">
        <v>2</v>
      </c>
      <c r="BK59" s="290">
        <v>2</v>
      </c>
      <c r="BL59" s="290">
        <v>2</v>
      </c>
      <c r="BM59" s="290">
        <v>2</v>
      </c>
      <c r="BN59" s="290">
        <v>2</v>
      </c>
      <c r="BO59" s="290">
        <v>1</v>
      </c>
      <c r="BP59" s="290">
        <v>2</v>
      </c>
      <c r="BQ59" s="290">
        <v>2</v>
      </c>
      <c r="BR59" s="290">
        <v>2</v>
      </c>
      <c r="BS59" s="290">
        <v>2</v>
      </c>
      <c r="BT59" s="290">
        <v>2</v>
      </c>
      <c r="BU59" s="290">
        <v>2</v>
      </c>
      <c r="BV59" s="290">
        <v>2</v>
      </c>
      <c r="BW59" s="290">
        <v>2</v>
      </c>
      <c r="BX59" s="291">
        <f t="shared" si="40"/>
        <v>16</v>
      </c>
      <c r="BY59" s="292">
        <f t="shared" si="41"/>
        <v>0.94117647058823528</v>
      </c>
      <c r="BZ59" s="291">
        <f t="shared" si="20"/>
        <v>1</v>
      </c>
      <c r="CA59" s="292">
        <f t="shared" si="42"/>
        <v>5.8823529411764705E-2</v>
      </c>
      <c r="CB59" s="291">
        <f t="shared" si="14"/>
        <v>0</v>
      </c>
      <c r="CC59" s="292">
        <f t="shared" si="43"/>
        <v>0</v>
      </c>
      <c r="CD59" s="291">
        <f t="shared" si="44"/>
        <v>1.9411764705882353</v>
      </c>
      <c r="CE59" s="291" t="str">
        <f t="shared" si="6"/>
        <v>Đạt mục tiêu</v>
      </c>
      <c r="CF59" s="274"/>
    </row>
    <row r="60" spans="1:84" ht="30.75" customHeight="1">
      <c r="A60" s="285">
        <v>50</v>
      </c>
      <c r="B60" s="293">
        <v>117</v>
      </c>
      <c r="C60" s="294" t="s">
        <v>1404</v>
      </c>
      <c r="D60" s="205" t="s">
        <v>23</v>
      </c>
      <c r="E60" s="294" t="s">
        <v>1408</v>
      </c>
      <c r="F60" s="205" t="s">
        <v>23</v>
      </c>
      <c r="G60" s="290" t="s">
        <v>1408</v>
      </c>
      <c r="H60" s="290" t="s">
        <v>1508</v>
      </c>
      <c r="I60" s="290" t="s">
        <v>1303</v>
      </c>
      <c r="J60" s="70" t="s">
        <v>1156</v>
      </c>
      <c r="K60" s="288" t="s">
        <v>1082</v>
      </c>
      <c r="L60" s="399" t="s">
        <v>648</v>
      </c>
      <c r="M60" s="289" t="s">
        <v>648</v>
      </c>
      <c r="N60" s="289" t="s">
        <v>648</v>
      </c>
      <c r="O60" s="289" t="s">
        <v>648</v>
      </c>
      <c r="P60" s="289" t="s">
        <v>648</v>
      </c>
      <c r="Q60" s="289" t="s">
        <v>648</v>
      </c>
      <c r="R60" s="289" t="s">
        <v>648</v>
      </c>
      <c r="S60" s="289" t="s">
        <v>648</v>
      </c>
      <c r="T60" s="289" t="s">
        <v>648</v>
      </c>
      <c r="U60" s="289" t="s">
        <v>648</v>
      </c>
      <c r="V60" s="289" t="s">
        <v>648</v>
      </c>
      <c r="W60" s="478">
        <f t="shared" si="39"/>
        <v>10</v>
      </c>
      <c r="X60" s="290" t="s">
        <v>1771</v>
      </c>
      <c r="Y60" s="290" t="s">
        <v>1771</v>
      </c>
      <c r="Z60" s="290" t="s">
        <v>1771</v>
      </c>
      <c r="AA60" s="290"/>
      <c r="AB60" s="290"/>
      <c r="AC60" s="290" t="s">
        <v>1771</v>
      </c>
      <c r="AD60" s="290"/>
      <c r="AE60" s="290"/>
      <c r="AF60" s="290"/>
      <c r="AG60" s="290"/>
      <c r="AH60" s="290"/>
      <c r="AI60" s="290" t="s">
        <v>1771</v>
      </c>
      <c r="AJ60" s="290"/>
      <c r="AK60" s="290" t="s">
        <v>1771</v>
      </c>
      <c r="AL60" s="290"/>
      <c r="AM60" s="290"/>
      <c r="AN60" s="290" t="s">
        <v>1771</v>
      </c>
      <c r="AO60" s="290"/>
      <c r="AP60" s="290"/>
      <c r="AQ60" s="290"/>
      <c r="AR60" s="290" t="s">
        <v>1771</v>
      </c>
      <c r="AS60" s="290" t="s">
        <v>1771</v>
      </c>
      <c r="AT60" s="290"/>
      <c r="AU60" s="290"/>
      <c r="AV60" s="290"/>
      <c r="AW60" s="290"/>
      <c r="AX60" s="290"/>
      <c r="AY60" s="290"/>
      <c r="AZ60" s="290"/>
      <c r="BA60" s="290"/>
      <c r="BB60" s="290"/>
      <c r="BC60" s="290"/>
      <c r="BD60" s="290"/>
      <c r="BE60" s="290"/>
      <c r="BF60" s="290"/>
      <c r="BG60" s="290">
        <v>2</v>
      </c>
      <c r="BH60" s="290">
        <v>2</v>
      </c>
      <c r="BI60" s="290">
        <v>2</v>
      </c>
      <c r="BJ60" s="290">
        <v>2</v>
      </c>
      <c r="BK60" s="290">
        <v>2</v>
      </c>
      <c r="BL60" s="290">
        <v>2</v>
      </c>
      <c r="BM60" s="290">
        <v>2</v>
      </c>
      <c r="BN60" s="290">
        <v>2</v>
      </c>
      <c r="BO60" s="290">
        <v>1</v>
      </c>
      <c r="BP60" s="290">
        <v>1</v>
      </c>
      <c r="BQ60" s="290">
        <v>1</v>
      </c>
      <c r="BR60" s="290">
        <v>2</v>
      </c>
      <c r="BS60" s="290">
        <v>2</v>
      </c>
      <c r="BT60" s="290">
        <v>2</v>
      </c>
      <c r="BU60" s="290">
        <v>2</v>
      </c>
      <c r="BV60" s="290">
        <v>2</v>
      </c>
      <c r="BW60" s="290">
        <v>2</v>
      </c>
      <c r="BX60" s="291">
        <f t="shared" si="40"/>
        <v>14</v>
      </c>
      <c r="BY60" s="292">
        <f t="shared" si="41"/>
        <v>0.82352941176470584</v>
      </c>
      <c r="BZ60" s="291">
        <f t="shared" si="20"/>
        <v>3</v>
      </c>
      <c r="CA60" s="292">
        <f t="shared" si="42"/>
        <v>0.17647058823529413</v>
      </c>
      <c r="CB60" s="291">
        <f t="shared" si="14"/>
        <v>0</v>
      </c>
      <c r="CC60" s="292">
        <f t="shared" si="43"/>
        <v>0</v>
      </c>
      <c r="CD60" s="291">
        <f t="shared" si="44"/>
        <v>1.8235294117647058</v>
      </c>
      <c r="CE60" s="291" t="str">
        <f t="shared" si="6"/>
        <v>Đạt mục tiêu</v>
      </c>
      <c r="CF60" s="274"/>
    </row>
    <row r="61" spans="1:84" ht="30.75" customHeight="1">
      <c r="A61" s="285">
        <v>51</v>
      </c>
      <c r="B61" s="293">
        <v>120</v>
      </c>
      <c r="C61" s="294" t="s">
        <v>1409</v>
      </c>
      <c r="D61" s="205" t="s">
        <v>23</v>
      </c>
      <c r="E61" s="294" t="s">
        <v>1409</v>
      </c>
      <c r="F61" s="205" t="s">
        <v>23</v>
      </c>
      <c r="G61" s="290" t="s">
        <v>1409</v>
      </c>
      <c r="H61" s="290" t="s">
        <v>1509</v>
      </c>
      <c r="I61" s="290" t="s">
        <v>1303</v>
      </c>
      <c r="J61" s="70" t="s">
        <v>1156</v>
      </c>
      <c r="K61" s="288" t="s">
        <v>1082</v>
      </c>
      <c r="L61" s="399" t="s">
        <v>648</v>
      </c>
      <c r="M61" s="289" t="s">
        <v>648</v>
      </c>
      <c r="N61" s="289" t="s">
        <v>648</v>
      </c>
      <c r="O61" s="289" t="s">
        <v>648</v>
      </c>
      <c r="P61" s="289" t="s">
        <v>648</v>
      </c>
      <c r="Q61" s="289" t="s">
        <v>648</v>
      </c>
      <c r="R61" s="289" t="s">
        <v>648</v>
      </c>
      <c r="S61" s="289" t="s">
        <v>648</v>
      </c>
      <c r="T61" s="289" t="s">
        <v>648</v>
      </c>
      <c r="U61" s="289" t="s">
        <v>648</v>
      </c>
      <c r="V61" s="289" t="s">
        <v>648</v>
      </c>
      <c r="W61" s="478">
        <f t="shared" si="39"/>
        <v>10</v>
      </c>
      <c r="X61" s="290" t="s">
        <v>1771</v>
      </c>
      <c r="Y61" s="290" t="s">
        <v>1771</v>
      </c>
      <c r="Z61" s="290" t="s">
        <v>1771</v>
      </c>
      <c r="AA61" s="290"/>
      <c r="AB61" s="290"/>
      <c r="AC61" s="290" t="s">
        <v>1771</v>
      </c>
      <c r="AD61" s="290" t="s">
        <v>1771</v>
      </c>
      <c r="AE61" s="290"/>
      <c r="AF61" s="290"/>
      <c r="AG61" s="290"/>
      <c r="AH61" s="290"/>
      <c r="AI61" s="290" t="s">
        <v>1771</v>
      </c>
      <c r="AJ61" s="290"/>
      <c r="AK61" s="290" t="s">
        <v>1771</v>
      </c>
      <c r="AL61" s="290"/>
      <c r="AM61" s="290"/>
      <c r="AN61" s="290"/>
      <c r="AO61" s="290"/>
      <c r="AP61" s="290"/>
      <c r="AQ61" s="290"/>
      <c r="AR61" s="290"/>
      <c r="AS61" s="290"/>
      <c r="AT61" s="290"/>
      <c r="AU61" s="290"/>
      <c r="AV61" s="290"/>
      <c r="AW61" s="290"/>
      <c r="AX61" s="290"/>
      <c r="AY61" s="290" t="s">
        <v>1771</v>
      </c>
      <c r="AZ61" s="290" t="s">
        <v>1771</v>
      </c>
      <c r="BA61" s="290"/>
      <c r="BB61" s="290"/>
      <c r="BC61" s="290"/>
      <c r="BD61" s="290" t="s">
        <v>1771</v>
      </c>
      <c r="BE61" s="290"/>
      <c r="BF61" s="290"/>
      <c r="BG61" s="290">
        <v>2</v>
      </c>
      <c r="BH61" s="290">
        <v>2</v>
      </c>
      <c r="BI61" s="290">
        <v>2</v>
      </c>
      <c r="BJ61" s="290">
        <v>2</v>
      </c>
      <c r="BK61" s="290">
        <v>2</v>
      </c>
      <c r="BL61" s="290">
        <v>2</v>
      </c>
      <c r="BM61" s="290">
        <v>2</v>
      </c>
      <c r="BN61" s="290">
        <v>2</v>
      </c>
      <c r="BO61" s="290">
        <v>1</v>
      </c>
      <c r="BP61" s="290">
        <v>1</v>
      </c>
      <c r="BQ61" s="290">
        <v>1</v>
      </c>
      <c r="BR61" s="290">
        <v>2</v>
      </c>
      <c r="BS61" s="290">
        <v>1</v>
      </c>
      <c r="BT61" s="290">
        <v>2</v>
      </c>
      <c r="BU61" s="290">
        <v>1</v>
      </c>
      <c r="BV61" s="290">
        <v>2</v>
      </c>
      <c r="BW61" s="290">
        <v>2</v>
      </c>
      <c r="BX61" s="291">
        <f t="shared" si="40"/>
        <v>12</v>
      </c>
      <c r="BY61" s="292">
        <f t="shared" si="41"/>
        <v>0.70588235294117652</v>
      </c>
      <c r="BZ61" s="291">
        <f t="shared" si="20"/>
        <v>5</v>
      </c>
      <c r="CA61" s="292">
        <f t="shared" si="42"/>
        <v>0.29411764705882354</v>
      </c>
      <c r="CB61" s="291">
        <f t="shared" si="14"/>
        <v>0</v>
      </c>
      <c r="CC61" s="292">
        <f t="shared" si="43"/>
        <v>0</v>
      </c>
      <c r="CD61" s="291">
        <f t="shared" si="44"/>
        <v>1.7058823529411764</v>
      </c>
      <c r="CE61" s="291" t="str">
        <f t="shared" si="6"/>
        <v>Đạt mục tiêu</v>
      </c>
      <c r="CF61" s="274"/>
    </row>
    <row r="62" spans="1:84" ht="30.75" customHeight="1">
      <c r="A62" s="285">
        <v>52</v>
      </c>
      <c r="B62" s="293">
        <v>123</v>
      </c>
      <c r="C62" s="294" t="s">
        <v>1405</v>
      </c>
      <c r="D62" s="205" t="s">
        <v>23</v>
      </c>
      <c r="E62" s="294" t="s">
        <v>1411</v>
      </c>
      <c r="F62" s="205" t="s">
        <v>23</v>
      </c>
      <c r="G62" s="290" t="s">
        <v>1411</v>
      </c>
      <c r="H62" s="290" t="s">
        <v>1510</v>
      </c>
      <c r="I62" s="290" t="s">
        <v>1303</v>
      </c>
      <c r="J62" s="70" t="s">
        <v>1156</v>
      </c>
      <c r="K62" s="288" t="s">
        <v>1082</v>
      </c>
      <c r="L62" s="399" t="s">
        <v>648</v>
      </c>
      <c r="M62" s="289"/>
      <c r="N62" s="289" t="s">
        <v>648</v>
      </c>
      <c r="O62" s="289" t="s">
        <v>648</v>
      </c>
      <c r="P62" s="289" t="s">
        <v>648</v>
      </c>
      <c r="Q62" s="289" t="s">
        <v>648</v>
      </c>
      <c r="R62" s="289" t="s">
        <v>648</v>
      </c>
      <c r="S62" s="289"/>
      <c r="T62" s="289" t="s">
        <v>648</v>
      </c>
      <c r="U62" s="289"/>
      <c r="V62" s="289" t="s">
        <v>648</v>
      </c>
      <c r="W62" s="478">
        <f t="shared" si="39"/>
        <v>7</v>
      </c>
      <c r="X62" s="290"/>
      <c r="Y62" s="290"/>
      <c r="Z62" s="290"/>
      <c r="AA62" s="290" t="s">
        <v>1771</v>
      </c>
      <c r="AB62" s="290" t="s">
        <v>1771</v>
      </c>
      <c r="AC62" s="290"/>
      <c r="AD62" s="290" t="s">
        <v>1771</v>
      </c>
      <c r="AE62" s="290" t="s">
        <v>1771</v>
      </c>
      <c r="AF62" s="290"/>
      <c r="AG62" s="290"/>
      <c r="AH62" s="290"/>
      <c r="AI62" s="290"/>
      <c r="AJ62" s="290"/>
      <c r="AK62" s="290" t="s">
        <v>1771</v>
      </c>
      <c r="AL62" s="290"/>
      <c r="AM62" s="290" t="s">
        <v>1771</v>
      </c>
      <c r="AN62" s="290"/>
      <c r="AO62" s="290"/>
      <c r="AP62" s="290"/>
      <c r="AQ62" s="290"/>
      <c r="AR62" s="290" t="s">
        <v>1771</v>
      </c>
      <c r="AS62" s="290"/>
      <c r="AT62" s="290" t="s">
        <v>1771</v>
      </c>
      <c r="AU62" s="290"/>
      <c r="AV62" s="290" t="s">
        <v>1771</v>
      </c>
      <c r="AW62" s="290" t="s">
        <v>1771</v>
      </c>
      <c r="AX62" s="290" t="s">
        <v>1771</v>
      </c>
      <c r="AY62" s="290"/>
      <c r="AZ62" s="290"/>
      <c r="BA62" s="290"/>
      <c r="BB62" s="290"/>
      <c r="BC62" s="290"/>
      <c r="BD62" s="290"/>
      <c r="BE62" s="290"/>
      <c r="BF62" s="290" t="s">
        <v>1771</v>
      </c>
      <c r="BG62" s="290">
        <v>2</v>
      </c>
      <c r="BH62" s="290">
        <v>2</v>
      </c>
      <c r="BI62" s="290">
        <v>2</v>
      </c>
      <c r="BJ62" s="290">
        <v>2</v>
      </c>
      <c r="BK62" s="290">
        <v>2</v>
      </c>
      <c r="BL62" s="290">
        <v>2</v>
      </c>
      <c r="BM62" s="290">
        <v>2</v>
      </c>
      <c r="BN62" s="290">
        <v>2</v>
      </c>
      <c r="BO62" s="290">
        <v>2</v>
      </c>
      <c r="BP62" s="290">
        <v>2</v>
      </c>
      <c r="BQ62" s="290">
        <v>1</v>
      </c>
      <c r="BR62" s="290">
        <v>1</v>
      </c>
      <c r="BS62" s="290">
        <v>2</v>
      </c>
      <c r="BT62" s="290">
        <v>2</v>
      </c>
      <c r="BU62" s="290">
        <v>1</v>
      </c>
      <c r="BV62" s="290">
        <v>2</v>
      </c>
      <c r="BW62" s="290">
        <v>2</v>
      </c>
      <c r="BX62" s="291">
        <f t="shared" si="40"/>
        <v>14</v>
      </c>
      <c r="BY62" s="292">
        <f t="shared" si="41"/>
        <v>0.82352941176470584</v>
      </c>
      <c r="BZ62" s="291">
        <f t="shared" si="20"/>
        <v>3</v>
      </c>
      <c r="CA62" s="292">
        <f t="shared" si="42"/>
        <v>0.17647058823529413</v>
      </c>
      <c r="CB62" s="291">
        <f t="shared" si="14"/>
        <v>0</v>
      </c>
      <c r="CC62" s="292">
        <f t="shared" si="43"/>
        <v>0</v>
      </c>
      <c r="CD62" s="291">
        <f t="shared" si="44"/>
        <v>1.8235294117647058</v>
      </c>
      <c r="CE62" s="291" t="str">
        <f t="shared" si="6"/>
        <v>Đạt mục tiêu</v>
      </c>
      <c r="CF62" s="274"/>
    </row>
    <row r="63" spans="1:84" ht="30.75" customHeight="1">
      <c r="A63" s="285">
        <v>53</v>
      </c>
      <c r="B63" s="293">
        <v>126</v>
      </c>
      <c r="C63" s="294" t="s">
        <v>1412</v>
      </c>
      <c r="D63" s="205" t="s">
        <v>23</v>
      </c>
      <c r="E63" s="294" t="s">
        <v>1412</v>
      </c>
      <c r="F63" s="205" t="s">
        <v>25</v>
      </c>
      <c r="G63" s="290" t="s">
        <v>1412</v>
      </c>
      <c r="H63" s="290" t="s">
        <v>1511</v>
      </c>
      <c r="I63" s="290" t="s">
        <v>1303</v>
      </c>
      <c r="J63" s="70" t="s">
        <v>1156</v>
      </c>
      <c r="K63" s="288" t="s">
        <v>1082</v>
      </c>
      <c r="L63" s="399" t="s">
        <v>648</v>
      </c>
      <c r="M63" s="289"/>
      <c r="N63" s="289" t="s">
        <v>648</v>
      </c>
      <c r="O63" s="289" t="s">
        <v>648</v>
      </c>
      <c r="P63" s="289"/>
      <c r="Q63" s="289" t="s">
        <v>648</v>
      </c>
      <c r="R63" s="289"/>
      <c r="S63" s="289"/>
      <c r="T63" s="289" t="s">
        <v>648</v>
      </c>
      <c r="U63" s="289" t="s">
        <v>648</v>
      </c>
      <c r="V63" s="289" t="s">
        <v>648</v>
      </c>
      <c r="W63" s="478">
        <f t="shared" si="39"/>
        <v>6</v>
      </c>
      <c r="X63" s="290"/>
      <c r="Y63" s="290"/>
      <c r="Z63" s="290"/>
      <c r="AA63" s="290" t="s">
        <v>1771</v>
      </c>
      <c r="AB63" s="290" t="s">
        <v>1771</v>
      </c>
      <c r="AC63" s="290"/>
      <c r="AD63" s="290" t="s">
        <v>1771</v>
      </c>
      <c r="AE63" s="290" t="s">
        <v>1771</v>
      </c>
      <c r="AF63" s="290"/>
      <c r="AG63" s="290"/>
      <c r="AH63" s="290"/>
      <c r="AI63" s="290"/>
      <c r="AJ63" s="290"/>
      <c r="AK63" s="290"/>
      <c r="AL63" s="290"/>
      <c r="AM63" s="290" t="s">
        <v>1771</v>
      </c>
      <c r="AN63" s="290"/>
      <c r="AO63" s="290"/>
      <c r="AP63" s="290"/>
      <c r="AQ63" s="290"/>
      <c r="AR63" s="290"/>
      <c r="AS63" s="290"/>
      <c r="AT63" s="290"/>
      <c r="AU63" s="290"/>
      <c r="AV63" s="290"/>
      <c r="AW63" s="290"/>
      <c r="AX63" s="290"/>
      <c r="AY63" s="290"/>
      <c r="AZ63" s="290"/>
      <c r="BA63" s="290"/>
      <c r="BB63" s="290"/>
      <c r="BC63" s="290"/>
      <c r="BD63" s="290" t="s">
        <v>1771</v>
      </c>
      <c r="BE63" s="290"/>
      <c r="BF63" s="290"/>
      <c r="BG63" s="290">
        <v>2</v>
      </c>
      <c r="BH63" s="290">
        <v>2</v>
      </c>
      <c r="BI63" s="290">
        <v>2</v>
      </c>
      <c r="BJ63" s="290">
        <v>2</v>
      </c>
      <c r="BK63" s="290">
        <v>2</v>
      </c>
      <c r="BL63" s="290">
        <v>2</v>
      </c>
      <c r="BM63" s="290">
        <v>2</v>
      </c>
      <c r="BN63" s="290">
        <v>2</v>
      </c>
      <c r="BO63" s="290">
        <v>2</v>
      </c>
      <c r="BP63" s="290">
        <v>1</v>
      </c>
      <c r="BQ63" s="290">
        <v>1</v>
      </c>
      <c r="BR63" s="290">
        <v>2</v>
      </c>
      <c r="BS63" s="290">
        <v>2</v>
      </c>
      <c r="BT63" s="290">
        <v>2</v>
      </c>
      <c r="BU63" s="290">
        <v>1</v>
      </c>
      <c r="BV63" s="290">
        <v>1</v>
      </c>
      <c r="BW63" s="290">
        <v>2</v>
      </c>
      <c r="BX63" s="291">
        <f t="shared" si="40"/>
        <v>13</v>
      </c>
      <c r="BY63" s="292">
        <f t="shared" si="41"/>
        <v>0.76470588235294112</v>
      </c>
      <c r="BZ63" s="291">
        <f t="shared" si="20"/>
        <v>4</v>
      </c>
      <c r="CA63" s="292">
        <f t="shared" si="42"/>
        <v>0.23529411764705882</v>
      </c>
      <c r="CB63" s="291">
        <f t="shared" si="14"/>
        <v>0</v>
      </c>
      <c r="CC63" s="292">
        <f t="shared" si="43"/>
        <v>0</v>
      </c>
      <c r="CD63" s="291">
        <f t="shared" si="44"/>
        <v>1.7647058823529411</v>
      </c>
      <c r="CE63" s="291" t="str">
        <f t="shared" si="6"/>
        <v>Đạt mục tiêu</v>
      </c>
      <c r="CF63" s="274"/>
    </row>
    <row r="64" spans="1:84" ht="30.75" customHeight="1">
      <c r="A64" s="285">
        <v>54</v>
      </c>
      <c r="B64" s="293">
        <v>130</v>
      </c>
      <c r="C64" s="294" t="s">
        <v>1406</v>
      </c>
      <c r="D64" s="205" t="s">
        <v>23</v>
      </c>
      <c r="E64" s="294" t="s">
        <v>465</v>
      </c>
      <c r="F64" s="205" t="s">
        <v>23</v>
      </c>
      <c r="G64" s="290" t="s">
        <v>465</v>
      </c>
      <c r="H64" s="290" t="s">
        <v>1512</v>
      </c>
      <c r="I64" s="290" t="s">
        <v>1303</v>
      </c>
      <c r="J64" s="70" t="s">
        <v>1156</v>
      </c>
      <c r="K64" s="288" t="s">
        <v>1082</v>
      </c>
      <c r="L64" s="399" t="s">
        <v>648</v>
      </c>
      <c r="M64" s="289"/>
      <c r="N64" s="289" t="s">
        <v>648</v>
      </c>
      <c r="O64" s="289" t="s">
        <v>648</v>
      </c>
      <c r="P64" s="289"/>
      <c r="Q64" s="289" t="s">
        <v>648</v>
      </c>
      <c r="R64" s="289"/>
      <c r="S64" s="289"/>
      <c r="T64" s="289" t="s">
        <v>648</v>
      </c>
      <c r="U64" s="289" t="s">
        <v>648</v>
      </c>
      <c r="V64" s="289" t="s">
        <v>648</v>
      </c>
      <c r="W64" s="478">
        <f t="shared" si="39"/>
        <v>6</v>
      </c>
      <c r="X64" s="290"/>
      <c r="Y64" s="290"/>
      <c r="Z64" s="290"/>
      <c r="AA64" s="290" t="s">
        <v>1771</v>
      </c>
      <c r="AB64" s="290" t="s">
        <v>1771</v>
      </c>
      <c r="AC64" s="290"/>
      <c r="AD64" s="290" t="s">
        <v>1771</v>
      </c>
      <c r="AE64" s="290" t="s">
        <v>1771</v>
      </c>
      <c r="AF64" s="290"/>
      <c r="AG64" s="290"/>
      <c r="AH64" s="290"/>
      <c r="AI64" s="290"/>
      <c r="AJ64" s="290"/>
      <c r="AK64" s="290"/>
      <c r="AL64" s="290"/>
      <c r="AM64" s="290" t="s">
        <v>1771</v>
      </c>
      <c r="AN64" s="290"/>
      <c r="AO64" s="290"/>
      <c r="AP64" s="290"/>
      <c r="AQ64" s="290"/>
      <c r="AR64" s="290"/>
      <c r="AS64" s="290"/>
      <c r="AT64" s="290"/>
      <c r="AU64" s="290"/>
      <c r="AV64" s="290" t="s">
        <v>1771</v>
      </c>
      <c r="AW64" s="290"/>
      <c r="AX64" s="290"/>
      <c r="AY64" s="290"/>
      <c r="AZ64" s="290"/>
      <c r="BA64" s="290"/>
      <c r="BB64" s="290"/>
      <c r="BC64" s="290"/>
      <c r="BD64" s="290"/>
      <c r="BE64" s="290"/>
      <c r="BF64" s="290" t="s">
        <v>1771</v>
      </c>
      <c r="BG64" s="290">
        <v>2</v>
      </c>
      <c r="BH64" s="290">
        <v>2</v>
      </c>
      <c r="BI64" s="290">
        <v>2</v>
      </c>
      <c r="BJ64" s="290">
        <v>2</v>
      </c>
      <c r="BK64" s="290">
        <v>2</v>
      </c>
      <c r="BL64" s="290">
        <v>2</v>
      </c>
      <c r="BM64" s="290">
        <v>1</v>
      </c>
      <c r="BN64" s="290">
        <v>1</v>
      </c>
      <c r="BO64" s="290">
        <v>2</v>
      </c>
      <c r="BP64" s="290">
        <v>1</v>
      </c>
      <c r="BQ64" s="290">
        <v>1</v>
      </c>
      <c r="BR64" s="290">
        <v>2</v>
      </c>
      <c r="BS64" s="290">
        <v>2</v>
      </c>
      <c r="BT64" s="290">
        <v>2</v>
      </c>
      <c r="BU64" s="290">
        <v>2</v>
      </c>
      <c r="BV64" s="290">
        <v>2</v>
      </c>
      <c r="BW64" s="290">
        <v>2</v>
      </c>
      <c r="BX64" s="291">
        <f t="shared" si="40"/>
        <v>13</v>
      </c>
      <c r="BY64" s="292">
        <f t="shared" si="41"/>
        <v>0.76470588235294112</v>
      </c>
      <c r="BZ64" s="291">
        <f t="shared" si="20"/>
        <v>4</v>
      </c>
      <c r="CA64" s="292">
        <f t="shared" si="42"/>
        <v>0.23529411764705882</v>
      </c>
      <c r="CB64" s="291">
        <f t="shared" si="14"/>
        <v>0</v>
      </c>
      <c r="CC64" s="292">
        <f t="shared" si="43"/>
        <v>0</v>
      </c>
      <c r="CD64" s="291">
        <f t="shared" si="44"/>
        <v>1.7647058823529411</v>
      </c>
      <c r="CE64" s="291" t="str">
        <f t="shared" si="6"/>
        <v>Đạt mục tiêu</v>
      </c>
      <c r="CF64" s="274"/>
    </row>
    <row r="65" spans="1:84" ht="50.25" customHeight="1">
      <c r="A65" s="285">
        <v>55</v>
      </c>
      <c r="B65" s="293">
        <v>134</v>
      </c>
      <c r="C65" s="68" t="s">
        <v>1407</v>
      </c>
      <c r="D65" s="205" t="s">
        <v>26</v>
      </c>
      <c r="E65" s="294" t="s">
        <v>493</v>
      </c>
      <c r="F65" s="205" t="s">
        <v>26</v>
      </c>
      <c r="G65" s="290" t="s">
        <v>493</v>
      </c>
      <c r="H65" s="290" t="s">
        <v>1513</v>
      </c>
      <c r="I65" s="290" t="s">
        <v>1303</v>
      </c>
      <c r="J65" s="70" t="s">
        <v>1156</v>
      </c>
      <c r="K65" s="288" t="s">
        <v>1082</v>
      </c>
      <c r="L65" s="399" t="s">
        <v>648</v>
      </c>
      <c r="M65" s="289"/>
      <c r="N65" s="289" t="s">
        <v>648</v>
      </c>
      <c r="O65" s="289" t="s">
        <v>648</v>
      </c>
      <c r="P65" s="289"/>
      <c r="Q65" s="289" t="s">
        <v>648</v>
      </c>
      <c r="R65" s="289"/>
      <c r="S65" s="289" t="s">
        <v>648</v>
      </c>
      <c r="T65" s="289" t="s">
        <v>648</v>
      </c>
      <c r="U65" s="289" t="s">
        <v>648</v>
      </c>
      <c r="V65" s="289" t="s">
        <v>648</v>
      </c>
      <c r="W65" s="478">
        <f t="shared" si="39"/>
        <v>7</v>
      </c>
      <c r="X65" s="290"/>
      <c r="Y65" s="290"/>
      <c r="Z65" s="290"/>
      <c r="AA65" s="290" t="s">
        <v>1771</v>
      </c>
      <c r="AB65" s="290" t="s">
        <v>1771</v>
      </c>
      <c r="AC65" s="290"/>
      <c r="AD65" s="290"/>
      <c r="AE65" s="290" t="s">
        <v>1771</v>
      </c>
      <c r="AF65" s="290"/>
      <c r="AG65" s="290"/>
      <c r="AH65" s="290"/>
      <c r="AI65" s="290"/>
      <c r="AJ65" s="290"/>
      <c r="AK65" s="290"/>
      <c r="AL65" s="290"/>
      <c r="AM65" s="290"/>
      <c r="AN65" s="290" t="s">
        <v>1771</v>
      </c>
      <c r="AO65" s="290"/>
      <c r="AP65" s="290"/>
      <c r="AQ65" s="290"/>
      <c r="AR65" s="290"/>
      <c r="AS65" s="290"/>
      <c r="AT65" s="290"/>
      <c r="AU65" s="290"/>
      <c r="AV65" s="290" t="s">
        <v>1771</v>
      </c>
      <c r="AW65" s="290" t="s">
        <v>1771</v>
      </c>
      <c r="AX65" s="290"/>
      <c r="AY65" s="290"/>
      <c r="AZ65" s="290" t="s">
        <v>1771</v>
      </c>
      <c r="BA65" s="290"/>
      <c r="BB65" s="290"/>
      <c r="BC65" s="290"/>
      <c r="BD65" s="290"/>
      <c r="BE65" s="290" t="s">
        <v>1771</v>
      </c>
      <c r="BF65" s="290"/>
      <c r="BG65" s="290">
        <v>2</v>
      </c>
      <c r="BH65" s="290">
        <v>2</v>
      </c>
      <c r="BI65" s="290">
        <v>2</v>
      </c>
      <c r="BJ65" s="290">
        <v>1</v>
      </c>
      <c r="BK65" s="290">
        <v>2</v>
      </c>
      <c r="BL65" s="290">
        <v>2</v>
      </c>
      <c r="BM65" s="290">
        <v>2</v>
      </c>
      <c r="BN65" s="290">
        <v>2</v>
      </c>
      <c r="BO65" s="290">
        <v>2</v>
      </c>
      <c r="BP65" s="290">
        <v>2</v>
      </c>
      <c r="BQ65" s="290">
        <v>1</v>
      </c>
      <c r="BR65" s="290">
        <v>2</v>
      </c>
      <c r="BS65" s="290">
        <v>2</v>
      </c>
      <c r="BT65" s="290">
        <v>2</v>
      </c>
      <c r="BU65" s="290">
        <v>2</v>
      </c>
      <c r="BV65" s="290">
        <v>2</v>
      </c>
      <c r="BW65" s="290">
        <v>2</v>
      </c>
      <c r="BX65" s="291">
        <f t="shared" si="40"/>
        <v>15</v>
      </c>
      <c r="BY65" s="292">
        <f t="shared" si="41"/>
        <v>0.88235294117647056</v>
      </c>
      <c r="BZ65" s="291">
        <f t="shared" si="20"/>
        <v>2</v>
      </c>
      <c r="CA65" s="292">
        <f t="shared" si="42"/>
        <v>0.11764705882352941</v>
      </c>
      <c r="CB65" s="291">
        <f t="shared" si="14"/>
        <v>0</v>
      </c>
      <c r="CC65" s="292">
        <f t="shared" si="43"/>
        <v>0</v>
      </c>
      <c r="CD65" s="291">
        <f t="shared" si="44"/>
        <v>1.8823529411764706</v>
      </c>
      <c r="CE65" s="291" t="str">
        <f t="shared" si="6"/>
        <v>Đạt mục tiêu</v>
      </c>
      <c r="CF65" s="274"/>
    </row>
    <row r="66" spans="1:84" ht="30.75" customHeight="1">
      <c r="A66" s="285">
        <v>56</v>
      </c>
      <c r="B66" s="286">
        <v>135</v>
      </c>
      <c r="C66" s="649" t="s">
        <v>985</v>
      </c>
      <c r="D66" s="649"/>
      <c r="E66" s="649"/>
      <c r="F66" s="287" t="s">
        <v>1176</v>
      </c>
      <c r="G66" s="287" t="s">
        <v>1176</v>
      </c>
      <c r="H66" s="287" t="s">
        <v>1176</v>
      </c>
      <c r="I66" s="287" t="s">
        <v>1176</v>
      </c>
      <c r="J66" s="69" t="s">
        <v>1156</v>
      </c>
      <c r="K66" s="287" t="s">
        <v>1176</v>
      </c>
      <c r="L66" s="287" t="s">
        <v>1176</v>
      </c>
      <c r="M66" s="287" t="s">
        <v>1176</v>
      </c>
      <c r="N66" s="287" t="s">
        <v>1176</v>
      </c>
      <c r="O66" s="287" t="s">
        <v>1176</v>
      </c>
      <c r="P66" s="287" t="s">
        <v>1176</v>
      </c>
      <c r="Q66" s="287" t="s">
        <v>1176</v>
      </c>
      <c r="R66" s="287" t="s">
        <v>1176</v>
      </c>
      <c r="S66" s="287" t="s">
        <v>1176</v>
      </c>
      <c r="T66" s="287" t="s">
        <v>1176</v>
      </c>
      <c r="U66" s="287" t="s">
        <v>1176</v>
      </c>
      <c r="V66" s="287" t="s">
        <v>1176</v>
      </c>
      <c r="W66" s="287" t="s">
        <v>1176</v>
      </c>
      <c r="X66" s="287" t="s">
        <v>1176</v>
      </c>
      <c r="Y66" s="287" t="s">
        <v>1176</v>
      </c>
      <c r="Z66" s="287" t="s">
        <v>1176</v>
      </c>
      <c r="AA66" s="287" t="s">
        <v>1176</v>
      </c>
      <c r="AB66" s="287" t="s">
        <v>1176</v>
      </c>
      <c r="AC66" s="287" t="s">
        <v>1176</v>
      </c>
      <c r="AD66" s="287" t="s">
        <v>1176</v>
      </c>
      <c r="AE66" s="287" t="s">
        <v>1176</v>
      </c>
      <c r="AF66" s="287" t="s">
        <v>1176</v>
      </c>
      <c r="AG66" s="287" t="s">
        <v>1176</v>
      </c>
      <c r="AH66" s="287" t="s">
        <v>1176</v>
      </c>
      <c r="AI66" s="287" t="s">
        <v>1176</v>
      </c>
      <c r="AJ66" s="287" t="s">
        <v>1176</v>
      </c>
      <c r="AK66" s="287" t="s">
        <v>1176</v>
      </c>
      <c r="AL66" s="287" t="s">
        <v>1176</v>
      </c>
      <c r="AM66" s="287" t="s">
        <v>1176</v>
      </c>
      <c r="AN66" s="287" t="s">
        <v>1176</v>
      </c>
      <c r="AO66" s="287" t="s">
        <v>1176</v>
      </c>
      <c r="AP66" s="287" t="s">
        <v>1176</v>
      </c>
      <c r="AQ66" s="287" t="s">
        <v>1176</v>
      </c>
      <c r="AR66" s="287" t="s">
        <v>1176</v>
      </c>
      <c r="AS66" s="287" t="s">
        <v>1176</v>
      </c>
      <c r="AT66" s="287" t="s">
        <v>1176</v>
      </c>
      <c r="AU66" s="287" t="s">
        <v>1176</v>
      </c>
      <c r="AV66" s="287" t="s">
        <v>1176</v>
      </c>
      <c r="AW66" s="287" t="s">
        <v>1176</v>
      </c>
      <c r="AX66" s="287" t="s">
        <v>1176</v>
      </c>
      <c r="AY66" s="287" t="s">
        <v>1176</v>
      </c>
      <c r="AZ66" s="287" t="s">
        <v>1176</v>
      </c>
      <c r="BA66" s="287" t="s">
        <v>1176</v>
      </c>
      <c r="BB66" s="287" t="s">
        <v>1176</v>
      </c>
      <c r="BC66" s="287" t="s">
        <v>1176</v>
      </c>
      <c r="BD66" s="287" t="s">
        <v>1176</v>
      </c>
      <c r="BE66" s="287" t="s">
        <v>1176</v>
      </c>
      <c r="BF66" s="287" t="s">
        <v>1176</v>
      </c>
      <c r="BG66" s="287" t="s">
        <v>1176</v>
      </c>
      <c r="BH66" s="287" t="s">
        <v>1176</v>
      </c>
      <c r="BI66" s="287" t="s">
        <v>1176</v>
      </c>
      <c r="BJ66" s="287" t="s">
        <v>1176</v>
      </c>
      <c r="BK66" s="287" t="s">
        <v>1176</v>
      </c>
      <c r="BL66" s="287" t="s">
        <v>1176</v>
      </c>
      <c r="BM66" s="287" t="s">
        <v>1176</v>
      </c>
      <c r="BN66" s="287" t="s">
        <v>1176</v>
      </c>
      <c r="BO66" s="287" t="s">
        <v>1176</v>
      </c>
      <c r="BP66" s="287" t="s">
        <v>1176</v>
      </c>
      <c r="BQ66" s="287" t="s">
        <v>1176</v>
      </c>
      <c r="BR66" s="287" t="s">
        <v>1176</v>
      </c>
      <c r="BS66" s="287" t="s">
        <v>1176</v>
      </c>
      <c r="BT66" s="287" t="s">
        <v>1176</v>
      </c>
      <c r="BU66" s="287" t="s">
        <v>1176</v>
      </c>
      <c r="BV66" s="287" t="s">
        <v>1176</v>
      </c>
      <c r="BW66" s="287" t="s">
        <v>1176</v>
      </c>
      <c r="BX66" s="287" t="s">
        <v>1176</v>
      </c>
      <c r="BY66" s="287" t="s">
        <v>1176</v>
      </c>
      <c r="BZ66" s="287" t="s">
        <v>1176</v>
      </c>
      <c r="CA66" s="287" t="s">
        <v>1176</v>
      </c>
      <c r="CB66" s="287" t="s">
        <v>1176</v>
      </c>
      <c r="CC66" s="287" t="s">
        <v>1176</v>
      </c>
      <c r="CD66" s="287" t="s">
        <v>1176</v>
      </c>
      <c r="CE66" s="287" t="s">
        <v>1176</v>
      </c>
      <c r="CF66" s="274"/>
    </row>
    <row r="67" spans="1:84" ht="30.75" customHeight="1">
      <c r="A67" s="285">
        <v>57</v>
      </c>
      <c r="B67" s="286">
        <v>136</v>
      </c>
      <c r="C67" s="649" t="s">
        <v>986</v>
      </c>
      <c r="D67" s="649"/>
      <c r="E67" s="649"/>
      <c r="F67" s="287" t="s">
        <v>1176</v>
      </c>
      <c r="G67" s="287" t="s">
        <v>1176</v>
      </c>
      <c r="H67" s="287" t="s">
        <v>1176</v>
      </c>
      <c r="I67" s="287" t="s">
        <v>1176</v>
      </c>
      <c r="J67" s="69" t="s">
        <v>1156</v>
      </c>
      <c r="K67" s="287" t="s">
        <v>1176</v>
      </c>
      <c r="L67" s="287" t="s">
        <v>1176</v>
      </c>
      <c r="M67" s="287" t="s">
        <v>1176</v>
      </c>
      <c r="N67" s="287" t="s">
        <v>1176</v>
      </c>
      <c r="O67" s="287" t="s">
        <v>1176</v>
      </c>
      <c r="P67" s="287" t="s">
        <v>1176</v>
      </c>
      <c r="Q67" s="287" t="s">
        <v>1176</v>
      </c>
      <c r="R67" s="287" t="s">
        <v>1176</v>
      </c>
      <c r="S67" s="287" t="s">
        <v>1176</v>
      </c>
      <c r="T67" s="287" t="s">
        <v>1176</v>
      </c>
      <c r="U67" s="287" t="s">
        <v>1176</v>
      </c>
      <c r="V67" s="287" t="s">
        <v>1176</v>
      </c>
      <c r="W67" s="287" t="s">
        <v>1176</v>
      </c>
      <c r="X67" s="287" t="s">
        <v>1176</v>
      </c>
      <c r="Y67" s="287" t="s">
        <v>1176</v>
      </c>
      <c r="Z67" s="287" t="s">
        <v>1176</v>
      </c>
      <c r="AA67" s="287" t="s">
        <v>1176</v>
      </c>
      <c r="AB67" s="287" t="s">
        <v>1176</v>
      </c>
      <c r="AC67" s="287" t="s">
        <v>1176</v>
      </c>
      <c r="AD67" s="287" t="s">
        <v>1176</v>
      </c>
      <c r="AE67" s="287" t="s">
        <v>1176</v>
      </c>
      <c r="AF67" s="287" t="s">
        <v>1176</v>
      </c>
      <c r="AG67" s="287" t="s">
        <v>1176</v>
      </c>
      <c r="AH67" s="287" t="s">
        <v>1176</v>
      </c>
      <c r="AI67" s="287" t="s">
        <v>1176</v>
      </c>
      <c r="AJ67" s="287" t="s">
        <v>1176</v>
      </c>
      <c r="AK67" s="287" t="s">
        <v>1176</v>
      </c>
      <c r="AL67" s="287" t="s">
        <v>1176</v>
      </c>
      <c r="AM67" s="287" t="s">
        <v>1176</v>
      </c>
      <c r="AN67" s="287" t="s">
        <v>1176</v>
      </c>
      <c r="AO67" s="287" t="s">
        <v>1176</v>
      </c>
      <c r="AP67" s="287" t="s">
        <v>1176</v>
      </c>
      <c r="AQ67" s="287" t="s">
        <v>1176</v>
      </c>
      <c r="AR67" s="287" t="s">
        <v>1176</v>
      </c>
      <c r="AS67" s="287" t="s">
        <v>1176</v>
      </c>
      <c r="AT67" s="287" t="s">
        <v>1176</v>
      </c>
      <c r="AU67" s="287" t="s">
        <v>1176</v>
      </c>
      <c r="AV67" s="287" t="s">
        <v>1176</v>
      </c>
      <c r="AW67" s="287" t="s">
        <v>1176</v>
      </c>
      <c r="AX67" s="287" t="s">
        <v>1176</v>
      </c>
      <c r="AY67" s="287" t="s">
        <v>1176</v>
      </c>
      <c r="AZ67" s="287" t="s">
        <v>1176</v>
      </c>
      <c r="BA67" s="287" t="s">
        <v>1176</v>
      </c>
      <c r="BB67" s="287" t="s">
        <v>1176</v>
      </c>
      <c r="BC67" s="287" t="s">
        <v>1176</v>
      </c>
      <c r="BD67" s="287" t="s">
        <v>1176</v>
      </c>
      <c r="BE67" s="287" t="s">
        <v>1176</v>
      </c>
      <c r="BF67" s="287" t="s">
        <v>1176</v>
      </c>
      <c r="BG67" s="287" t="s">
        <v>1176</v>
      </c>
      <c r="BH67" s="287" t="s">
        <v>1176</v>
      </c>
      <c r="BI67" s="287" t="s">
        <v>1176</v>
      </c>
      <c r="BJ67" s="287" t="s">
        <v>1176</v>
      </c>
      <c r="BK67" s="287" t="s">
        <v>1176</v>
      </c>
      <c r="BL67" s="287" t="s">
        <v>1176</v>
      </c>
      <c r="BM67" s="287" t="s">
        <v>1176</v>
      </c>
      <c r="BN67" s="287" t="s">
        <v>1176</v>
      </c>
      <c r="BO67" s="287" t="s">
        <v>1176</v>
      </c>
      <c r="BP67" s="287" t="s">
        <v>1176</v>
      </c>
      <c r="BQ67" s="287" t="s">
        <v>1176</v>
      </c>
      <c r="BR67" s="287" t="s">
        <v>1176</v>
      </c>
      <c r="BS67" s="287" t="s">
        <v>1176</v>
      </c>
      <c r="BT67" s="287" t="s">
        <v>1176</v>
      </c>
      <c r="BU67" s="287" t="s">
        <v>1176</v>
      </c>
      <c r="BV67" s="287" t="s">
        <v>1176</v>
      </c>
      <c r="BW67" s="287" t="s">
        <v>1176</v>
      </c>
      <c r="BX67" s="287" t="s">
        <v>1176</v>
      </c>
      <c r="BY67" s="287" t="s">
        <v>1176</v>
      </c>
      <c r="BZ67" s="287" t="s">
        <v>1176</v>
      </c>
      <c r="CA67" s="287" t="s">
        <v>1176</v>
      </c>
      <c r="CB67" s="287" t="s">
        <v>1176</v>
      </c>
      <c r="CC67" s="287" t="s">
        <v>1176</v>
      </c>
      <c r="CD67" s="287" t="s">
        <v>1176</v>
      </c>
      <c r="CE67" s="287" t="s">
        <v>1176</v>
      </c>
      <c r="CF67" s="274"/>
    </row>
    <row r="68" spans="1:84" ht="60" customHeight="1">
      <c r="A68" s="285">
        <v>58</v>
      </c>
      <c r="B68" s="293">
        <v>139</v>
      </c>
      <c r="C68" s="294" t="s">
        <v>1288</v>
      </c>
      <c r="D68" s="205" t="s">
        <v>23</v>
      </c>
      <c r="E68" s="294" t="s">
        <v>1413</v>
      </c>
      <c r="F68" s="205" t="s">
        <v>25</v>
      </c>
      <c r="G68" s="290" t="s">
        <v>1413</v>
      </c>
      <c r="H68" s="290" t="s">
        <v>1640</v>
      </c>
      <c r="I68" s="290" t="s">
        <v>1303</v>
      </c>
      <c r="J68" s="70" t="s">
        <v>1156</v>
      </c>
      <c r="K68" s="288" t="s">
        <v>1082</v>
      </c>
      <c r="L68" s="399" t="s">
        <v>648</v>
      </c>
      <c r="M68" s="290" t="s">
        <v>648</v>
      </c>
      <c r="N68" s="290" t="s">
        <v>648</v>
      </c>
      <c r="O68" s="290" t="s">
        <v>648</v>
      </c>
      <c r="P68" s="290" t="s">
        <v>648</v>
      </c>
      <c r="Q68" s="290" t="s">
        <v>648</v>
      </c>
      <c r="R68" s="290" t="s">
        <v>648</v>
      </c>
      <c r="S68" s="290" t="s">
        <v>648</v>
      </c>
      <c r="T68" s="290" t="s">
        <v>648</v>
      </c>
      <c r="U68" s="290" t="s">
        <v>648</v>
      </c>
      <c r="V68" s="290" t="s">
        <v>648</v>
      </c>
      <c r="W68" s="478">
        <f t="shared" ref="W68:W70" si="45">COUNTIF($M68:$V68,"x")</f>
        <v>10</v>
      </c>
      <c r="X68" s="290" t="s">
        <v>1774</v>
      </c>
      <c r="Y68" s="290" t="s">
        <v>1774</v>
      </c>
      <c r="Z68" s="290" t="s">
        <v>1774</v>
      </c>
      <c r="AA68" s="290" t="s">
        <v>1774</v>
      </c>
      <c r="AB68" s="290" t="s">
        <v>1774</v>
      </c>
      <c r="AC68" s="290" t="s">
        <v>1774</v>
      </c>
      <c r="AD68" s="290"/>
      <c r="AE68" s="290"/>
      <c r="AF68" s="290"/>
      <c r="AG68" s="290"/>
      <c r="AH68" s="290"/>
      <c r="AI68" s="290" t="s">
        <v>1774</v>
      </c>
      <c r="AJ68" s="290"/>
      <c r="AK68" s="290" t="s">
        <v>1774</v>
      </c>
      <c r="AL68" s="290"/>
      <c r="AM68" s="290" t="s">
        <v>1774</v>
      </c>
      <c r="AN68" s="290"/>
      <c r="AO68" s="290"/>
      <c r="AP68" s="290" t="s">
        <v>1774</v>
      </c>
      <c r="AQ68" s="290"/>
      <c r="AR68" s="290"/>
      <c r="AS68" s="290" t="s">
        <v>1774</v>
      </c>
      <c r="AT68" s="290"/>
      <c r="AU68" s="290" t="s">
        <v>1774</v>
      </c>
      <c r="AV68" s="290"/>
      <c r="AW68" s="290" t="s">
        <v>1774</v>
      </c>
      <c r="AX68" s="290"/>
      <c r="AY68" s="290"/>
      <c r="AZ68" s="290"/>
      <c r="BA68" s="290"/>
      <c r="BB68" s="290" t="s">
        <v>1774</v>
      </c>
      <c r="BC68" s="290" t="s">
        <v>1774</v>
      </c>
      <c r="BD68" s="290" t="s">
        <v>1774</v>
      </c>
      <c r="BE68" s="290" t="s">
        <v>1774</v>
      </c>
      <c r="BF68" s="290"/>
      <c r="BG68" s="290">
        <v>2</v>
      </c>
      <c r="BH68" s="290">
        <v>2</v>
      </c>
      <c r="BI68" s="290">
        <v>2</v>
      </c>
      <c r="BJ68" s="290">
        <v>2</v>
      </c>
      <c r="BK68" s="290">
        <v>2</v>
      </c>
      <c r="BL68" s="290">
        <v>2</v>
      </c>
      <c r="BM68" s="290">
        <v>2</v>
      </c>
      <c r="BN68" s="290">
        <v>2</v>
      </c>
      <c r="BO68" s="290">
        <v>2</v>
      </c>
      <c r="BP68" s="290">
        <v>1</v>
      </c>
      <c r="BQ68" s="290">
        <v>2</v>
      </c>
      <c r="BR68" s="290">
        <v>2</v>
      </c>
      <c r="BS68" s="290">
        <v>2</v>
      </c>
      <c r="BT68" s="290">
        <v>2</v>
      </c>
      <c r="BU68" s="290">
        <v>2</v>
      </c>
      <c r="BV68" s="290">
        <v>2</v>
      </c>
      <c r="BW68" s="290">
        <v>2</v>
      </c>
      <c r="BX68" s="291">
        <f>COUNTIF($BG68:$BW68,2)</f>
        <v>16</v>
      </c>
      <c r="BY68" s="292">
        <f>BX68/COUNTA($BG68:$BW68)</f>
        <v>0.94117647058823528</v>
      </c>
      <c r="BZ68" s="291">
        <f t="shared" si="20"/>
        <v>1</v>
      </c>
      <c r="CA68" s="292">
        <f>BZ68/COUNTA($BG68:$BW68)</f>
        <v>5.8823529411764705E-2</v>
      </c>
      <c r="CB68" s="291">
        <f t="shared" si="14"/>
        <v>0</v>
      </c>
      <c r="CC68" s="292">
        <f>CB68/COUNTA($BG68:$BV68)</f>
        <v>0</v>
      </c>
      <c r="CD68" s="291">
        <f>(((BX68*2)+(BZ68*1)+(CB68*0)))/COUNTA($BG68:$BW68)</f>
        <v>1.9411764705882353</v>
      </c>
      <c r="CE68" s="291" t="str">
        <f t="shared" si="6"/>
        <v>Đạt mục tiêu</v>
      </c>
      <c r="CF68" s="274"/>
    </row>
    <row r="69" spans="1:84" ht="74.25" customHeight="1">
      <c r="A69" s="285">
        <v>59</v>
      </c>
      <c r="B69" s="293">
        <v>144</v>
      </c>
      <c r="C69" s="294" t="s">
        <v>1289</v>
      </c>
      <c r="D69" s="205" t="s">
        <v>23</v>
      </c>
      <c r="E69" s="294" t="s">
        <v>1414</v>
      </c>
      <c r="F69" s="205" t="s">
        <v>24</v>
      </c>
      <c r="G69" s="290" t="s">
        <v>1414</v>
      </c>
      <c r="H69" s="290" t="s">
        <v>1641</v>
      </c>
      <c r="I69" s="290" t="s">
        <v>1303</v>
      </c>
      <c r="J69" s="70" t="s">
        <v>1156</v>
      </c>
      <c r="K69" s="288" t="s">
        <v>1082</v>
      </c>
      <c r="L69" s="399" t="s">
        <v>648</v>
      </c>
      <c r="M69" s="290" t="s">
        <v>648</v>
      </c>
      <c r="N69" s="290" t="s">
        <v>648</v>
      </c>
      <c r="O69" s="290"/>
      <c r="P69" s="290" t="s">
        <v>648</v>
      </c>
      <c r="Q69" s="290" t="s">
        <v>648</v>
      </c>
      <c r="R69" s="290" t="s">
        <v>648</v>
      </c>
      <c r="S69" s="290" t="s">
        <v>648</v>
      </c>
      <c r="T69" s="290" t="s">
        <v>648</v>
      </c>
      <c r="U69" s="290" t="s">
        <v>648</v>
      </c>
      <c r="V69" s="290"/>
      <c r="W69" s="478">
        <f t="shared" si="45"/>
        <v>8</v>
      </c>
      <c r="X69" s="290" t="s">
        <v>1774</v>
      </c>
      <c r="Y69" s="290"/>
      <c r="Z69" s="290" t="s">
        <v>1774</v>
      </c>
      <c r="AA69" s="290"/>
      <c r="AB69" s="290"/>
      <c r="AC69" s="290" t="s">
        <v>1774</v>
      </c>
      <c r="AD69" s="290"/>
      <c r="AE69" s="290"/>
      <c r="AF69" s="290"/>
      <c r="AG69" s="290"/>
      <c r="AH69" s="290" t="s">
        <v>1774</v>
      </c>
      <c r="AI69" s="290"/>
      <c r="AJ69" s="290"/>
      <c r="AK69" s="290" t="s">
        <v>1774</v>
      </c>
      <c r="AL69" s="290"/>
      <c r="AM69" s="290"/>
      <c r="AN69" s="290"/>
      <c r="AO69" s="290"/>
      <c r="AP69" s="290"/>
      <c r="AQ69" s="290"/>
      <c r="AR69" s="290" t="s">
        <v>1774</v>
      </c>
      <c r="AS69" s="290"/>
      <c r="AT69" s="290" t="s">
        <v>1774</v>
      </c>
      <c r="AU69" s="290"/>
      <c r="AV69" s="290"/>
      <c r="AW69" s="290" t="s">
        <v>1774</v>
      </c>
      <c r="AX69" s="290"/>
      <c r="AY69" s="290"/>
      <c r="AZ69" s="290"/>
      <c r="BA69" s="290"/>
      <c r="BB69" s="290"/>
      <c r="BC69" s="290"/>
      <c r="BD69" s="290"/>
      <c r="BE69" s="290"/>
      <c r="BF69" s="290" t="s">
        <v>1774</v>
      </c>
      <c r="BG69" s="290">
        <v>1</v>
      </c>
      <c r="BH69" s="290">
        <v>2</v>
      </c>
      <c r="BI69" s="290">
        <v>2</v>
      </c>
      <c r="BJ69" s="290">
        <v>1</v>
      </c>
      <c r="BK69" s="290">
        <v>2</v>
      </c>
      <c r="BL69" s="290">
        <v>2</v>
      </c>
      <c r="BM69" s="290">
        <v>2</v>
      </c>
      <c r="BN69" s="290">
        <v>1</v>
      </c>
      <c r="BO69" s="290">
        <v>2</v>
      </c>
      <c r="BP69" s="290">
        <v>1</v>
      </c>
      <c r="BQ69" s="290">
        <v>1</v>
      </c>
      <c r="BR69" s="290">
        <v>2</v>
      </c>
      <c r="BS69" s="290">
        <v>2</v>
      </c>
      <c r="BT69" s="290">
        <v>2</v>
      </c>
      <c r="BU69" s="290">
        <v>2</v>
      </c>
      <c r="BV69" s="290">
        <v>2</v>
      </c>
      <c r="BW69" s="290">
        <v>2</v>
      </c>
      <c r="BX69" s="291">
        <f>COUNTIF($BG69:$BW69,2)</f>
        <v>12</v>
      </c>
      <c r="BY69" s="292">
        <f>BX69/COUNTA($BG69:$BW69)</f>
        <v>0.70588235294117652</v>
      </c>
      <c r="BZ69" s="291">
        <f t="shared" si="20"/>
        <v>5</v>
      </c>
      <c r="CA69" s="292">
        <f>BZ69/COUNTA($BG69:$BW69)</f>
        <v>0.29411764705882354</v>
      </c>
      <c r="CB69" s="291">
        <f t="shared" si="14"/>
        <v>0</v>
      </c>
      <c r="CC69" s="292">
        <f>CB69/COUNTA($BG69:$BV69)</f>
        <v>0</v>
      </c>
      <c r="CD69" s="291">
        <f>(((BX69*2)+(BZ69*1)+(CB69*0)))/COUNTA($BG69:$BW69)</f>
        <v>1.7058823529411764</v>
      </c>
      <c r="CE69" s="291" t="str">
        <f t="shared" si="6"/>
        <v>Đạt mục tiêu</v>
      </c>
      <c r="CF69" s="274"/>
    </row>
    <row r="70" spans="1:84" ht="77.25" customHeight="1">
      <c r="A70" s="285">
        <v>60</v>
      </c>
      <c r="B70" s="293">
        <v>147</v>
      </c>
      <c r="C70" s="294" t="s">
        <v>1290</v>
      </c>
      <c r="D70" s="205" t="s">
        <v>23</v>
      </c>
      <c r="E70" s="294" t="s">
        <v>1415</v>
      </c>
      <c r="F70" s="205" t="s">
        <v>25</v>
      </c>
      <c r="G70" s="290" t="s">
        <v>1415</v>
      </c>
      <c r="H70" s="290" t="s">
        <v>1642</v>
      </c>
      <c r="I70" s="290" t="s">
        <v>1303</v>
      </c>
      <c r="J70" s="70" t="s">
        <v>1156</v>
      </c>
      <c r="K70" s="288" t="s">
        <v>1082</v>
      </c>
      <c r="L70" s="399" t="s">
        <v>648</v>
      </c>
      <c r="M70" s="290" t="s">
        <v>648</v>
      </c>
      <c r="N70" s="290" t="s">
        <v>648</v>
      </c>
      <c r="O70" s="290" t="s">
        <v>648</v>
      </c>
      <c r="P70" s="290" t="s">
        <v>648</v>
      </c>
      <c r="Q70" s="290" t="s">
        <v>648</v>
      </c>
      <c r="R70" s="290" t="s">
        <v>648</v>
      </c>
      <c r="S70" s="290"/>
      <c r="T70" s="290" t="s">
        <v>648</v>
      </c>
      <c r="U70" s="290" t="s">
        <v>648</v>
      </c>
      <c r="V70" s="290" t="s">
        <v>648</v>
      </c>
      <c r="W70" s="478">
        <f t="shared" si="45"/>
        <v>9</v>
      </c>
      <c r="X70" s="290" t="s">
        <v>1774</v>
      </c>
      <c r="Y70" s="290" t="s">
        <v>1774</v>
      </c>
      <c r="Z70" s="290" t="s">
        <v>1774</v>
      </c>
      <c r="AA70" s="290" t="s">
        <v>1774</v>
      </c>
      <c r="AB70" s="290"/>
      <c r="AC70" s="290" t="s">
        <v>1774</v>
      </c>
      <c r="AD70" s="290"/>
      <c r="AE70" s="290"/>
      <c r="AF70" s="290" t="s">
        <v>1774</v>
      </c>
      <c r="AG70" s="290"/>
      <c r="AH70" s="290"/>
      <c r="AI70" s="290"/>
      <c r="AJ70" s="290" t="s">
        <v>1774</v>
      </c>
      <c r="AK70" s="290" t="s">
        <v>1774</v>
      </c>
      <c r="AL70" s="290"/>
      <c r="AM70" s="290" t="s">
        <v>1774</v>
      </c>
      <c r="AN70" s="290"/>
      <c r="AO70" s="290" t="s">
        <v>1774</v>
      </c>
      <c r="AP70" s="290" t="s">
        <v>1774</v>
      </c>
      <c r="AQ70" s="290"/>
      <c r="AR70" s="290" t="s">
        <v>1774</v>
      </c>
      <c r="AS70" s="290"/>
      <c r="AT70" s="290"/>
      <c r="AU70" s="290"/>
      <c r="AV70" s="290"/>
      <c r="AW70" s="290"/>
      <c r="AX70" s="290"/>
      <c r="AY70" s="290"/>
      <c r="AZ70" s="290" t="s">
        <v>1774</v>
      </c>
      <c r="BA70" s="290"/>
      <c r="BB70" s="290"/>
      <c r="BC70" s="290"/>
      <c r="BD70" s="290"/>
      <c r="BE70" s="290"/>
      <c r="BF70" s="290" t="s">
        <v>1774</v>
      </c>
      <c r="BG70" s="290">
        <v>2</v>
      </c>
      <c r="BH70" s="290">
        <v>2</v>
      </c>
      <c r="BI70" s="290">
        <v>2</v>
      </c>
      <c r="BJ70" s="290">
        <v>2</v>
      </c>
      <c r="BK70" s="290">
        <v>2</v>
      </c>
      <c r="BL70" s="290">
        <v>2</v>
      </c>
      <c r="BM70" s="290">
        <v>2</v>
      </c>
      <c r="BN70" s="290">
        <v>2</v>
      </c>
      <c r="BO70" s="290">
        <v>1</v>
      </c>
      <c r="BP70" s="290">
        <v>2</v>
      </c>
      <c r="BQ70" s="290">
        <v>2</v>
      </c>
      <c r="BR70" s="290">
        <v>2</v>
      </c>
      <c r="BS70" s="290">
        <v>2</v>
      </c>
      <c r="BT70" s="290">
        <v>2</v>
      </c>
      <c r="BU70" s="290">
        <v>2</v>
      </c>
      <c r="BV70" s="290">
        <v>2</v>
      </c>
      <c r="BW70" s="290">
        <v>2</v>
      </c>
      <c r="BX70" s="291">
        <f>COUNTIF($BG70:$BW70,2)</f>
        <v>16</v>
      </c>
      <c r="BY70" s="292">
        <f>BX70/COUNTA($BG70:$BW70)</f>
        <v>0.94117647058823528</v>
      </c>
      <c r="BZ70" s="291">
        <f t="shared" si="20"/>
        <v>1</v>
      </c>
      <c r="CA70" s="292">
        <f>BZ70/COUNTA($BG70:$BW70)</f>
        <v>5.8823529411764705E-2</v>
      </c>
      <c r="CB70" s="291">
        <f t="shared" si="14"/>
        <v>0</v>
      </c>
      <c r="CC70" s="292">
        <f>CB70/COUNTA($BG70:$BV70)</f>
        <v>0</v>
      </c>
      <c r="CD70" s="291">
        <f>(((BX70*2)+(BZ70*1)+(CB70*0)))/COUNTA($BG70:$BW70)</f>
        <v>1.9411764705882353</v>
      </c>
      <c r="CE70" s="291" t="str">
        <f t="shared" si="6"/>
        <v>Đạt mục tiêu</v>
      </c>
      <c r="CF70" s="274"/>
    </row>
    <row r="71" spans="1:84" ht="30.75" customHeight="1">
      <c r="A71" s="285">
        <v>66</v>
      </c>
      <c r="B71" s="286">
        <v>156</v>
      </c>
      <c r="C71" s="649" t="s">
        <v>988</v>
      </c>
      <c r="D71" s="649"/>
      <c r="E71" s="649"/>
      <c r="F71" s="287" t="s">
        <v>1176</v>
      </c>
      <c r="G71" s="287" t="s">
        <v>1176</v>
      </c>
      <c r="H71" s="287" t="s">
        <v>1176</v>
      </c>
      <c r="I71" s="287" t="s">
        <v>1176</v>
      </c>
      <c r="J71" s="69" t="s">
        <v>1156</v>
      </c>
      <c r="K71" s="287" t="s">
        <v>1176</v>
      </c>
      <c r="L71" s="287" t="s">
        <v>1176</v>
      </c>
      <c r="M71" s="287" t="s">
        <v>1176</v>
      </c>
      <c r="N71" s="287" t="s">
        <v>1176</v>
      </c>
      <c r="O71" s="287" t="s">
        <v>1176</v>
      </c>
      <c r="P71" s="287" t="s">
        <v>1176</v>
      </c>
      <c r="Q71" s="287" t="s">
        <v>1176</v>
      </c>
      <c r="R71" s="287" t="s">
        <v>1176</v>
      </c>
      <c r="S71" s="287" t="s">
        <v>1176</v>
      </c>
      <c r="T71" s="287" t="s">
        <v>1176</v>
      </c>
      <c r="U71" s="287" t="s">
        <v>1176</v>
      </c>
      <c r="V71" s="287" t="s">
        <v>1176</v>
      </c>
      <c r="W71" s="287" t="s">
        <v>1176</v>
      </c>
      <c r="X71" s="287" t="s">
        <v>1176</v>
      </c>
      <c r="Y71" s="287" t="s">
        <v>1176</v>
      </c>
      <c r="Z71" s="287" t="s">
        <v>1176</v>
      </c>
      <c r="AA71" s="287" t="s">
        <v>1176</v>
      </c>
      <c r="AB71" s="287" t="s">
        <v>1176</v>
      </c>
      <c r="AC71" s="287" t="s">
        <v>1176</v>
      </c>
      <c r="AD71" s="287" t="s">
        <v>1176</v>
      </c>
      <c r="AE71" s="287" t="s">
        <v>1176</v>
      </c>
      <c r="AF71" s="287" t="s">
        <v>1176</v>
      </c>
      <c r="AG71" s="287" t="s">
        <v>1176</v>
      </c>
      <c r="AH71" s="287" t="s">
        <v>1176</v>
      </c>
      <c r="AI71" s="287" t="s">
        <v>1176</v>
      </c>
      <c r="AJ71" s="287" t="s">
        <v>1176</v>
      </c>
      <c r="AK71" s="287" t="s">
        <v>1176</v>
      </c>
      <c r="AL71" s="287" t="s">
        <v>1176</v>
      </c>
      <c r="AM71" s="287" t="s">
        <v>1176</v>
      </c>
      <c r="AN71" s="287" t="s">
        <v>1176</v>
      </c>
      <c r="AO71" s="287" t="s">
        <v>1176</v>
      </c>
      <c r="AP71" s="287" t="s">
        <v>1176</v>
      </c>
      <c r="AQ71" s="287" t="s">
        <v>1176</v>
      </c>
      <c r="AR71" s="287" t="s">
        <v>1176</v>
      </c>
      <c r="AS71" s="287" t="s">
        <v>1176</v>
      </c>
      <c r="AT71" s="287" t="s">
        <v>1176</v>
      </c>
      <c r="AU71" s="287" t="s">
        <v>1176</v>
      </c>
      <c r="AV71" s="287" t="s">
        <v>1176</v>
      </c>
      <c r="AW71" s="287" t="s">
        <v>1176</v>
      </c>
      <c r="AX71" s="287" t="s">
        <v>1176</v>
      </c>
      <c r="AY71" s="287" t="s">
        <v>1176</v>
      </c>
      <c r="AZ71" s="287" t="s">
        <v>1176</v>
      </c>
      <c r="BA71" s="287" t="s">
        <v>1176</v>
      </c>
      <c r="BB71" s="287" t="s">
        <v>1176</v>
      </c>
      <c r="BC71" s="287" t="s">
        <v>1176</v>
      </c>
      <c r="BD71" s="287" t="s">
        <v>1176</v>
      </c>
      <c r="BE71" s="287" t="s">
        <v>1176</v>
      </c>
      <c r="BF71" s="287" t="s">
        <v>1176</v>
      </c>
      <c r="BG71" s="287" t="s">
        <v>1176</v>
      </c>
      <c r="BH71" s="287" t="s">
        <v>1176</v>
      </c>
      <c r="BI71" s="287" t="s">
        <v>1176</v>
      </c>
      <c r="BJ71" s="287" t="s">
        <v>1176</v>
      </c>
      <c r="BK71" s="287" t="s">
        <v>1176</v>
      </c>
      <c r="BL71" s="287" t="s">
        <v>1176</v>
      </c>
      <c r="BM71" s="287" t="s">
        <v>1176</v>
      </c>
      <c r="BN71" s="287" t="s">
        <v>1176</v>
      </c>
      <c r="BO71" s="287" t="s">
        <v>1176</v>
      </c>
      <c r="BP71" s="287" t="s">
        <v>1176</v>
      </c>
      <c r="BQ71" s="287" t="s">
        <v>1176</v>
      </c>
      <c r="BR71" s="287" t="s">
        <v>1176</v>
      </c>
      <c r="BS71" s="287" t="s">
        <v>1176</v>
      </c>
      <c r="BT71" s="287" t="s">
        <v>1176</v>
      </c>
      <c r="BU71" s="287" t="s">
        <v>1176</v>
      </c>
      <c r="BV71" s="287" t="s">
        <v>1176</v>
      </c>
      <c r="BW71" s="287" t="s">
        <v>1176</v>
      </c>
      <c r="BX71" s="287" t="s">
        <v>1176</v>
      </c>
      <c r="BY71" s="287" t="s">
        <v>1176</v>
      </c>
      <c r="BZ71" s="287" t="s">
        <v>1176</v>
      </c>
      <c r="CA71" s="287" t="s">
        <v>1176</v>
      </c>
      <c r="CB71" s="287" t="s">
        <v>1176</v>
      </c>
      <c r="CC71" s="287" t="s">
        <v>1176</v>
      </c>
      <c r="CD71" s="287" t="s">
        <v>1176</v>
      </c>
      <c r="CE71" s="287" t="s">
        <v>1176</v>
      </c>
      <c r="CF71" s="274"/>
    </row>
    <row r="72" spans="1:84" ht="30.75" customHeight="1">
      <c r="A72" s="285">
        <v>67</v>
      </c>
      <c r="B72" s="293">
        <v>159</v>
      </c>
      <c r="C72" s="294" t="s">
        <v>1646</v>
      </c>
      <c r="D72" s="205" t="s">
        <v>23</v>
      </c>
      <c r="E72" s="296" t="s">
        <v>1646</v>
      </c>
      <c r="F72" s="205" t="s">
        <v>25</v>
      </c>
      <c r="G72" s="290" t="s">
        <v>1646</v>
      </c>
      <c r="H72" s="290" t="s">
        <v>1644</v>
      </c>
      <c r="I72" s="290" t="s">
        <v>1303</v>
      </c>
      <c r="J72" s="70" t="s">
        <v>1156</v>
      </c>
      <c r="K72" s="288" t="s">
        <v>1082</v>
      </c>
      <c r="L72" s="399" t="s">
        <v>648</v>
      </c>
      <c r="M72" s="289" t="s">
        <v>648</v>
      </c>
      <c r="N72" s="289" t="s">
        <v>648</v>
      </c>
      <c r="O72" s="289" t="s">
        <v>648</v>
      </c>
      <c r="P72" s="289" t="s">
        <v>648</v>
      </c>
      <c r="Q72" s="289" t="s">
        <v>648</v>
      </c>
      <c r="R72" s="289" t="s">
        <v>648</v>
      </c>
      <c r="S72" s="289" t="s">
        <v>648</v>
      </c>
      <c r="T72" s="289" t="s">
        <v>648</v>
      </c>
      <c r="U72" s="289" t="s">
        <v>648</v>
      </c>
      <c r="V72" s="289"/>
      <c r="W72" s="478">
        <f t="shared" ref="W72:W76" si="46">COUNTIF($M72:$V72,"x")</f>
        <v>9</v>
      </c>
      <c r="X72" s="290" t="s">
        <v>1774</v>
      </c>
      <c r="Y72" s="290" t="s">
        <v>1774</v>
      </c>
      <c r="Z72" s="290" t="s">
        <v>1774</v>
      </c>
      <c r="AA72" s="290" t="s">
        <v>1774</v>
      </c>
      <c r="AB72" s="290" t="s">
        <v>1774</v>
      </c>
      <c r="AC72" s="290" t="s">
        <v>1774</v>
      </c>
      <c r="AD72" s="290" t="s">
        <v>1774</v>
      </c>
      <c r="AE72" s="290" t="s">
        <v>1774</v>
      </c>
      <c r="AF72" s="290"/>
      <c r="AG72" s="290" t="s">
        <v>1774</v>
      </c>
      <c r="AH72" s="290" t="s">
        <v>1774</v>
      </c>
      <c r="AI72" s="290" t="s">
        <v>1774</v>
      </c>
      <c r="AJ72" s="290" t="s">
        <v>1774</v>
      </c>
      <c r="AK72" s="290" t="s">
        <v>1774</v>
      </c>
      <c r="AL72" s="290"/>
      <c r="AM72" s="290" t="s">
        <v>1774</v>
      </c>
      <c r="AN72" s="290"/>
      <c r="AO72" s="290" t="s">
        <v>1774</v>
      </c>
      <c r="AP72" s="290"/>
      <c r="AQ72" s="290"/>
      <c r="AR72" s="290"/>
      <c r="AS72" s="290"/>
      <c r="AT72" s="290" t="s">
        <v>1774</v>
      </c>
      <c r="AU72" s="290"/>
      <c r="AV72" s="290"/>
      <c r="AW72" s="290"/>
      <c r="AX72" s="290"/>
      <c r="AY72" s="290"/>
      <c r="AZ72" s="290"/>
      <c r="BA72" s="290" t="s">
        <v>1774</v>
      </c>
      <c r="BB72" s="290" t="s">
        <v>1774</v>
      </c>
      <c r="BC72" s="290"/>
      <c r="BD72" s="290"/>
      <c r="BE72" s="290"/>
      <c r="BF72" s="290"/>
      <c r="BG72" s="290">
        <v>2</v>
      </c>
      <c r="BH72" s="290">
        <v>2</v>
      </c>
      <c r="BI72" s="290">
        <v>2</v>
      </c>
      <c r="BJ72" s="290">
        <v>2</v>
      </c>
      <c r="BK72" s="290">
        <v>2</v>
      </c>
      <c r="BL72" s="290">
        <v>2</v>
      </c>
      <c r="BM72" s="290">
        <v>2</v>
      </c>
      <c r="BN72" s="290">
        <v>2</v>
      </c>
      <c r="BO72" s="290">
        <v>1</v>
      </c>
      <c r="BP72" s="290">
        <v>2</v>
      </c>
      <c r="BQ72" s="290">
        <v>2</v>
      </c>
      <c r="BR72" s="290">
        <v>2</v>
      </c>
      <c r="BS72" s="290">
        <v>2</v>
      </c>
      <c r="BT72" s="290">
        <v>2</v>
      </c>
      <c r="BU72" s="290">
        <v>2</v>
      </c>
      <c r="BV72" s="290">
        <v>2</v>
      </c>
      <c r="BW72" s="290">
        <v>2</v>
      </c>
      <c r="BX72" s="291">
        <f>COUNTIF($BG72:$BW72,2)</f>
        <v>16</v>
      </c>
      <c r="BY72" s="292">
        <f>BX72/COUNTA($BG72:$BW72)</f>
        <v>0.94117647058823528</v>
      </c>
      <c r="BZ72" s="291">
        <f t="shared" si="20"/>
        <v>1</v>
      </c>
      <c r="CA72" s="292">
        <f>BZ72/COUNTA($BG72:$BW72)</f>
        <v>5.8823529411764705E-2</v>
      </c>
      <c r="CB72" s="291">
        <f t="shared" si="14"/>
        <v>0</v>
      </c>
      <c r="CC72" s="292">
        <f>CB72/COUNTA($BG72:$BV72)</f>
        <v>0</v>
      </c>
      <c r="CD72" s="291">
        <f>(((BX72*2)+(BZ72*1)+(CB72*0)))/COUNTA($BG72:$BW72)</f>
        <v>1.9411764705882353</v>
      </c>
      <c r="CE72" s="291" t="str">
        <f t="shared" si="6"/>
        <v>Đạt mục tiêu</v>
      </c>
      <c r="CF72" s="274"/>
    </row>
    <row r="73" spans="1:84" ht="30.75" customHeight="1">
      <c r="A73" s="285">
        <v>68</v>
      </c>
      <c r="B73" s="293">
        <v>162</v>
      </c>
      <c r="C73" s="294" t="s">
        <v>1417</v>
      </c>
      <c r="D73" s="205" t="s">
        <v>23</v>
      </c>
      <c r="E73" s="296" t="s">
        <v>1417</v>
      </c>
      <c r="F73" s="205" t="s">
        <v>25</v>
      </c>
      <c r="G73" s="290" t="s">
        <v>1417</v>
      </c>
      <c r="H73" s="290" t="s">
        <v>1643</v>
      </c>
      <c r="I73" s="290" t="s">
        <v>1303</v>
      </c>
      <c r="J73" s="70" t="s">
        <v>1156</v>
      </c>
      <c r="K73" s="288" t="s">
        <v>1082</v>
      </c>
      <c r="L73" s="399" t="s">
        <v>648</v>
      </c>
      <c r="M73" s="289" t="s">
        <v>648</v>
      </c>
      <c r="N73" s="289" t="s">
        <v>648</v>
      </c>
      <c r="O73" s="289" t="s">
        <v>648</v>
      </c>
      <c r="P73" s="289" t="s">
        <v>648</v>
      </c>
      <c r="Q73" s="289" t="s">
        <v>648</v>
      </c>
      <c r="R73" s="289" t="s">
        <v>648</v>
      </c>
      <c r="S73" s="289" t="s">
        <v>648</v>
      </c>
      <c r="T73" s="289" t="s">
        <v>648</v>
      </c>
      <c r="U73" s="289" t="s">
        <v>648</v>
      </c>
      <c r="V73" s="289" t="s">
        <v>648</v>
      </c>
      <c r="W73" s="478">
        <f t="shared" si="46"/>
        <v>10</v>
      </c>
      <c r="X73" s="290" t="s">
        <v>1774</v>
      </c>
      <c r="Y73" s="290" t="s">
        <v>1774</v>
      </c>
      <c r="Z73" s="290" t="s">
        <v>1774</v>
      </c>
      <c r="AA73" s="290" t="s">
        <v>1774</v>
      </c>
      <c r="AB73" s="290" t="s">
        <v>1774</v>
      </c>
      <c r="AC73" s="290"/>
      <c r="AD73" s="290" t="s">
        <v>1774</v>
      </c>
      <c r="AE73" s="290" t="s">
        <v>1774</v>
      </c>
      <c r="AF73" s="290"/>
      <c r="AG73" s="290" t="s">
        <v>1774</v>
      </c>
      <c r="AH73" s="290" t="s">
        <v>1774</v>
      </c>
      <c r="AI73" s="290" t="s">
        <v>1774</v>
      </c>
      <c r="AJ73" s="290" t="s">
        <v>1774</v>
      </c>
      <c r="AK73" s="290" t="s">
        <v>1774</v>
      </c>
      <c r="AL73" s="290"/>
      <c r="AM73" s="290"/>
      <c r="AN73" s="290" t="s">
        <v>1774</v>
      </c>
      <c r="AO73" s="290"/>
      <c r="AP73" s="290" t="s">
        <v>1774</v>
      </c>
      <c r="AQ73" s="290" t="s">
        <v>1774</v>
      </c>
      <c r="AR73" s="290" t="s">
        <v>1774</v>
      </c>
      <c r="AS73" s="290" t="s">
        <v>1774</v>
      </c>
      <c r="AT73" s="290" t="s">
        <v>1774</v>
      </c>
      <c r="AU73" s="290" t="s">
        <v>1774</v>
      </c>
      <c r="AV73" s="290" t="s">
        <v>1774</v>
      </c>
      <c r="AW73" s="290" t="s">
        <v>1774</v>
      </c>
      <c r="AX73" s="290" t="s">
        <v>1774</v>
      </c>
      <c r="AY73" s="290" t="s">
        <v>1774</v>
      </c>
      <c r="AZ73" s="290" t="s">
        <v>1774</v>
      </c>
      <c r="BA73" s="290"/>
      <c r="BB73" s="290" t="s">
        <v>1774</v>
      </c>
      <c r="BC73" s="290" t="s">
        <v>1774</v>
      </c>
      <c r="BD73" s="290" t="s">
        <v>1774</v>
      </c>
      <c r="BE73" s="290" t="s">
        <v>1774</v>
      </c>
      <c r="BF73" s="290" t="s">
        <v>1774</v>
      </c>
      <c r="BG73" s="290">
        <v>2</v>
      </c>
      <c r="BH73" s="290">
        <v>2</v>
      </c>
      <c r="BI73" s="290">
        <v>2</v>
      </c>
      <c r="BJ73" s="290">
        <v>2</v>
      </c>
      <c r="BK73" s="290">
        <v>2</v>
      </c>
      <c r="BL73" s="290">
        <v>2</v>
      </c>
      <c r="BM73" s="290">
        <v>2</v>
      </c>
      <c r="BN73" s="290">
        <v>2</v>
      </c>
      <c r="BO73" s="290">
        <v>1</v>
      </c>
      <c r="BP73" s="290">
        <v>1</v>
      </c>
      <c r="BQ73" s="290">
        <v>2</v>
      </c>
      <c r="BR73" s="290">
        <v>2</v>
      </c>
      <c r="BS73" s="290">
        <v>2</v>
      </c>
      <c r="BT73" s="290">
        <v>2</v>
      </c>
      <c r="BU73" s="290">
        <v>1</v>
      </c>
      <c r="BV73" s="290">
        <v>2</v>
      </c>
      <c r="BW73" s="290">
        <v>2</v>
      </c>
      <c r="BX73" s="291">
        <f>COUNTIF($BG73:$BW73,2)</f>
        <v>14</v>
      </c>
      <c r="BY73" s="292">
        <f>BX73/COUNTA($BG73:$BW73)</f>
        <v>0.82352941176470584</v>
      </c>
      <c r="BZ73" s="291">
        <f t="shared" si="20"/>
        <v>3</v>
      </c>
      <c r="CA73" s="292">
        <f>BZ73/COUNTA($BG73:$BW73)</f>
        <v>0.17647058823529413</v>
      </c>
      <c r="CB73" s="291">
        <f t="shared" si="14"/>
        <v>0</v>
      </c>
      <c r="CC73" s="292">
        <f>CB73/COUNTA($BG73:$BV73)</f>
        <v>0</v>
      </c>
      <c r="CD73" s="291">
        <f>(((BX73*2)+(BZ73*1)+(CB73*0)))/COUNTA($BG73:$BW73)</f>
        <v>1.8235294117647058</v>
      </c>
      <c r="CE73" s="291" t="str">
        <f t="shared" si="6"/>
        <v>Đạt mục tiêu</v>
      </c>
      <c r="CF73" s="274"/>
    </row>
    <row r="74" spans="1:84" ht="30.75" customHeight="1">
      <c r="A74" s="285">
        <v>69</v>
      </c>
      <c r="B74" s="293">
        <v>163</v>
      </c>
      <c r="C74" s="294" t="s">
        <v>1294</v>
      </c>
      <c r="D74" s="205" t="s">
        <v>25</v>
      </c>
      <c r="E74" s="296" t="s">
        <v>1647</v>
      </c>
      <c r="F74" s="205"/>
      <c r="G74" s="290" t="s">
        <v>1647</v>
      </c>
      <c r="H74" s="290" t="s">
        <v>1650</v>
      </c>
      <c r="I74" s="290" t="s">
        <v>1303</v>
      </c>
      <c r="J74" s="70" t="s">
        <v>1156</v>
      </c>
      <c r="K74" s="288" t="s">
        <v>1082</v>
      </c>
      <c r="L74" s="399" t="s">
        <v>648</v>
      </c>
      <c r="M74" s="289"/>
      <c r="N74" s="289" t="s">
        <v>648</v>
      </c>
      <c r="O74" s="289" t="s">
        <v>648</v>
      </c>
      <c r="P74" s="289" t="s">
        <v>648</v>
      </c>
      <c r="Q74" s="289" t="s">
        <v>648</v>
      </c>
      <c r="R74" s="289"/>
      <c r="S74" s="289"/>
      <c r="T74" s="289" t="s">
        <v>648</v>
      </c>
      <c r="U74" s="289" t="s">
        <v>648</v>
      </c>
      <c r="V74" s="289" t="s">
        <v>648</v>
      </c>
      <c r="W74" s="478">
        <f t="shared" si="46"/>
        <v>7</v>
      </c>
      <c r="X74" s="290"/>
      <c r="Y74" s="290"/>
      <c r="Z74" s="290"/>
      <c r="AA74" s="290" t="s">
        <v>1774</v>
      </c>
      <c r="AB74" s="290" t="s">
        <v>1774</v>
      </c>
      <c r="AC74" s="290"/>
      <c r="AD74" s="290"/>
      <c r="AE74" s="290"/>
      <c r="AF74" s="290" t="s">
        <v>1774</v>
      </c>
      <c r="AG74" s="290"/>
      <c r="AH74" s="290"/>
      <c r="AI74" s="290" t="s">
        <v>1774</v>
      </c>
      <c r="AJ74" s="290"/>
      <c r="AK74" s="290"/>
      <c r="AL74" s="290"/>
      <c r="AM74" s="290"/>
      <c r="AN74" s="290" t="s">
        <v>1774</v>
      </c>
      <c r="AO74" s="290"/>
      <c r="AP74" s="290"/>
      <c r="AQ74" s="290"/>
      <c r="AR74" s="290"/>
      <c r="AS74" s="290"/>
      <c r="AT74" s="290"/>
      <c r="AU74" s="290"/>
      <c r="AV74" s="290"/>
      <c r="AW74" s="290"/>
      <c r="AX74" s="290" t="s">
        <v>1774</v>
      </c>
      <c r="AY74" s="290"/>
      <c r="AZ74" s="290"/>
      <c r="BA74" s="290" t="s">
        <v>1774</v>
      </c>
      <c r="BB74" s="290" t="s">
        <v>1774</v>
      </c>
      <c r="BC74" s="290"/>
      <c r="BD74" s="290"/>
      <c r="BE74" s="290" t="s">
        <v>1774</v>
      </c>
      <c r="BF74" s="290"/>
      <c r="BG74" s="290">
        <v>2</v>
      </c>
      <c r="BH74" s="290">
        <v>2</v>
      </c>
      <c r="BI74" s="290">
        <v>2</v>
      </c>
      <c r="BJ74" s="290">
        <v>2</v>
      </c>
      <c r="BK74" s="290">
        <v>2</v>
      </c>
      <c r="BL74" s="290">
        <v>2</v>
      </c>
      <c r="BM74" s="290">
        <v>2</v>
      </c>
      <c r="BN74" s="290">
        <v>2</v>
      </c>
      <c r="BO74" s="290">
        <v>2</v>
      </c>
      <c r="BP74" s="290">
        <v>2</v>
      </c>
      <c r="BQ74" s="290">
        <v>2</v>
      </c>
      <c r="BR74" s="290">
        <v>2</v>
      </c>
      <c r="BS74" s="290">
        <v>2</v>
      </c>
      <c r="BT74" s="290">
        <v>2</v>
      </c>
      <c r="BU74" s="290">
        <v>2</v>
      </c>
      <c r="BV74" s="290">
        <v>2</v>
      </c>
      <c r="BW74" s="290">
        <v>2</v>
      </c>
      <c r="BX74" s="291">
        <f>COUNTIF($BG74:$BW74,2)</f>
        <v>17</v>
      </c>
      <c r="BY74" s="292">
        <f>BX74/COUNTA($BG74:$BW74)</f>
        <v>1</v>
      </c>
      <c r="BZ74" s="291">
        <f t="shared" si="20"/>
        <v>0</v>
      </c>
      <c r="CA74" s="292">
        <f>BZ74/COUNTA($BG74:$BW74)</f>
        <v>0</v>
      </c>
      <c r="CB74" s="291">
        <f t="shared" si="14"/>
        <v>0</v>
      </c>
      <c r="CC74" s="292">
        <f>CB74/COUNTA($BG74:$BV74)</f>
        <v>0</v>
      </c>
      <c r="CD74" s="291">
        <f>(((BX74*2)+(BZ74*1)+(CB74*0)))/COUNTA($BG74:$BW74)</f>
        <v>2</v>
      </c>
      <c r="CE74" s="291" t="str">
        <f t="shared" si="6"/>
        <v>Đạt mục tiêu</v>
      </c>
      <c r="CF74" s="274"/>
    </row>
    <row r="75" spans="1:84" ht="44.25" customHeight="1">
      <c r="A75" s="285">
        <v>70</v>
      </c>
      <c r="B75" s="293">
        <v>164</v>
      </c>
      <c r="C75" s="294" t="s">
        <v>1648</v>
      </c>
      <c r="D75" s="205" t="s">
        <v>23</v>
      </c>
      <c r="E75" s="296" t="s">
        <v>1648</v>
      </c>
      <c r="F75" s="205" t="s">
        <v>23</v>
      </c>
      <c r="G75" s="290" t="s">
        <v>1648</v>
      </c>
      <c r="H75" s="290" t="s">
        <v>1651</v>
      </c>
      <c r="I75" s="290" t="s">
        <v>1303</v>
      </c>
      <c r="J75" s="70" t="s">
        <v>1156</v>
      </c>
      <c r="K75" s="288" t="s">
        <v>1082</v>
      </c>
      <c r="L75" s="399" t="s">
        <v>648</v>
      </c>
      <c r="M75" s="289" t="s">
        <v>648</v>
      </c>
      <c r="N75" s="289" t="s">
        <v>648</v>
      </c>
      <c r="O75" s="289" t="s">
        <v>648</v>
      </c>
      <c r="P75" s="289" t="s">
        <v>648</v>
      </c>
      <c r="Q75" s="289" t="s">
        <v>648</v>
      </c>
      <c r="R75" s="289" t="s">
        <v>648</v>
      </c>
      <c r="S75" s="289" t="s">
        <v>648</v>
      </c>
      <c r="T75" s="289" t="s">
        <v>648</v>
      </c>
      <c r="U75" s="289" t="s">
        <v>648</v>
      </c>
      <c r="V75" s="289"/>
      <c r="W75" s="478">
        <f t="shared" si="46"/>
        <v>9</v>
      </c>
      <c r="X75" s="290"/>
      <c r="Y75" s="290"/>
      <c r="Z75" s="290"/>
      <c r="AA75" s="290"/>
      <c r="AB75" s="290" t="s">
        <v>1774</v>
      </c>
      <c r="AC75" s="290"/>
      <c r="AD75" s="290" t="s">
        <v>1774</v>
      </c>
      <c r="AE75" s="290"/>
      <c r="AF75" s="290"/>
      <c r="AG75" s="290" t="s">
        <v>1774</v>
      </c>
      <c r="AH75" s="290"/>
      <c r="AI75" s="290"/>
      <c r="AJ75" s="290" t="s">
        <v>1774</v>
      </c>
      <c r="AK75" s="290"/>
      <c r="AL75" s="290"/>
      <c r="AM75" s="290" t="s">
        <v>1774</v>
      </c>
      <c r="AN75" s="290"/>
      <c r="AO75" s="290"/>
      <c r="AP75" s="290" t="s">
        <v>1774</v>
      </c>
      <c r="AQ75" s="290" t="s">
        <v>1774</v>
      </c>
      <c r="AR75" s="290"/>
      <c r="AS75" s="290" t="s">
        <v>1774</v>
      </c>
      <c r="AT75" s="290"/>
      <c r="AU75" s="290"/>
      <c r="AV75" s="290" t="s">
        <v>1774</v>
      </c>
      <c r="AW75" s="290"/>
      <c r="AX75" s="290" t="s">
        <v>1774</v>
      </c>
      <c r="AY75" s="290" t="s">
        <v>1774</v>
      </c>
      <c r="AZ75" s="290"/>
      <c r="BA75" s="290"/>
      <c r="BB75" s="290"/>
      <c r="BC75" s="290" t="s">
        <v>1774</v>
      </c>
      <c r="BD75" s="290"/>
      <c r="BE75" s="290"/>
      <c r="BF75" s="290"/>
      <c r="BG75" s="290">
        <v>2</v>
      </c>
      <c r="BH75" s="290">
        <v>2</v>
      </c>
      <c r="BI75" s="290">
        <v>2</v>
      </c>
      <c r="BJ75" s="290">
        <v>2</v>
      </c>
      <c r="BK75" s="290">
        <v>2</v>
      </c>
      <c r="BL75" s="290">
        <v>2</v>
      </c>
      <c r="BM75" s="290">
        <v>2</v>
      </c>
      <c r="BN75" s="290">
        <v>2</v>
      </c>
      <c r="BO75" s="290">
        <v>2</v>
      </c>
      <c r="BP75" s="290">
        <v>2</v>
      </c>
      <c r="BQ75" s="290">
        <v>2</v>
      </c>
      <c r="BR75" s="290">
        <v>2</v>
      </c>
      <c r="BS75" s="290">
        <v>2</v>
      </c>
      <c r="BT75" s="290">
        <v>2</v>
      </c>
      <c r="BU75" s="290">
        <v>2</v>
      </c>
      <c r="BV75" s="290">
        <v>2</v>
      </c>
      <c r="BW75" s="290">
        <v>2</v>
      </c>
      <c r="BX75" s="291">
        <f>COUNTIF($BG75:$BW75,2)</f>
        <v>17</v>
      </c>
      <c r="BY75" s="292">
        <f>BX75/COUNTA($BG75:$BW75)</f>
        <v>1</v>
      </c>
      <c r="BZ75" s="291">
        <f t="shared" si="20"/>
        <v>0</v>
      </c>
      <c r="CA75" s="292">
        <f>BZ75/COUNTA($BG75:$BW75)</f>
        <v>0</v>
      </c>
      <c r="CB75" s="291">
        <f t="shared" si="14"/>
        <v>0</v>
      </c>
      <c r="CC75" s="292">
        <f>CB75/COUNTA($BG75:$BV75)</f>
        <v>0</v>
      </c>
      <c r="CD75" s="291">
        <f>(((BX75*2)+(BZ75*1)+(CB75*0)))/COUNTA($BG75:$BW75)</f>
        <v>2</v>
      </c>
      <c r="CE75" s="291" t="str">
        <f t="shared" si="6"/>
        <v>Đạt mục tiêu</v>
      </c>
      <c r="CF75" s="274"/>
    </row>
    <row r="76" spans="1:84" ht="60.75" customHeight="1">
      <c r="A76" s="285">
        <v>71</v>
      </c>
      <c r="B76" s="293">
        <v>165</v>
      </c>
      <c r="C76" s="337" t="s">
        <v>1936</v>
      </c>
      <c r="D76" s="205"/>
      <c r="E76" s="296" t="s">
        <v>1936</v>
      </c>
      <c r="F76" s="205" t="s">
        <v>23</v>
      </c>
      <c r="G76" s="290" t="s">
        <v>1649</v>
      </c>
      <c r="H76" s="290" t="s">
        <v>1645</v>
      </c>
      <c r="I76" s="290" t="s">
        <v>1303</v>
      </c>
      <c r="J76" s="70" t="s">
        <v>1156</v>
      </c>
      <c r="K76" s="288" t="s">
        <v>1082</v>
      </c>
      <c r="L76" s="399" t="s">
        <v>648</v>
      </c>
      <c r="M76" s="289"/>
      <c r="N76" s="289" t="s">
        <v>648</v>
      </c>
      <c r="O76" s="289" t="s">
        <v>648</v>
      </c>
      <c r="P76" s="289" t="s">
        <v>648</v>
      </c>
      <c r="Q76" s="289" t="s">
        <v>648</v>
      </c>
      <c r="R76" s="289" t="s">
        <v>648</v>
      </c>
      <c r="S76" s="289" t="s">
        <v>648</v>
      </c>
      <c r="T76" s="289" t="s">
        <v>648</v>
      </c>
      <c r="U76" s="289" t="s">
        <v>648</v>
      </c>
      <c r="V76" s="289" t="s">
        <v>648</v>
      </c>
      <c r="W76" s="478">
        <f t="shared" si="46"/>
        <v>9</v>
      </c>
      <c r="X76" s="290"/>
      <c r="Y76" s="290"/>
      <c r="Z76" s="290"/>
      <c r="AA76" s="290"/>
      <c r="AB76" s="290"/>
      <c r="AC76" s="290" t="s">
        <v>1774</v>
      </c>
      <c r="AD76" s="290"/>
      <c r="AE76" s="290" t="s">
        <v>1774</v>
      </c>
      <c r="AF76" s="290" t="s">
        <v>1774</v>
      </c>
      <c r="AG76" s="290"/>
      <c r="AH76" s="290" t="s">
        <v>1774</v>
      </c>
      <c r="AI76" s="290" t="s">
        <v>1774</v>
      </c>
      <c r="AJ76" s="290"/>
      <c r="AK76" s="290"/>
      <c r="AL76" s="290" t="s">
        <v>1774</v>
      </c>
      <c r="AM76" s="290"/>
      <c r="AN76" s="290" t="s">
        <v>1774</v>
      </c>
      <c r="AO76" s="290" t="s">
        <v>1774</v>
      </c>
      <c r="AP76" s="290"/>
      <c r="AQ76" s="290"/>
      <c r="AR76" s="290" t="s">
        <v>1774</v>
      </c>
      <c r="AS76" s="290" t="s">
        <v>1774</v>
      </c>
      <c r="AT76" s="290"/>
      <c r="AU76" s="290"/>
      <c r="AV76" s="290"/>
      <c r="AW76" s="290"/>
      <c r="AX76" s="290"/>
      <c r="AY76" s="290"/>
      <c r="AZ76" s="290" t="s">
        <v>1774</v>
      </c>
      <c r="BA76" s="290"/>
      <c r="BB76" s="290"/>
      <c r="BC76" s="290"/>
      <c r="BD76" s="290" t="s">
        <v>1774</v>
      </c>
      <c r="BE76" s="290"/>
      <c r="BF76" s="290"/>
      <c r="BG76" s="290">
        <v>2</v>
      </c>
      <c r="BH76" s="290">
        <v>2</v>
      </c>
      <c r="BI76" s="290">
        <v>2</v>
      </c>
      <c r="BJ76" s="290">
        <v>2</v>
      </c>
      <c r="BK76" s="290">
        <v>1</v>
      </c>
      <c r="BL76" s="290">
        <v>2</v>
      </c>
      <c r="BM76" s="290">
        <v>2</v>
      </c>
      <c r="BN76" s="290">
        <v>2</v>
      </c>
      <c r="BO76" s="290">
        <v>2</v>
      </c>
      <c r="BP76" s="290">
        <v>2</v>
      </c>
      <c r="BQ76" s="290">
        <v>1</v>
      </c>
      <c r="BR76" s="290">
        <v>1</v>
      </c>
      <c r="BS76" s="290">
        <v>1</v>
      </c>
      <c r="BT76" s="290">
        <v>2</v>
      </c>
      <c r="BU76" s="290">
        <v>2</v>
      </c>
      <c r="BV76" s="290">
        <v>2</v>
      </c>
      <c r="BW76" s="290">
        <v>2</v>
      </c>
      <c r="BX76" s="291">
        <f>COUNTIF($BG76:$BW76,2)</f>
        <v>13</v>
      </c>
      <c r="BY76" s="292">
        <f>BX76/COUNTA($BG76:$BW76)</f>
        <v>0.76470588235294112</v>
      </c>
      <c r="BZ76" s="291">
        <f t="shared" si="20"/>
        <v>4</v>
      </c>
      <c r="CA76" s="292">
        <f>BZ76/COUNTA($BG76:$BW76)</f>
        <v>0.23529411764705882</v>
      </c>
      <c r="CB76" s="291">
        <f t="shared" si="14"/>
        <v>0</v>
      </c>
      <c r="CC76" s="292">
        <f>CB76/COUNTA($BG76:$BV76)</f>
        <v>0</v>
      </c>
      <c r="CD76" s="291">
        <f>(((BX76*2)+(BZ76*1)+(CB76*0)))/COUNTA($BG76:$BW76)</f>
        <v>1.7647058823529411</v>
      </c>
      <c r="CE76" s="291" t="str">
        <f t="shared" si="6"/>
        <v>Đạt mục tiêu</v>
      </c>
      <c r="CF76" s="274"/>
    </row>
    <row r="77" spans="1:84" ht="30.75" customHeight="1">
      <c r="A77" s="285">
        <v>74</v>
      </c>
      <c r="B77" s="286">
        <v>176</v>
      </c>
      <c r="C77" s="649" t="s">
        <v>989</v>
      </c>
      <c r="D77" s="649"/>
      <c r="E77" s="649"/>
      <c r="F77" s="287" t="s">
        <v>1176</v>
      </c>
      <c r="G77" s="287" t="s">
        <v>1176</v>
      </c>
      <c r="H77" s="287" t="s">
        <v>1176</v>
      </c>
      <c r="I77" s="287" t="s">
        <v>1176</v>
      </c>
      <c r="J77" s="69" t="s">
        <v>1156</v>
      </c>
      <c r="K77" s="287" t="s">
        <v>1176</v>
      </c>
      <c r="L77" s="287" t="s">
        <v>1176</v>
      </c>
      <c r="M77" s="287" t="s">
        <v>1176</v>
      </c>
      <c r="N77" s="287" t="s">
        <v>1176</v>
      </c>
      <c r="O77" s="287" t="s">
        <v>1176</v>
      </c>
      <c r="P77" s="287" t="s">
        <v>1176</v>
      </c>
      <c r="Q77" s="287" t="s">
        <v>1176</v>
      </c>
      <c r="R77" s="287" t="s">
        <v>1176</v>
      </c>
      <c r="S77" s="287" t="s">
        <v>1176</v>
      </c>
      <c r="T77" s="287" t="s">
        <v>1176</v>
      </c>
      <c r="U77" s="287" t="s">
        <v>1176</v>
      </c>
      <c r="V77" s="287" t="s">
        <v>1176</v>
      </c>
      <c r="W77" s="287" t="s">
        <v>1176</v>
      </c>
      <c r="X77" s="287" t="s">
        <v>1176</v>
      </c>
      <c r="Y77" s="287" t="s">
        <v>1176</v>
      </c>
      <c r="Z77" s="287" t="s">
        <v>1176</v>
      </c>
      <c r="AA77" s="287" t="s">
        <v>1176</v>
      </c>
      <c r="AB77" s="287" t="s">
        <v>1176</v>
      </c>
      <c r="AC77" s="287" t="s">
        <v>1176</v>
      </c>
      <c r="AD77" s="287" t="s">
        <v>1176</v>
      </c>
      <c r="AE77" s="287" t="s">
        <v>1176</v>
      </c>
      <c r="AF77" s="287" t="s">
        <v>1176</v>
      </c>
      <c r="AG77" s="287" t="s">
        <v>1176</v>
      </c>
      <c r="AH77" s="287" t="s">
        <v>1176</v>
      </c>
      <c r="AI77" s="287" t="s">
        <v>1176</v>
      </c>
      <c r="AJ77" s="287" t="s">
        <v>1176</v>
      </c>
      <c r="AK77" s="287" t="s">
        <v>1176</v>
      </c>
      <c r="AL77" s="287" t="s">
        <v>1176</v>
      </c>
      <c r="AM77" s="287" t="s">
        <v>1176</v>
      </c>
      <c r="AN77" s="287" t="s">
        <v>1176</v>
      </c>
      <c r="AO77" s="287" t="s">
        <v>1176</v>
      </c>
      <c r="AP77" s="287" t="s">
        <v>1176</v>
      </c>
      <c r="AQ77" s="287" t="s">
        <v>1176</v>
      </c>
      <c r="AR77" s="287" t="s">
        <v>1176</v>
      </c>
      <c r="AS77" s="287" t="s">
        <v>1176</v>
      </c>
      <c r="AT77" s="287" t="s">
        <v>1176</v>
      </c>
      <c r="AU77" s="287" t="s">
        <v>1176</v>
      </c>
      <c r="AV77" s="287" t="s">
        <v>1176</v>
      </c>
      <c r="AW77" s="287" t="s">
        <v>1176</v>
      </c>
      <c r="AX77" s="287" t="s">
        <v>1176</v>
      </c>
      <c r="AY77" s="287" t="s">
        <v>1176</v>
      </c>
      <c r="AZ77" s="287" t="s">
        <v>1176</v>
      </c>
      <c r="BA77" s="287" t="s">
        <v>1176</v>
      </c>
      <c r="BB77" s="287" t="s">
        <v>1176</v>
      </c>
      <c r="BC77" s="287" t="s">
        <v>1176</v>
      </c>
      <c r="BD77" s="287" t="s">
        <v>1176</v>
      </c>
      <c r="BE77" s="287" t="s">
        <v>1176</v>
      </c>
      <c r="BF77" s="287" t="s">
        <v>1176</v>
      </c>
      <c r="BG77" s="287" t="s">
        <v>1176</v>
      </c>
      <c r="BH77" s="287" t="s">
        <v>1176</v>
      </c>
      <c r="BI77" s="287" t="s">
        <v>1176</v>
      </c>
      <c r="BJ77" s="287" t="s">
        <v>1176</v>
      </c>
      <c r="BK77" s="287" t="s">
        <v>1176</v>
      </c>
      <c r="BL77" s="287" t="s">
        <v>1176</v>
      </c>
      <c r="BM77" s="287" t="s">
        <v>1176</v>
      </c>
      <c r="BN77" s="287" t="s">
        <v>1176</v>
      </c>
      <c r="BO77" s="287" t="s">
        <v>1176</v>
      </c>
      <c r="BP77" s="287" t="s">
        <v>1176</v>
      </c>
      <c r="BQ77" s="287" t="s">
        <v>1176</v>
      </c>
      <c r="BR77" s="287" t="s">
        <v>1176</v>
      </c>
      <c r="BS77" s="287" t="s">
        <v>1176</v>
      </c>
      <c r="BT77" s="287" t="s">
        <v>1176</v>
      </c>
      <c r="BU77" s="287" t="s">
        <v>1176</v>
      </c>
      <c r="BV77" s="287" t="s">
        <v>1176</v>
      </c>
      <c r="BW77" s="287" t="s">
        <v>1176</v>
      </c>
      <c r="BX77" s="287" t="s">
        <v>1176</v>
      </c>
      <c r="BY77" s="287" t="s">
        <v>1176</v>
      </c>
      <c r="BZ77" s="287" t="s">
        <v>1176</v>
      </c>
      <c r="CA77" s="287" t="s">
        <v>1176</v>
      </c>
      <c r="CB77" s="287" t="s">
        <v>1176</v>
      </c>
      <c r="CC77" s="287" t="s">
        <v>1176</v>
      </c>
      <c r="CD77" s="287" t="s">
        <v>1176</v>
      </c>
      <c r="CE77" s="287" t="s">
        <v>1176</v>
      </c>
      <c r="CF77" s="274"/>
    </row>
    <row r="78" spans="1:84" ht="51.75" customHeight="1">
      <c r="A78" s="285">
        <v>75</v>
      </c>
      <c r="B78" s="293">
        <v>184</v>
      </c>
      <c r="C78" s="685" t="s">
        <v>1515</v>
      </c>
      <c r="D78" s="68" t="s">
        <v>23</v>
      </c>
      <c r="E78" s="294" t="s">
        <v>1295</v>
      </c>
      <c r="F78" s="205" t="s">
        <v>23</v>
      </c>
      <c r="G78" s="294" t="s">
        <v>1295</v>
      </c>
      <c r="H78" s="294" t="s">
        <v>1295</v>
      </c>
      <c r="I78" s="290" t="s">
        <v>1303</v>
      </c>
      <c r="J78" s="70" t="s">
        <v>1156</v>
      </c>
      <c r="K78" s="288" t="s">
        <v>1082</v>
      </c>
      <c r="L78" s="399" t="s">
        <v>648</v>
      </c>
      <c r="M78" s="289"/>
      <c r="N78" s="289"/>
      <c r="O78" s="289" t="s">
        <v>648</v>
      </c>
      <c r="P78" s="289" t="s">
        <v>648</v>
      </c>
      <c r="Q78" s="289" t="s">
        <v>648</v>
      </c>
      <c r="R78" s="289" t="s">
        <v>648</v>
      </c>
      <c r="S78" s="289" t="s">
        <v>648</v>
      </c>
      <c r="T78" s="289"/>
      <c r="U78" s="289" t="s">
        <v>648</v>
      </c>
      <c r="V78" s="289" t="s">
        <v>648</v>
      </c>
      <c r="W78" s="478">
        <f t="shared" ref="W78:W79" si="47">COUNTIF($M78:$V78,"x")</f>
        <v>7</v>
      </c>
      <c r="X78" s="290"/>
      <c r="Y78" s="290"/>
      <c r="Z78" s="290"/>
      <c r="AA78" s="290"/>
      <c r="AB78" s="290"/>
      <c r="AC78" s="290"/>
      <c r="AD78" s="290" t="s">
        <v>1774</v>
      </c>
      <c r="AE78" s="290" t="s">
        <v>1774</v>
      </c>
      <c r="AF78" s="290"/>
      <c r="AG78" s="290" t="s">
        <v>1774</v>
      </c>
      <c r="AH78" s="290"/>
      <c r="AI78" s="290"/>
      <c r="AJ78" s="290"/>
      <c r="AK78" s="290"/>
      <c r="AL78" s="290" t="s">
        <v>1774</v>
      </c>
      <c r="AM78" s="290" t="s">
        <v>1774</v>
      </c>
      <c r="AN78" s="290"/>
      <c r="AO78" s="290"/>
      <c r="AP78" s="290"/>
      <c r="AQ78" s="290"/>
      <c r="AR78" s="290"/>
      <c r="AS78" s="290" t="s">
        <v>1774</v>
      </c>
      <c r="AT78" s="290" t="s">
        <v>1774</v>
      </c>
      <c r="AU78" s="290" t="s">
        <v>1774</v>
      </c>
      <c r="AV78" s="290" t="s">
        <v>1774</v>
      </c>
      <c r="AW78" s="290" t="s">
        <v>1774</v>
      </c>
      <c r="AX78" s="290" t="s">
        <v>1774</v>
      </c>
      <c r="AY78" s="290" t="s">
        <v>1774</v>
      </c>
      <c r="AZ78" s="290"/>
      <c r="BA78" s="290" t="s">
        <v>1774</v>
      </c>
      <c r="BB78" s="290"/>
      <c r="BC78" s="290"/>
      <c r="BD78" s="290"/>
      <c r="BE78" s="290" t="s">
        <v>1774</v>
      </c>
      <c r="BF78" s="290"/>
      <c r="BG78" s="290">
        <v>2</v>
      </c>
      <c r="BH78" s="290">
        <v>2</v>
      </c>
      <c r="BI78" s="290">
        <v>2</v>
      </c>
      <c r="BJ78" s="290">
        <v>2</v>
      </c>
      <c r="BK78" s="290">
        <v>2</v>
      </c>
      <c r="BL78" s="290">
        <v>2</v>
      </c>
      <c r="BM78" s="290">
        <v>2</v>
      </c>
      <c r="BN78" s="290">
        <v>2</v>
      </c>
      <c r="BO78" s="290">
        <v>2</v>
      </c>
      <c r="BP78" s="290">
        <v>1</v>
      </c>
      <c r="BQ78" s="290">
        <v>2</v>
      </c>
      <c r="BR78" s="290">
        <v>2</v>
      </c>
      <c r="BS78" s="290">
        <v>1</v>
      </c>
      <c r="BT78" s="290">
        <v>2</v>
      </c>
      <c r="BU78" s="290">
        <v>2</v>
      </c>
      <c r="BV78" s="290">
        <v>2</v>
      </c>
      <c r="BW78" s="290">
        <v>2</v>
      </c>
      <c r="BX78" s="291">
        <f t="shared" ref="BX78:BX89" si="48">COUNTIF($BG78:$BW78,2)</f>
        <v>15</v>
      </c>
      <c r="BY78" s="292">
        <f t="shared" ref="BY78:BY89" si="49">BX78/COUNTA($BG78:$BW78)</f>
        <v>0.88235294117647056</v>
      </c>
      <c r="BZ78" s="291">
        <f t="shared" si="20"/>
        <v>2</v>
      </c>
      <c r="CA78" s="292">
        <f t="shared" ref="CA78:CA89" si="50">BZ78/COUNTA($BG78:$BW78)</f>
        <v>0.11764705882352941</v>
      </c>
      <c r="CB78" s="291">
        <f t="shared" si="14"/>
        <v>0</v>
      </c>
      <c r="CC78" s="292">
        <f t="shared" ref="CC78:CC89" si="51">CB78/COUNTA($BG78:$BV78)</f>
        <v>0</v>
      </c>
      <c r="CD78" s="291">
        <f t="shared" ref="CD78:CD89" si="52">(((BX78*2)+(BZ78*1)+(CB78*0)))/COUNTA($BG78:$BW78)</f>
        <v>1.8823529411764706</v>
      </c>
      <c r="CE78" s="291" t="str">
        <f t="shared" si="6"/>
        <v>Đạt mục tiêu</v>
      </c>
      <c r="CF78" s="274"/>
    </row>
    <row r="79" spans="1:84" ht="56.25" customHeight="1">
      <c r="A79" s="285">
        <v>76</v>
      </c>
      <c r="B79" s="293">
        <v>185</v>
      </c>
      <c r="C79" s="685" t="s">
        <v>1302</v>
      </c>
      <c r="D79" s="68" t="s">
        <v>23</v>
      </c>
      <c r="E79" s="458" t="s">
        <v>1296</v>
      </c>
      <c r="F79" s="205" t="s">
        <v>23</v>
      </c>
      <c r="G79" s="294" t="s">
        <v>1296</v>
      </c>
      <c r="H79" s="294" t="s">
        <v>1296</v>
      </c>
      <c r="I79" s="290" t="s">
        <v>1303</v>
      </c>
      <c r="J79" s="70" t="s">
        <v>1156</v>
      </c>
      <c r="K79" s="288" t="s">
        <v>1082</v>
      </c>
      <c r="L79" s="399" t="s">
        <v>648</v>
      </c>
      <c r="M79" s="289"/>
      <c r="N79" s="289" t="s">
        <v>648</v>
      </c>
      <c r="O79" s="289" t="s">
        <v>648</v>
      </c>
      <c r="P79" s="289" t="s">
        <v>648</v>
      </c>
      <c r="Q79" s="289" t="s">
        <v>648</v>
      </c>
      <c r="R79" s="289" t="s">
        <v>648</v>
      </c>
      <c r="S79" s="289" t="s">
        <v>648</v>
      </c>
      <c r="T79" s="289" t="s">
        <v>648</v>
      </c>
      <c r="U79" s="289" t="s">
        <v>648</v>
      </c>
      <c r="V79" s="289" t="s">
        <v>648</v>
      </c>
      <c r="W79" s="478">
        <f t="shared" si="47"/>
        <v>9</v>
      </c>
      <c r="X79" s="290"/>
      <c r="Y79" s="290"/>
      <c r="Z79" s="290"/>
      <c r="AA79" s="290"/>
      <c r="AB79" s="290"/>
      <c r="AC79" s="290"/>
      <c r="AD79" s="290" t="s">
        <v>1774</v>
      </c>
      <c r="AE79" s="290"/>
      <c r="AF79" s="290" t="s">
        <v>1774</v>
      </c>
      <c r="AG79" s="290"/>
      <c r="AH79" s="290"/>
      <c r="AI79" s="290"/>
      <c r="AJ79" s="290" t="s">
        <v>1774</v>
      </c>
      <c r="AK79" s="290"/>
      <c r="AL79" s="290" t="s">
        <v>1774</v>
      </c>
      <c r="AM79" s="290"/>
      <c r="AN79" s="290" t="s">
        <v>1774</v>
      </c>
      <c r="AO79" s="290"/>
      <c r="AP79" s="290" t="s">
        <v>1774</v>
      </c>
      <c r="AQ79" s="290"/>
      <c r="AR79" s="290"/>
      <c r="AS79" s="290"/>
      <c r="AT79" s="290"/>
      <c r="AU79" s="290" t="s">
        <v>1774</v>
      </c>
      <c r="AV79" s="290"/>
      <c r="AW79" s="290"/>
      <c r="AX79" s="290"/>
      <c r="AY79" s="290"/>
      <c r="AZ79" s="290" t="s">
        <v>1774</v>
      </c>
      <c r="BA79" s="290"/>
      <c r="BB79" s="290"/>
      <c r="BC79" s="290"/>
      <c r="BD79" s="290" t="s">
        <v>1774</v>
      </c>
      <c r="BE79" s="290"/>
      <c r="BF79" s="290" t="s">
        <v>1774</v>
      </c>
      <c r="BG79" s="290">
        <v>2</v>
      </c>
      <c r="BH79" s="290">
        <v>2</v>
      </c>
      <c r="BI79" s="290">
        <v>2</v>
      </c>
      <c r="BJ79" s="290">
        <v>2</v>
      </c>
      <c r="BK79" s="290">
        <v>2</v>
      </c>
      <c r="BL79" s="290">
        <v>2</v>
      </c>
      <c r="BM79" s="290">
        <v>2</v>
      </c>
      <c r="BN79" s="290">
        <v>2</v>
      </c>
      <c r="BO79" s="290">
        <v>2</v>
      </c>
      <c r="BP79" s="290">
        <v>2</v>
      </c>
      <c r="BQ79" s="290">
        <v>1</v>
      </c>
      <c r="BR79" s="290">
        <v>1</v>
      </c>
      <c r="BS79" s="290">
        <v>2</v>
      </c>
      <c r="BT79" s="290">
        <v>2</v>
      </c>
      <c r="BU79" s="290">
        <v>1</v>
      </c>
      <c r="BV79" s="290">
        <v>1</v>
      </c>
      <c r="BW79" s="290">
        <v>2</v>
      </c>
      <c r="BX79" s="291">
        <f t="shared" si="48"/>
        <v>13</v>
      </c>
      <c r="BY79" s="292">
        <f t="shared" si="49"/>
        <v>0.76470588235294112</v>
      </c>
      <c r="BZ79" s="291">
        <f t="shared" si="20"/>
        <v>4</v>
      </c>
      <c r="CA79" s="292">
        <f t="shared" si="50"/>
        <v>0.23529411764705882</v>
      </c>
      <c r="CB79" s="291">
        <f t="shared" si="14"/>
        <v>0</v>
      </c>
      <c r="CC79" s="292">
        <f t="shared" si="51"/>
        <v>0</v>
      </c>
      <c r="CD79" s="291">
        <f t="shared" si="52"/>
        <v>1.7647058823529411</v>
      </c>
      <c r="CE79" s="291" t="str">
        <f t="shared" si="6"/>
        <v>Đạt mục tiêu</v>
      </c>
      <c r="CF79" s="274"/>
    </row>
    <row r="80" spans="1:84" ht="56.25" customHeight="1">
      <c r="A80" s="285">
        <v>77</v>
      </c>
      <c r="B80" s="486">
        <v>186</v>
      </c>
      <c r="C80" s="685"/>
      <c r="D80" s="68" t="s">
        <v>23</v>
      </c>
      <c r="E80" s="487" t="s">
        <v>2080</v>
      </c>
      <c r="F80" s="488"/>
      <c r="G80" s="487"/>
      <c r="H80" s="487"/>
      <c r="I80" s="290"/>
      <c r="J80" s="70"/>
      <c r="K80" s="288"/>
      <c r="L80" s="399"/>
      <c r="M80" s="289"/>
      <c r="N80" s="289"/>
      <c r="O80" s="289" t="s">
        <v>648</v>
      </c>
      <c r="P80" s="289"/>
      <c r="Q80" s="289"/>
      <c r="R80" s="289"/>
      <c r="S80" s="289"/>
      <c r="T80" s="289" t="s">
        <v>648</v>
      </c>
      <c r="U80" s="289"/>
      <c r="V80" s="289"/>
      <c r="W80" s="478">
        <f t="shared" ref="W80:W82" si="53">COUNTIF($M80:$V80,"x")</f>
        <v>2</v>
      </c>
      <c r="X80" s="290"/>
      <c r="Y80" s="290"/>
      <c r="Z80" s="290"/>
      <c r="AA80" s="290"/>
      <c r="AB80" s="290"/>
      <c r="AC80" s="290"/>
      <c r="AD80" s="290"/>
      <c r="AE80" s="290"/>
      <c r="AF80" s="290"/>
      <c r="AG80" s="290" t="s">
        <v>1769</v>
      </c>
      <c r="AH80" s="290"/>
      <c r="AI80" s="290"/>
      <c r="AJ80" s="290"/>
      <c r="AK80" s="290"/>
      <c r="AL80" s="290"/>
      <c r="AM80" s="290"/>
      <c r="AN80" s="290"/>
      <c r="AO80" s="290"/>
      <c r="AP80" s="290"/>
      <c r="AQ80" s="290"/>
      <c r="AR80" s="290"/>
      <c r="AS80" s="290"/>
      <c r="AT80" s="290"/>
      <c r="AU80" s="290"/>
      <c r="AV80" s="290"/>
      <c r="AW80" s="290"/>
      <c r="AX80" s="290"/>
      <c r="AY80" s="290"/>
      <c r="AZ80" s="290"/>
      <c r="BA80" s="290"/>
      <c r="BB80" s="290"/>
      <c r="BC80" s="290"/>
      <c r="BD80" s="290"/>
      <c r="BE80" s="290"/>
      <c r="BF80" s="290"/>
      <c r="BG80" s="290">
        <v>2</v>
      </c>
      <c r="BH80" s="290">
        <v>2</v>
      </c>
      <c r="BI80" s="290">
        <v>2</v>
      </c>
      <c r="BJ80" s="290">
        <v>2</v>
      </c>
      <c r="BK80" s="290">
        <v>2</v>
      </c>
      <c r="BL80" s="290">
        <v>2</v>
      </c>
      <c r="BM80" s="290">
        <v>2</v>
      </c>
      <c r="BN80" s="290">
        <v>2</v>
      </c>
      <c r="BO80" s="290">
        <v>2</v>
      </c>
      <c r="BP80" s="290">
        <v>2</v>
      </c>
      <c r="BQ80" s="290">
        <v>2</v>
      </c>
      <c r="BR80" s="290">
        <v>2</v>
      </c>
      <c r="BS80" s="290">
        <v>2</v>
      </c>
      <c r="BT80" s="290">
        <v>2</v>
      </c>
      <c r="BU80" s="290">
        <v>2</v>
      </c>
      <c r="BV80" s="290">
        <v>2</v>
      </c>
      <c r="BW80" s="290">
        <v>2</v>
      </c>
      <c r="BX80" s="291">
        <f t="shared" si="48"/>
        <v>17</v>
      </c>
      <c r="BY80" s="292">
        <f t="shared" si="49"/>
        <v>1</v>
      </c>
      <c r="BZ80" s="291">
        <f t="shared" si="20"/>
        <v>0</v>
      </c>
      <c r="CA80" s="292">
        <f t="shared" si="50"/>
        <v>0</v>
      </c>
      <c r="CB80" s="291">
        <f t="shared" si="14"/>
        <v>0</v>
      </c>
      <c r="CC80" s="292">
        <f t="shared" si="51"/>
        <v>0</v>
      </c>
      <c r="CD80" s="291">
        <f t="shared" si="52"/>
        <v>2</v>
      </c>
      <c r="CE80" s="291" t="str">
        <f t="shared" si="6"/>
        <v>Đạt mục tiêu</v>
      </c>
      <c r="CF80" s="274"/>
    </row>
    <row r="81" spans="1:84" ht="69" customHeight="1">
      <c r="A81" s="285">
        <v>78</v>
      </c>
      <c r="B81" s="293">
        <v>187</v>
      </c>
      <c r="C81" s="685" t="s">
        <v>1301</v>
      </c>
      <c r="D81" s="68" t="s">
        <v>23</v>
      </c>
      <c r="E81" s="458" t="s">
        <v>1298</v>
      </c>
      <c r="F81" s="205" t="s">
        <v>23</v>
      </c>
      <c r="G81" s="458" t="s">
        <v>1298</v>
      </c>
      <c r="H81" s="294" t="s">
        <v>1298</v>
      </c>
      <c r="I81" s="290" t="s">
        <v>1303</v>
      </c>
      <c r="J81" s="70" t="s">
        <v>1156</v>
      </c>
      <c r="K81" s="288" t="s">
        <v>1082</v>
      </c>
      <c r="L81" s="399" t="s">
        <v>648</v>
      </c>
      <c r="M81" s="289"/>
      <c r="N81" s="289" t="s">
        <v>648</v>
      </c>
      <c r="O81" s="289" t="s">
        <v>648</v>
      </c>
      <c r="P81" s="289" t="s">
        <v>648</v>
      </c>
      <c r="Q81" s="289" t="s">
        <v>648</v>
      </c>
      <c r="R81" s="289" t="s">
        <v>648</v>
      </c>
      <c r="S81" s="289" t="s">
        <v>648</v>
      </c>
      <c r="T81" s="289" t="s">
        <v>648</v>
      </c>
      <c r="U81" s="289" t="s">
        <v>648</v>
      </c>
      <c r="V81" s="289" t="s">
        <v>648</v>
      </c>
      <c r="W81" s="478">
        <f t="shared" si="53"/>
        <v>9</v>
      </c>
      <c r="X81" s="290"/>
      <c r="Y81" s="290"/>
      <c r="Z81" s="290"/>
      <c r="AA81" s="290"/>
      <c r="AB81" s="290"/>
      <c r="AC81" s="290"/>
      <c r="AD81" s="290"/>
      <c r="AE81" s="290"/>
      <c r="AF81" s="290"/>
      <c r="AG81" s="290" t="s">
        <v>1774</v>
      </c>
      <c r="AH81" s="290"/>
      <c r="AI81" s="290"/>
      <c r="AJ81" s="290"/>
      <c r="AK81" s="290"/>
      <c r="AL81" s="290" t="s">
        <v>1774</v>
      </c>
      <c r="AM81" s="290"/>
      <c r="AN81" s="290"/>
      <c r="AO81" s="290"/>
      <c r="AP81" s="290"/>
      <c r="AQ81" s="290" t="s">
        <v>1774</v>
      </c>
      <c r="AR81" s="290" t="s">
        <v>1774</v>
      </c>
      <c r="AS81" s="290"/>
      <c r="AT81" s="290"/>
      <c r="AU81" s="290"/>
      <c r="AV81" s="290"/>
      <c r="AW81" s="290"/>
      <c r="AX81" s="290"/>
      <c r="AY81" s="290" t="s">
        <v>1774</v>
      </c>
      <c r="AZ81" s="290"/>
      <c r="BA81" s="290" t="s">
        <v>1774</v>
      </c>
      <c r="BB81" s="290"/>
      <c r="BC81" s="290" t="s">
        <v>1774</v>
      </c>
      <c r="BD81" s="290"/>
      <c r="BE81" s="290"/>
      <c r="BF81" s="290"/>
      <c r="BG81" s="290">
        <v>2</v>
      </c>
      <c r="BH81" s="290">
        <v>2</v>
      </c>
      <c r="BI81" s="290">
        <v>2</v>
      </c>
      <c r="BJ81" s="290">
        <v>2</v>
      </c>
      <c r="BK81" s="290">
        <v>2</v>
      </c>
      <c r="BL81" s="290">
        <v>2</v>
      </c>
      <c r="BM81" s="290">
        <v>2</v>
      </c>
      <c r="BN81" s="290">
        <v>2</v>
      </c>
      <c r="BO81" s="290">
        <v>2</v>
      </c>
      <c r="BP81" s="290">
        <v>2</v>
      </c>
      <c r="BQ81" s="290">
        <v>1</v>
      </c>
      <c r="BR81" s="290">
        <v>2</v>
      </c>
      <c r="BS81" s="290">
        <v>2</v>
      </c>
      <c r="BT81" s="290">
        <v>1</v>
      </c>
      <c r="BU81" s="290">
        <v>1</v>
      </c>
      <c r="BV81" s="290">
        <v>2</v>
      </c>
      <c r="BW81" s="290">
        <v>2</v>
      </c>
      <c r="BX81" s="291">
        <f t="shared" si="48"/>
        <v>14</v>
      </c>
      <c r="BY81" s="292">
        <f t="shared" si="49"/>
        <v>0.82352941176470584</v>
      </c>
      <c r="BZ81" s="291">
        <f t="shared" si="20"/>
        <v>3</v>
      </c>
      <c r="CA81" s="292">
        <f t="shared" si="50"/>
        <v>0.17647058823529413</v>
      </c>
      <c r="CB81" s="291">
        <f t="shared" si="14"/>
        <v>0</v>
      </c>
      <c r="CC81" s="292">
        <f t="shared" si="51"/>
        <v>0</v>
      </c>
      <c r="CD81" s="291">
        <f t="shared" si="52"/>
        <v>1.8235294117647058</v>
      </c>
      <c r="CE81" s="291" t="str">
        <f t="shared" si="6"/>
        <v>Đạt mục tiêu</v>
      </c>
      <c r="CF81" s="274"/>
    </row>
    <row r="82" spans="1:84" ht="58.5" customHeight="1">
      <c r="A82" s="285">
        <v>79</v>
      </c>
      <c r="B82" s="293">
        <v>189</v>
      </c>
      <c r="C82" s="294" t="s">
        <v>1515</v>
      </c>
      <c r="D82" s="205" t="s">
        <v>23</v>
      </c>
      <c r="E82" s="294" t="s">
        <v>1295</v>
      </c>
      <c r="F82" s="205" t="s">
        <v>25</v>
      </c>
      <c r="G82" s="290" t="s">
        <v>1295</v>
      </c>
      <c r="H82" s="290" t="s">
        <v>1517</v>
      </c>
      <c r="I82" s="290" t="s">
        <v>1303</v>
      </c>
      <c r="J82" s="70" t="s">
        <v>1156</v>
      </c>
      <c r="K82" s="288" t="s">
        <v>1082</v>
      </c>
      <c r="L82" s="399" t="s">
        <v>648</v>
      </c>
      <c r="M82" s="289"/>
      <c r="N82" s="289"/>
      <c r="O82" s="289" t="s">
        <v>648</v>
      </c>
      <c r="P82" s="289" t="s">
        <v>648</v>
      </c>
      <c r="Q82" s="289" t="s">
        <v>648</v>
      </c>
      <c r="R82" s="289" t="s">
        <v>648</v>
      </c>
      <c r="S82" s="289" t="s">
        <v>648</v>
      </c>
      <c r="T82" s="289" t="s">
        <v>648</v>
      </c>
      <c r="U82" s="289" t="s">
        <v>648</v>
      </c>
      <c r="V82" s="289" t="s">
        <v>648</v>
      </c>
      <c r="W82" s="478">
        <f t="shared" si="53"/>
        <v>8</v>
      </c>
      <c r="X82" s="290"/>
      <c r="Y82" s="290"/>
      <c r="Z82" s="290"/>
      <c r="AA82" s="290"/>
      <c r="AB82" s="290"/>
      <c r="AC82" s="290"/>
      <c r="AD82" s="290"/>
      <c r="AE82" s="290" t="s">
        <v>1774</v>
      </c>
      <c r="AF82" s="290" t="s">
        <v>1774</v>
      </c>
      <c r="AG82" s="290"/>
      <c r="AH82" s="290" t="s">
        <v>1774</v>
      </c>
      <c r="AI82" s="290"/>
      <c r="AJ82" s="290"/>
      <c r="AK82" s="290"/>
      <c r="AL82" s="290" t="s">
        <v>1774</v>
      </c>
      <c r="AM82" s="290"/>
      <c r="AN82" s="290" t="s">
        <v>1774</v>
      </c>
      <c r="AO82" s="290" t="s">
        <v>1774</v>
      </c>
      <c r="AP82" s="290"/>
      <c r="AQ82" s="290" t="s">
        <v>1774</v>
      </c>
      <c r="AR82" s="290"/>
      <c r="AS82" s="290"/>
      <c r="AT82" s="290" t="s">
        <v>1774</v>
      </c>
      <c r="AU82" s="290" t="s">
        <v>1774</v>
      </c>
      <c r="AV82" s="290" t="s">
        <v>1774</v>
      </c>
      <c r="AW82" s="290" t="s">
        <v>1774</v>
      </c>
      <c r="AX82" s="290" t="s">
        <v>1774</v>
      </c>
      <c r="AY82" s="290" t="s">
        <v>1774</v>
      </c>
      <c r="AZ82" s="290" t="s">
        <v>1774</v>
      </c>
      <c r="BA82" s="290" t="s">
        <v>1774</v>
      </c>
      <c r="BB82" s="290" t="s">
        <v>1774</v>
      </c>
      <c r="BC82" s="290" t="s">
        <v>1774</v>
      </c>
      <c r="BD82" s="290" t="s">
        <v>1774</v>
      </c>
      <c r="BE82" s="290" t="s">
        <v>1774</v>
      </c>
      <c r="BF82" s="290" t="s">
        <v>1774</v>
      </c>
      <c r="BG82" s="290">
        <v>2</v>
      </c>
      <c r="BH82" s="290">
        <v>2</v>
      </c>
      <c r="BI82" s="290">
        <v>2</v>
      </c>
      <c r="BJ82" s="290">
        <v>1</v>
      </c>
      <c r="BK82" s="290">
        <v>2</v>
      </c>
      <c r="BL82" s="290">
        <v>2</v>
      </c>
      <c r="BM82" s="290">
        <v>2</v>
      </c>
      <c r="BN82" s="290">
        <v>2</v>
      </c>
      <c r="BO82" s="290">
        <v>1</v>
      </c>
      <c r="BP82" s="290">
        <v>2</v>
      </c>
      <c r="BQ82" s="290">
        <v>1</v>
      </c>
      <c r="BR82" s="290">
        <v>2</v>
      </c>
      <c r="BS82" s="290">
        <v>2</v>
      </c>
      <c r="BT82" s="290">
        <v>2</v>
      </c>
      <c r="BU82" s="290">
        <v>2</v>
      </c>
      <c r="BV82" s="290">
        <v>2</v>
      </c>
      <c r="BW82" s="290">
        <v>2</v>
      </c>
      <c r="BX82" s="291">
        <f t="shared" si="48"/>
        <v>14</v>
      </c>
      <c r="BY82" s="292">
        <f t="shared" si="49"/>
        <v>0.82352941176470584</v>
      </c>
      <c r="BZ82" s="291">
        <f t="shared" si="20"/>
        <v>3</v>
      </c>
      <c r="CA82" s="292">
        <f t="shared" si="50"/>
        <v>0.17647058823529413</v>
      </c>
      <c r="CB82" s="291">
        <f t="shared" si="14"/>
        <v>0</v>
      </c>
      <c r="CC82" s="292">
        <f t="shared" si="51"/>
        <v>0</v>
      </c>
      <c r="CD82" s="291">
        <f t="shared" si="52"/>
        <v>1.8235294117647058</v>
      </c>
      <c r="CE82" s="291" t="str">
        <f t="shared" ref="CE82:CE134" si="54">IF(CD82&gt;=1.6,"Đạt mục tiêu",IF(CD82&gt;=1,"Cần cố gắng","Chưa đạt"))</f>
        <v>Đạt mục tiêu</v>
      </c>
      <c r="CF82" s="274"/>
    </row>
    <row r="83" spans="1:84" ht="63.75" customHeight="1">
      <c r="A83" s="285">
        <v>80</v>
      </c>
      <c r="B83" s="293">
        <v>190</v>
      </c>
      <c r="C83" s="294" t="s">
        <v>1654</v>
      </c>
      <c r="D83" s="205" t="s">
        <v>23</v>
      </c>
      <c r="E83" s="294" t="s">
        <v>1296</v>
      </c>
      <c r="F83" s="205" t="s">
        <v>25</v>
      </c>
      <c r="G83" s="290" t="s">
        <v>1296</v>
      </c>
      <c r="H83" s="290" t="s">
        <v>1658</v>
      </c>
      <c r="I83" s="290" t="s">
        <v>1303</v>
      </c>
      <c r="J83" s="70" t="s">
        <v>1156</v>
      </c>
      <c r="K83" s="288" t="s">
        <v>1082</v>
      </c>
      <c r="L83" s="399" t="s">
        <v>648</v>
      </c>
      <c r="M83" s="289"/>
      <c r="N83" s="289" t="s">
        <v>648</v>
      </c>
      <c r="O83" s="289"/>
      <c r="P83" s="289"/>
      <c r="Q83" s="289"/>
      <c r="R83" s="289" t="s">
        <v>648</v>
      </c>
      <c r="S83" s="289"/>
      <c r="T83" s="289" t="s">
        <v>648</v>
      </c>
      <c r="U83" s="289"/>
      <c r="V83" s="289"/>
      <c r="W83" s="478">
        <f t="shared" ref="W83:W84" si="55">COUNTIF($M83:$V83,"x")</f>
        <v>3</v>
      </c>
      <c r="X83" s="290"/>
      <c r="Y83" s="290"/>
      <c r="Z83" s="290"/>
      <c r="AA83" s="290" t="s">
        <v>1772</v>
      </c>
      <c r="AB83" s="290" t="s">
        <v>1772</v>
      </c>
      <c r="AC83" s="290" t="s">
        <v>1772</v>
      </c>
      <c r="AD83" s="290"/>
      <c r="AE83" s="290"/>
      <c r="AF83" s="290"/>
      <c r="AG83" s="290"/>
      <c r="AH83" s="290"/>
      <c r="AI83" s="290"/>
      <c r="AJ83" s="290"/>
      <c r="AK83" s="290"/>
      <c r="AL83" s="290"/>
      <c r="AM83" s="290"/>
      <c r="AN83" s="290"/>
      <c r="AO83" s="290"/>
      <c r="AP83" s="290"/>
      <c r="AQ83" s="290" t="s">
        <v>1774</v>
      </c>
      <c r="AR83" s="290"/>
      <c r="AS83" s="290"/>
      <c r="AT83" s="290"/>
      <c r="AU83" s="290"/>
      <c r="AV83" s="290" t="s">
        <v>1774</v>
      </c>
      <c r="AW83" s="290"/>
      <c r="AX83" s="290"/>
      <c r="AY83" s="290"/>
      <c r="AZ83" s="290"/>
      <c r="BA83" s="290"/>
      <c r="BB83" s="290"/>
      <c r="BC83" s="290"/>
      <c r="BD83" s="290"/>
      <c r="BE83" s="290"/>
      <c r="BF83" s="290"/>
      <c r="BG83" s="290">
        <v>2</v>
      </c>
      <c r="BH83" s="290">
        <v>2</v>
      </c>
      <c r="BI83" s="290">
        <v>2</v>
      </c>
      <c r="BJ83" s="290">
        <v>1</v>
      </c>
      <c r="BK83" s="290">
        <v>2</v>
      </c>
      <c r="BL83" s="290">
        <v>2</v>
      </c>
      <c r="BM83" s="290">
        <v>2</v>
      </c>
      <c r="BN83" s="290">
        <v>2</v>
      </c>
      <c r="BO83" s="290">
        <v>1</v>
      </c>
      <c r="BP83" s="290">
        <v>2</v>
      </c>
      <c r="BQ83" s="290">
        <v>2</v>
      </c>
      <c r="BR83" s="290">
        <v>2</v>
      </c>
      <c r="BS83" s="290">
        <v>2</v>
      </c>
      <c r="BT83" s="290">
        <v>2</v>
      </c>
      <c r="BU83" s="290">
        <v>2</v>
      </c>
      <c r="BV83" s="290">
        <v>2</v>
      </c>
      <c r="BW83" s="290">
        <v>2</v>
      </c>
      <c r="BX83" s="291">
        <f t="shared" si="48"/>
        <v>15</v>
      </c>
      <c r="BY83" s="292">
        <f t="shared" si="49"/>
        <v>0.88235294117647056</v>
      </c>
      <c r="BZ83" s="291">
        <f t="shared" si="20"/>
        <v>2</v>
      </c>
      <c r="CA83" s="292">
        <f t="shared" si="50"/>
        <v>0.11764705882352941</v>
      </c>
      <c r="CB83" s="291">
        <f t="shared" si="14"/>
        <v>0</v>
      </c>
      <c r="CC83" s="292">
        <f t="shared" si="51"/>
        <v>0</v>
      </c>
      <c r="CD83" s="291">
        <f t="shared" si="52"/>
        <v>1.8823529411764706</v>
      </c>
      <c r="CE83" s="291" t="str">
        <f t="shared" si="54"/>
        <v>Đạt mục tiêu</v>
      </c>
      <c r="CF83" s="274"/>
    </row>
    <row r="84" spans="1:84" ht="63.75" customHeight="1">
      <c r="A84" s="285">
        <v>81</v>
      </c>
      <c r="B84" s="293">
        <v>191</v>
      </c>
      <c r="C84" s="294" t="s">
        <v>571</v>
      </c>
      <c r="D84" s="205" t="s">
        <v>24</v>
      </c>
      <c r="E84" s="294" t="s">
        <v>1297</v>
      </c>
      <c r="F84" s="205" t="s">
        <v>25</v>
      </c>
      <c r="G84" s="290" t="s">
        <v>1297</v>
      </c>
      <c r="H84" s="290" t="s">
        <v>1518</v>
      </c>
      <c r="I84" s="290" t="s">
        <v>1303</v>
      </c>
      <c r="J84" s="70" t="s">
        <v>1156</v>
      </c>
      <c r="K84" s="288" t="s">
        <v>1082</v>
      </c>
      <c r="L84" s="399" t="s">
        <v>648</v>
      </c>
      <c r="M84" s="289"/>
      <c r="N84" s="289" t="s">
        <v>648</v>
      </c>
      <c r="O84" s="289"/>
      <c r="P84" s="289"/>
      <c r="Q84" s="289"/>
      <c r="R84" s="289" t="s">
        <v>648</v>
      </c>
      <c r="S84" s="289"/>
      <c r="T84" s="289" t="s">
        <v>2083</v>
      </c>
      <c r="U84" s="289" t="s">
        <v>648</v>
      </c>
      <c r="V84" s="289"/>
      <c r="W84" s="478">
        <f t="shared" si="55"/>
        <v>3</v>
      </c>
      <c r="X84" s="290"/>
      <c r="Y84" s="290"/>
      <c r="Z84" s="290"/>
      <c r="AA84" s="290" t="s">
        <v>1772</v>
      </c>
      <c r="AB84" s="290" t="s">
        <v>1772</v>
      </c>
      <c r="AC84" s="290" t="s">
        <v>1772</v>
      </c>
      <c r="AD84" s="290"/>
      <c r="AE84" s="290"/>
      <c r="AF84" s="290"/>
      <c r="AG84" s="290"/>
      <c r="AH84" s="290"/>
      <c r="AI84" s="290"/>
      <c r="AJ84" s="290"/>
      <c r="AK84" s="290"/>
      <c r="AL84" s="290"/>
      <c r="AM84" s="290"/>
      <c r="AN84" s="290"/>
      <c r="AO84" s="290"/>
      <c r="AP84" s="290"/>
      <c r="AQ84" s="290" t="s">
        <v>1772</v>
      </c>
      <c r="AR84" s="290" t="s">
        <v>1772</v>
      </c>
      <c r="AS84" s="290"/>
      <c r="AT84" s="290"/>
      <c r="AU84" s="290"/>
      <c r="AV84" s="290"/>
      <c r="AW84" s="290"/>
      <c r="AX84" s="290"/>
      <c r="AY84" s="290"/>
      <c r="AZ84" s="290"/>
      <c r="BA84" s="290" t="s">
        <v>1772</v>
      </c>
      <c r="BB84" s="290" t="s">
        <v>1772</v>
      </c>
      <c r="BC84" s="290" t="s">
        <v>1772</v>
      </c>
      <c r="BD84" s="290"/>
      <c r="BE84" s="290"/>
      <c r="BF84" s="290"/>
      <c r="BG84" s="290">
        <v>2</v>
      </c>
      <c r="BH84" s="290">
        <v>2</v>
      </c>
      <c r="BI84" s="290">
        <v>2</v>
      </c>
      <c r="BJ84" s="290">
        <v>1</v>
      </c>
      <c r="BK84" s="290">
        <v>2</v>
      </c>
      <c r="BL84" s="290">
        <v>2</v>
      </c>
      <c r="BM84" s="290">
        <v>2</v>
      </c>
      <c r="BN84" s="290">
        <v>2</v>
      </c>
      <c r="BO84" s="290">
        <v>2</v>
      </c>
      <c r="BP84" s="290">
        <v>2</v>
      </c>
      <c r="BQ84" s="290">
        <v>2</v>
      </c>
      <c r="BR84" s="290">
        <v>2</v>
      </c>
      <c r="BS84" s="290">
        <v>2</v>
      </c>
      <c r="BT84" s="290">
        <v>2</v>
      </c>
      <c r="BU84" s="290">
        <v>2</v>
      </c>
      <c r="BV84" s="290">
        <v>2</v>
      </c>
      <c r="BW84" s="290">
        <v>2</v>
      </c>
      <c r="BX84" s="291">
        <f t="shared" si="48"/>
        <v>16</v>
      </c>
      <c r="BY84" s="292">
        <f t="shared" si="49"/>
        <v>0.94117647058823528</v>
      </c>
      <c r="BZ84" s="291">
        <f t="shared" si="20"/>
        <v>1</v>
      </c>
      <c r="CA84" s="292">
        <f t="shared" si="50"/>
        <v>5.8823529411764705E-2</v>
      </c>
      <c r="CB84" s="291">
        <f t="shared" si="14"/>
        <v>0</v>
      </c>
      <c r="CC84" s="292">
        <f t="shared" si="51"/>
        <v>0</v>
      </c>
      <c r="CD84" s="291">
        <f t="shared" si="52"/>
        <v>1.9411764705882353</v>
      </c>
      <c r="CE84" s="291" t="str">
        <f t="shared" si="54"/>
        <v>Đạt mục tiêu</v>
      </c>
      <c r="CF84" s="274"/>
    </row>
    <row r="85" spans="1:84" ht="47.25" customHeight="1">
      <c r="A85" s="285">
        <v>82</v>
      </c>
      <c r="B85" s="293">
        <v>192</v>
      </c>
      <c r="C85" s="79" t="s">
        <v>1298</v>
      </c>
      <c r="D85" s="205" t="s">
        <v>24</v>
      </c>
      <c r="E85" s="294" t="s">
        <v>1298</v>
      </c>
      <c r="F85" s="205" t="s">
        <v>25</v>
      </c>
      <c r="G85" s="290" t="s">
        <v>1298</v>
      </c>
      <c r="H85" s="290" t="s">
        <v>1659</v>
      </c>
      <c r="I85" s="290" t="s">
        <v>1303</v>
      </c>
      <c r="J85" s="70" t="s">
        <v>1156</v>
      </c>
      <c r="K85" s="288" t="s">
        <v>1082</v>
      </c>
      <c r="L85" s="399" t="s">
        <v>648</v>
      </c>
      <c r="M85" s="289" t="s">
        <v>648</v>
      </c>
      <c r="N85" s="289" t="s">
        <v>648</v>
      </c>
      <c r="O85" s="289" t="s">
        <v>648</v>
      </c>
      <c r="P85" s="289"/>
      <c r="Q85" s="289" t="s">
        <v>648</v>
      </c>
      <c r="R85" s="289" t="s">
        <v>648</v>
      </c>
      <c r="S85" s="289"/>
      <c r="T85" s="289" t="s">
        <v>648</v>
      </c>
      <c r="U85" s="289" t="s">
        <v>648</v>
      </c>
      <c r="V85" s="289"/>
      <c r="W85" s="478">
        <f t="shared" ref="W85:W87" si="56">COUNTIF($M85:$V85,"x")</f>
        <v>7</v>
      </c>
      <c r="X85" s="290"/>
      <c r="Y85" s="290"/>
      <c r="Z85" s="290"/>
      <c r="AA85" s="290"/>
      <c r="AB85" s="290"/>
      <c r="AC85" s="290" t="s">
        <v>1567</v>
      </c>
      <c r="AD85" s="290"/>
      <c r="AE85" s="290"/>
      <c r="AF85" s="290"/>
      <c r="AG85" s="290"/>
      <c r="AH85" s="290"/>
      <c r="AI85" s="290"/>
      <c r="AJ85" s="290"/>
      <c r="AK85" s="290"/>
      <c r="AL85" s="290"/>
      <c r="AM85" s="290"/>
      <c r="AN85" s="290"/>
      <c r="AO85" s="290"/>
      <c r="AP85" s="290"/>
      <c r="AQ85" s="290"/>
      <c r="AR85" s="290" t="s">
        <v>1768</v>
      </c>
      <c r="AS85" s="290"/>
      <c r="AT85" s="290"/>
      <c r="AU85" s="290"/>
      <c r="AV85" s="290"/>
      <c r="AW85" s="290"/>
      <c r="AX85" s="290"/>
      <c r="AY85" s="290"/>
      <c r="AZ85" s="290"/>
      <c r="BA85" s="290"/>
      <c r="BB85" s="290" t="s">
        <v>1768</v>
      </c>
      <c r="BC85" s="290"/>
      <c r="BD85" s="290"/>
      <c r="BE85" s="290"/>
      <c r="BF85" s="290"/>
      <c r="BG85" s="290">
        <v>2</v>
      </c>
      <c r="BH85" s="290">
        <v>2</v>
      </c>
      <c r="BI85" s="290">
        <v>2</v>
      </c>
      <c r="BJ85" s="290">
        <v>1</v>
      </c>
      <c r="BK85" s="290">
        <v>1</v>
      </c>
      <c r="BL85" s="290">
        <v>2</v>
      </c>
      <c r="BM85" s="290">
        <v>2</v>
      </c>
      <c r="BN85" s="290">
        <v>2</v>
      </c>
      <c r="BO85" s="290">
        <v>2</v>
      </c>
      <c r="BP85" s="290">
        <v>2</v>
      </c>
      <c r="BQ85" s="290">
        <v>1</v>
      </c>
      <c r="BR85" s="290">
        <v>2</v>
      </c>
      <c r="BS85" s="290">
        <v>2</v>
      </c>
      <c r="BT85" s="290">
        <v>2</v>
      </c>
      <c r="BU85" s="290">
        <v>2</v>
      </c>
      <c r="BV85" s="290">
        <v>2</v>
      </c>
      <c r="BW85" s="290">
        <v>2</v>
      </c>
      <c r="BX85" s="291">
        <f t="shared" si="48"/>
        <v>14</v>
      </c>
      <c r="BY85" s="292">
        <f t="shared" si="49"/>
        <v>0.82352941176470584</v>
      </c>
      <c r="BZ85" s="291">
        <f t="shared" si="20"/>
        <v>3</v>
      </c>
      <c r="CA85" s="292">
        <f t="shared" si="50"/>
        <v>0.17647058823529413</v>
      </c>
      <c r="CB85" s="291">
        <f t="shared" si="14"/>
        <v>0</v>
      </c>
      <c r="CC85" s="292">
        <f t="shared" si="51"/>
        <v>0</v>
      </c>
      <c r="CD85" s="291">
        <f t="shared" si="52"/>
        <v>1.8235294117647058</v>
      </c>
      <c r="CE85" s="291" t="str">
        <f t="shared" si="54"/>
        <v>Đạt mục tiêu</v>
      </c>
      <c r="CF85" s="274"/>
    </row>
    <row r="86" spans="1:84" ht="61.5" customHeight="1">
      <c r="A86" s="285">
        <v>86</v>
      </c>
      <c r="B86" s="293">
        <v>202</v>
      </c>
      <c r="C86" s="294" t="s">
        <v>1655</v>
      </c>
      <c r="D86" s="205" t="s">
        <v>23</v>
      </c>
      <c r="E86" s="294" t="s">
        <v>1652</v>
      </c>
      <c r="F86" s="205" t="s">
        <v>25</v>
      </c>
      <c r="G86" s="290" t="s">
        <v>1652</v>
      </c>
      <c r="H86" s="290" t="s">
        <v>1661</v>
      </c>
      <c r="I86" s="290" t="s">
        <v>1303</v>
      </c>
      <c r="J86" s="70" t="s">
        <v>1156</v>
      </c>
      <c r="K86" s="288" t="s">
        <v>1082</v>
      </c>
      <c r="L86" s="399" t="s">
        <v>648</v>
      </c>
      <c r="M86" s="289" t="s">
        <v>648</v>
      </c>
      <c r="N86" s="289" t="s">
        <v>648</v>
      </c>
      <c r="O86" s="289"/>
      <c r="P86" s="289" t="s">
        <v>648</v>
      </c>
      <c r="Q86" s="289" t="s">
        <v>648</v>
      </c>
      <c r="R86" s="289" t="s">
        <v>648</v>
      </c>
      <c r="S86" s="289" t="s">
        <v>648</v>
      </c>
      <c r="T86" s="289" t="s">
        <v>648</v>
      </c>
      <c r="U86" s="289"/>
      <c r="V86" s="289" t="s">
        <v>648</v>
      </c>
      <c r="W86" s="478">
        <f t="shared" si="56"/>
        <v>8</v>
      </c>
      <c r="X86" s="290" t="s">
        <v>1772</v>
      </c>
      <c r="Y86" s="290"/>
      <c r="Z86" s="290" t="s">
        <v>1772</v>
      </c>
      <c r="AA86" s="290"/>
      <c r="AB86" s="290"/>
      <c r="AC86" s="290"/>
      <c r="AD86" s="290"/>
      <c r="AE86" s="290"/>
      <c r="AF86" s="290"/>
      <c r="AG86" s="290"/>
      <c r="AH86" s="290"/>
      <c r="AI86" s="290"/>
      <c r="AJ86" s="290"/>
      <c r="AK86" s="290" t="s">
        <v>1768</v>
      </c>
      <c r="AL86" s="290"/>
      <c r="AM86" s="290" t="s">
        <v>1768</v>
      </c>
      <c r="AN86" s="290"/>
      <c r="AO86" s="290" t="s">
        <v>1768</v>
      </c>
      <c r="AP86" s="290"/>
      <c r="AQ86" s="290"/>
      <c r="AR86" s="290"/>
      <c r="AS86" s="290" t="s">
        <v>1768</v>
      </c>
      <c r="AT86" s="290" t="s">
        <v>1768</v>
      </c>
      <c r="AU86" s="290" t="s">
        <v>1768</v>
      </c>
      <c r="AV86" s="290" t="s">
        <v>1768</v>
      </c>
      <c r="AW86" s="290" t="s">
        <v>1768</v>
      </c>
      <c r="AX86" s="290" t="s">
        <v>1768</v>
      </c>
      <c r="AY86" s="290"/>
      <c r="AZ86" s="290"/>
      <c r="BA86" s="290"/>
      <c r="BB86" s="290"/>
      <c r="BC86" s="290"/>
      <c r="BD86" s="290" t="s">
        <v>1768</v>
      </c>
      <c r="BE86" s="290"/>
      <c r="BF86" s="290" t="s">
        <v>1768</v>
      </c>
      <c r="BG86" s="290">
        <v>2</v>
      </c>
      <c r="BH86" s="290">
        <v>2</v>
      </c>
      <c r="BI86" s="290">
        <v>2</v>
      </c>
      <c r="BJ86" s="290">
        <v>2</v>
      </c>
      <c r="BK86" s="290">
        <v>2</v>
      </c>
      <c r="BL86" s="290">
        <v>2</v>
      </c>
      <c r="BM86" s="290">
        <v>2</v>
      </c>
      <c r="BN86" s="290">
        <v>2</v>
      </c>
      <c r="BO86" s="290">
        <v>2</v>
      </c>
      <c r="BP86" s="290">
        <v>1</v>
      </c>
      <c r="BQ86" s="290">
        <v>1</v>
      </c>
      <c r="BR86" s="290">
        <v>2</v>
      </c>
      <c r="BS86" s="290">
        <v>2</v>
      </c>
      <c r="BT86" s="290">
        <v>2</v>
      </c>
      <c r="BU86" s="290">
        <v>2</v>
      </c>
      <c r="BV86" s="290">
        <v>2</v>
      </c>
      <c r="BW86" s="290">
        <v>2</v>
      </c>
      <c r="BX86" s="291">
        <f t="shared" si="48"/>
        <v>15</v>
      </c>
      <c r="BY86" s="292">
        <f t="shared" si="49"/>
        <v>0.88235294117647056</v>
      </c>
      <c r="BZ86" s="291">
        <f t="shared" si="20"/>
        <v>2</v>
      </c>
      <c r="CA86" s="292">
        <f t="shared" si="50"/>
        <v>0.11764705882352941</v>
      </c>
      <c r="CB86" s="291">
        <f t="shared" si="14"/>
        <v>0</v>
      </c>
      <c r="CC86" s="292">
        <f t="shared" si="51"/>
        <v>0</v>
      </c>
      <c r="CD86" s="291">
        <f t="shared" si="52"/>
        <v>1.8823529411764706</v>
      </c>
      <c r="CE86" s="291" t="str">
        <f t="shared" si="54"/>
        <v>Đạt mục tiêu</v>
      </c>
      <c r="CF86" s="274"/>
    </row>
    <row r="87" spans="1:84" ht="44.25" customHeight="1">
      <c r="A87" s="285">
        <v>87</v>
      </c>
      <c r="B87" s="293">
        <v>203</v>
      </c>
      <c r="C87" s="294" t="s">
        <v>1656</v>
      </c>
      <c r="D87" s="205" t="s">
        <v>23</v>
      </c>
      <c r="E87" s="294" t="s">
        <v>1653</v>
      </c>
      <c r="F87" s="205" t="s">
        <v>25</v>
      </c>
      <c r="G87" s="290" t="s">
        <v>1653</v>
      </c>
      <c r="H87" s="290" t="s">
        <v>1660</v>
      </c>
      <c r="I87" s="290" t="s">
        <v>1303</v>
      </c>
      <c r="J87" s="70" t="s">
        <v>1156</v>
      </c>
      <c r="K87" s="288" t="s">
        <v>1082</v>
      </c>
      <c r="L87" s="399" t="s">
        <v>648</v>
      </c>
      <c r="M87" s="289" t="s">
        <v>648</v>
      </c>
      <c r="N87" s="289" t="s">
        <v>648</v>
      </c>
      <c r="O87" s="289" t="s">
        <v>648</v>
      </c>
      <c r="P87" s="289" t="s">
        <v>648</v>
      </c>
      <c r="Q87" s="289" t="s">
        <v>648</v>
      </c>
      <c r="R87" s="289" t="s">
        <v>648</v>
      </c>
      <c r="S87" s="289" t="s">
        <v>648</v>
      </c>
      <c r="T87" s="289" t="s">
        <v>648</v>
      </c>
      <c r="U87" s="289"/>
      <c r="V87" s="289" t="s">
        <v>648</v>
      </c>
      <c r="W87" s="478">
        <f t="shared" si="56"/>
        <v>9</v>
      </c>
      <c r="X87" s="290"/>
      <c r="Y87" s="290" t="s">
        <v>1567</v>
      </c>
      <c r="Z87" s="290"/>
      <c r="AA87" s="290" t="s">
        <v>1567</v>
      </c>
      <c r="AB87" s="290"/>
      <c r="AC87" s="290"/>
      <c r="AD87" s="290" t="s">
        <v>1772</v>
      </c>
      <c r="AE87" s="290" t="s">
        <v>1772</v>
      </c>
      <c r="AF87" s="290" t="s">
        <v>1772</v>
      </c>
      <c r="AG87" s="290" t="s">
        <v>1772</v>
      </c>
      <c r="AH87" s="290"/>
      <c r="AI87" s="290"/>
      <c r="AJ87" s="290"/>
      <c r="AK87" s="290" t="s">
        <v>1768</v>
      </c>
      <c r="AL87" s="290"/>
      <c r="AM87" s="290" t="s">
        <v>1768</v>
      </c>
      <c r="AN87" s="290"/>
      <c r="AO87" s="290"/>
      <c r="AP87" s="290"/>
      <c r="AQ87" s="290"/>
      <c r="AR87" s="290" t="s">
        <v>1768</v>
      </c>
      <c r="AS87" s="290"/>
      <c r="AT87" s="290"/>
      <c r="AU87" s="290" t="s">
        <v>1768</v>
      </c>
      <c r="AV87" s="290" t="s">
        <v>1768</v>
      </c>
      <c r="AW87" s="290" t="s">
        <v>1768</v>
      </c>
      <c r="AX87" s="290" t="s">
        <v>1768</v>
      </c>
      <c r="AY87" s="290"/>
      <c r="AZ87" s="290"/>
      <c r="BA87" s="290"/>
      <c r="BB87" s="290"/>
      <c r="BC87" s="290"/>
      <c r="BD87" s="290"/>
      <c r="BE87" s="290" t="s">
        <v>1768</v>
      </c>
      <c r="BF87" s="290"/>
      <c r="BG87" s="290">
        <v>2</v>
      </c>
      <c r="BH87" s="290">
        <v>2</v>
      </c>
      <c r="BI87" s="290">
        <v>2</v>
      </c>
      <c r="BJ87" s="290">
        <v>2</v>
      </c>
      <c r="BK87" s="290">
        <v>2</v>
      </c>
      <c r="BL87" s="290">
        <v>2</v>
      </c>
      <c r="BM87" s="290">
        <v>2</v>
      </c>
      <c r="BN87" s="290">
        <v>2</v>
      </c>
      <c r="BO87" s="290">
        <v>1</v>
      </c>
      <c r="BP87" s="290">
        <v>1</v>
      </c>
      <c r="BQ87" s="290">
        <v>2</v>
      </c>
      <c r="BR87" s="290">
        <v>2</v>
      </c>
      <c r="BS87" s="290">
        <v>2</v>
      </c>
      <c r="BT87" s="290">
        <v>2</v>
      </c>
      <c r="BU87" s="290">
        <v>2</v>
      </c>
      <c r="BV87" s="290">
        <v>2</v>
      </c>
      <c r="BW87" s="290">
        <v>2</v>
      </c>
      <c r="BX87" s="291">
        <f t="shared" si="48"/>
        <v>15</v>
      </c>
      <c r="BY87" s="292">
        <f t="shared" si="49"/>
        <v>0.88235294117647056</v>
      </c>
      <c r="BZ87" s="291">
        <f t="shared" si="20"/>
        <v>2</v>
      </c>
      <c r="CA87" s="292">
        <f t="shared" si="50"/>
        <v>0.11764705882352941</v>
      </c>
      <c r="CB87" s="291">
        <f t="shared" si="14"/>
        <v>0</v>
      </c>
      <c r="CC87" s="292">
        <f t="shared" si="51"/>
        <v>0</v>
      </c>
      <c r="CD87" s="291">
        <f t="shared" si="52"/>
        <v>1.8823529411764706</v>
      </c>
      <c r="CE87" s="291" t="str">
        <f t="shared" si="54"/>
        <v>Đạt mục tiêu</v>
      </c>
      <c r="CF87" s="274"/>
    </row>
    <row r="88" spans="1:84" ht="72.75" customHeight="1">
      <c r="A88" s="285">
        <v>88</v>
      </c>
      <c r="B88" s="293">
        <v>207</v>
      </c>
      <c r="C88" s="294" t="s">
        <v>1308</v>
      </c>
      <c r="D88" s="205" t="s">
        <v>23</v>
      </c>
      <c r="E88" s="294" t="s">
        <v>578</v>
      </c>
      <c r="F88" s="205" t="s">
        <v>23</v>
      </c>
      <c r="G88" s="290" t="s">
        <v>578</v>
      </c>
      <c r="H88" s="294" t="s">
        <v>578</v>
      </c>
      <c r="I88" s="290" t="s">
        <v>1303</v>
      </c>
      <c r="J88" s="70" t="s">
        <v>1156</v>
      </c>
      <c r="K88" s="288" t="s">
        <v>1082</v>
      </c>
      <c r="L88" s="399" t="s">
        <v>648</v>
      </c>
      <c r="M88" s="289"/>
      <c r="N88" s="289" t="s">
        <v>648</v>
      </c>
      <c r="O88" s="289"/>
      <c r="P88" s="289"/>
      <c r="Q88" s="289"/>
      <c r="R88" s="289"/>
      <c r="S88" s="289"/>
      <c r="T88" s="289" t="s">
        <v>648</v>
      </c>
      <c r="U88" s="289"/>
      <c r="V88" s="289"/>
      <c r="W88" s="478">
        <f t="shared" ref="W88:W89" si="57">COUNTIF($M88:$V88,"x")</f>
        <v>2</v>
      </c>
      <c r="X88" s="290"/>
      <c r="Y88" s="290"/>
      <c r="Z88" s="290"/>
      <c r="AA88" s="290" t="s">
        <v>1772</v>
      </c>
      <c r="AB88" s="290"/>
      <c r="AC88" s="290" t="s">
        <v>1772</v>
      </c>
      <c r="AD88" s="290"/>
      <c r="AE88" s="290"/>
      <c r="AF88" s="290"/>
      <c r="AG88" s="290"/>
      <c r="AH88" s="290"/>
      <c r="AI88" s="290"/>
      <c r="AJ88" s="290"/>
      <c r="AK88" s="290"/>
      <c r="AL88" s="290"/>
      <c r="AM88" s="290"/>
      <c r="AN88" s="290"/>
      <c r="AO88" s="290"/>
      <c r="AP88" s="290"/>
      <c r="AQ88" s="290"/>
      <c r="AR88" s="290"/>
      <c r="AS88" s="290"/>
      <c r="AT88" s="290"/>
      <c r="AU88" s="290"/>
      <c r="AV88" s="290" t="s">
        <v>1768</v>
      </c>
      <c r="AW88" s="290" t="s">
        <v>1768</v>
      </c>
      <c r="AX88" s="290" t="s">
        <v>1768</v>
      </c>
      <c r="AY88" s="290"/>
      <c r="AZ88" s="290"/>
      <c r="BA88" s="290"/>
      <c r="BB88" s="290"/>
      <c r="BC88" s="290"/>
      <c r="BD88" s="290"/>
      <c r="BE88" s="290"/>
      <c r="BF88" s="290"/>
      <c r="BG88" s="290">
        <v>2</v>
      </c>
      <c r="BH88" s="290">
        <v>2</v>
      </c>
      <c r="BI88" s="290">
        <v>2</v>
      </c>
      <c r="BJ88" s="290">
        <v>2</v>
      </c>
      <c r="BK88" s="290">
        <v>2</v>
      </c>
      <c r="BL88" s="290">
        <v>2</v>
      </c>
      <c r="BM88" s="290">
        <v>2</v>
      </c>
      <c r="BN88" s="290">
        <v>1</v>
      </c>
      <c r="BO88" s="290">
        <v>1</v>
      </c>
      <c r="BP88" s="290">
        <v>1</v>
      </c>
      <c r="BQ88" s="290">
        <v>1</v>
      </c>
      <c r="BR88" s="290">
        <v>2</v>
      </c>
      <c r="BS88" s="290">
        <v>2</v>
      </c>
      <c r="BT88" s="290">
        <v>2</v>
      </c>
      <c r="BU88" s="290">
        <v>2</v>
      </c>
      <c r="BV88" s="290">
        <v>2</v>
      </c>
      <c r="BW88" s="290">
        <v>2</v>
      </c>
      <c r="BX88" s="291">
        <f t="shared" si="48"/>
        <v>13</v>
      </c>
      <c r="BY88" s="292">
        <f t="shared" si="49"/>
        <v>0.76470588235294112</v>
      </c>
      <c r="BZ88" s="291">
        <f t="shared" si="20"/>
        <v>4</v>
      </c>
      <c r="CA88" s="292">
        <f t="shared" si="50"/>
        <v>0.23529411764705882</v>
      </c>
      <c r="CB88" s="291">
        <f t="shared" si="14"/>
        <v>0</v>
      </c>
      <c r="CC88" s="292">
        <f t="shared" si="51"/>
        <v>0</v>
      </c>
      <c r="CD88" s="291">
        <f t="shared" si="52"/>
        <v>1.7647058823529411</v>
      </c>
      <c r="CE88" s="291" t="str">
        <f t="shared" si="54"/>
        <v>Đạt mục tiêu</v>
      </c>
      <c r="CF88" s="274"/>
    </row>
    <row r="89" spans="1:84" ht="72.75" customHeight="1">
      <c r="A89" s="285">
        <v>89</v>
      </c>
      <c r="B89" s="293">
        <v>204</v>
      </c>
      <c r="C89" s="294" t="s">
        <v>1657</v>
      </c>
      <c r="D89" s="205" t="s">
        <v>23</v>
      </c>
      <c r="E89" s="294" t="s">
        <v>1657</v>
      </c>
      <c r="F89" s="205" t="s">
        <v>23</v>
      </c>
      <c r="G89" s="290" t="s">
        <v>1657</v>
      </c>
      <c r="H89" s="290" t="s">
        <v>1662</v>
      </c>
      <c r="I89" s="290" t="s">
        <v>1303</v>
      </c>
      <c r="J89" s="70" t="s">
        <v>1156</v>
      </c>
      <c r="K89" s="288" t="s">
        <v>1082</v>
      </c>
      <c r="L89" s="399" t="s">
        <v>648</v>
      </c>
      <c r="M89" s="289" t="s">
        <v>648</v>
      </c>
      <c r="N89" s="289" t="s">
        <v>648</v>
      </c>
      <c r="O89" s="289"/>
      <c r="P89" s="289" t="s">
        <v>648</v>
      </c>
      <c r="Q89" s="289"/>
      <c r="R89" s="289" t="s">
        <v>648</v>
      </c>
      <c r="S89" s="289"/>
      <c r="T89" s="289" t="s">
        <v>648</v>
      </c>
      <c r="U89" s="289" t="s">
        <v>648</v>
      </c>
      <c r="V89" s="289" t="s">
        <v>648</v>
      </c>
      <c r="W89" s="478">
        <f t="shared" si="57"/>
        <v>7</v>
      </c>
      <c r="X89" s="290" t="s">
        <v>1768</v>
      </c>
      <c r="Y89" s="290" t="s">
        <v>1768</v>
      </c>
      <c r="Z89" s="290" t="s">
        <v>1768</v>
      </c>
      <c r="AA89" s="290" t="s">
        <v>1768</v>
      </c>
      <c r="AB89" s="290" t="s">
        <v>1768</v>
      </c>
      <c r="AC89" s="290" t="s">
        <v>1768</v>
      </c>
      <c r="AD89" s="290"/>
      <c r="AE89" s="290"/>
      <c r="AF89" s="290"/>
      <c r="AG89" s="290"/>
      <c r="AH89" s="290"/>
      <c r="AI89" s="290" t="s">
        <v>1768</v>
      </c>
      <c r="AJ89" s="290" t="s">
        <v>1768</v>
      </c>
      <c r="AK89" s="290" t="s">
        <v>1768</v>
      </c>
      <c r="AL89" s="290"/>
      <c r="AM89" s="290"/>
      <c r="AN89" s="290"/>
      <c r="AO89" s="290"/>
      <c r="AP89" s="290" t="s">
        <v>1768</v>
      </c>
      <c r="AQ89" s="290"/>
      <c r="AR89" s="290" t="s">
        <v>1768</v>
      </c>
      <c r="AS89" s="290"/>
      <c r="AT89" s="290"/>
      <c r="AU89" s="290"/>
      <c r="AV89" s="290" t="s">
        <v>1768</v>
      </c>
      <c r="AW89" s="290" t="s">
        <v>1768</v>
      </c>
      <c r="AX89" s="290" t="s">
        <v>1768</v>
      </c>
      <c r="AY89" s="290"/>
      <c r="AZ89" s="290" t="s">
        <v>1768</v>
      </c>
      <c r="BA89" s="290" t="s">
        <v>1768</v>
      </c>
      <c r="BB89" s="290"/>
      <c r="BC89" s="290"/>
      <c r="BD89" s="290" t="s">
        <v>1768</v>
      </c>
      <c r="BE89" s="290" t="s">
        <v>1768</v>
      </c>
      <c r="BF89" s="290"/>
      <c r="BG89" s="290">
        <v>2</v>
      </c>
      <c r="BH89" s="290">
        <v>2</v>
      </c>
      <c r="BI89" s="290">
        <v>2</v>
      </c>
      <c r="BJ89" s="290">
        <v>2</v>
      </c>
      <c r="BK89" s="290">
        <v>2</v>
      </c>
      <c r="BL89" s="290">
        <v>2</v>
      </c>
      <c r="BM89" s="290">
        <v>2</v>
      </c>
      <c r="BN89" s="290">
        <v>2</v>
      </c>
      <c r="BO89" s="290">
        <v>1</v>
      </c>
      <c r="BP89" s="290">
        <v>1</v>
      </c>
      <c r="BQ89" s="290">
        <v>1</v>
      </c>
      <c r="BR89" s="290">
        <v>2</v>
      </c>
      <c r="BS89" s="290">
        <v>2</v>
      </c>
      <c r="BT89" s="290">
        <v>2</v>
      </c>
      <c r="BU89" s="290">
        <v>2</v>
      </c>
      <c r="BV89" s="290">
        <v>2</v>
      </c>
      <c r="BW89" s="290">
        <v>2</v>
      </c>
      <c r="BX89" s="291">
        <f t="shared" si="48"/>
        <v>14</v>
      </c>
      <c r="BY89" s="292">
        <f t="shared" si="49"/>
        <v>0.82352941176470584</v>
      </c>
      <c r="BZ89" s="291">
        <f t="shared" si="20"/>
        <v>3</v>
      </c>
      <c r="CA89" s="292">
        <f t="shared" si="50"/>
        <v>0.17647058823529413</v>
      </c>
      <c r="CB89" s="291">
        <f t="shared" si="14"/>
        <v>0</v>
      </c>
      <c r="CC89" s="292">
        <f t="shared" si="51"/>
        <v>0</v>
      </c>
      <c r="CD89" s="291">
        <f t="shared" si="52"/>
        <v>1.8235294117647058</v>
      </c>
      <c r="CE89" s="291" t="str">
        <f t="shared" si="54"/>
        <v>Đạt mục tiêu</v>
      </c>
      <c r="CF89" s="274"/>
    </row>
    <row r="90" spans="1:84" ht="30.75" customHeight="1">
      <c r="A90" s="285">
        <v>90</v>
      </c>
      <c r="B90" s="286">
        <v>208</v>
      </c>
      <c r="C90" s="649" t="s">
        <v>990</v>
      </c>
      <c r="D90" s="649"/>
      <c r="E90" s="649"/>
      <c r="F90" s="287" t="s">
        <v>1176</v>
      </c>
      <c r="G90" s="287" t="s">
        <v>1176</v>
      </c>
      <c r="H90" s="287" t="s">
        <v>1176</v>
      </c>
      <c r="I90" s="287" t="s">
        <v>1176</v>
      </c>
      <c r="J90" s="69" t="s">
        <v>1156</v>
      </c>
      <c r="K90" s="287" t="s">
        <v>1176</v>
      </c>
      <c r="L90" s="287" t="s">
        <v>1176</v>
      </c>
      <c r="M90" s="287" t="s">
        <v>1176</v>
      </c>
      <c r="N90" s="287" t="s">
        <v>1176</v>
      </c>
      <c r="O90" s="287" t="s">
        <v>1176</v>
      </c>
      <c r="P90" s="287" t="s">
        <v>1176</v>
      </c>
      <c r="Q90" s="287" t="s">
        <v>1176</v>
      </c>
      <c r="R90" s="287" t="s">
        <v>1176</v>
      </c>
      <c r="S90" s="287" t="s">
        <v>1176</v>
      </c>
      <c r="T90" s="287" t="s">
        <v>1176</v>
      </c>
      <c r="U90" s="287" t="s">
        <v>1176</v>
      </c>
      <c r="V90" s="287" t="s">
        <v>1176</v>
      </c>
      <c r="W90" s="287" t="s">
        <v>1176</v>
      </c>
      <c r="X90" s="287" t="s">
        <v>1176</v>
      </c>
      <c r="Y90" s="287" t="s">
        <v>1176</v>
      </c>
      <c r="Z90" s="287" t="s">
        <v>1176</v>
      </c>
      <c r="AA90" s="287" t="s">
        <v>1176</v>
      </c>
      <c r="AB90" s="287" t="s">
        <v>1176</v>
      </c>
      <c r="AC90" s="287" t="s">
        <v>1176</v>
      </c>
      <c r="AD90" s="287" t="s">
        <v>1176</v>
      </c>
      <c r="AE90" s="287" t="s">
        <v>1176</v>
      </c>
      <c r="AF90" s="287" t="s">
        <v>1176</v>
      </c>
      <c r="AG90" s="287" t="s">
        <v>1176</v>
      </c>
      <c r="AH90" s="287" t="s">
        <v>1176</v>
      </c>
      <c r="AI90" s="287" t="s">
        <v>1176</v>
      </c>
      <c r="AJ90" s="287" t="s">
        <v>1176</v>
      </c>
      <c r="AK90" s="287" t="s">
        <v>1176</v>
      </c>
      <c r="AL90" s="287" t="s">
        <v>1176</v>
      </c>
      <c r="AM90" s="287" t="s">
        <v>1176</v>
      </c>
      <c r="AN90" s="287" t="s">
        <v>1176</v>
      </c>
      <c r="AO90" s="287" t="s">
        <v>1176</v>
      </c>
      <c r="AP90" s="287" t="s">
        <v>1176</v>
      </c>
      <c r="AQ90" s="287" t="s">
        <v>1176</v>
      </c>
      <c r="AR90" s="287" t="s">
        <v>1176</v>
      </c>
      <c r="AS90" s="287" t="s">
        <v>1176</v>
      </c>
      <c r="AT90" s="287" t="s">
        <v>1176</v>
      </c>
      <c r="AU90" s="287" t="s">
        <v>1176</v>
      </c>
      <c r="AV90" s="287" t="s">
        <v>1176</v>
      </c>
      <c r="AW90" s="287" t="s">
        <v>1176</v>
      </c>
      <c r="AX90" s="287" t="s">
        <v>1176</v>
      </c>
      <c r="AY90" s="287" t="s">
        <v>1176</v>
      </c>
      <c r="AZ90" s="287" t="s">
        <v>1176</v>
      </c>
      <c r="BA90" s="287" t="s">
        <v>1176</v>
      </c>
      <c r="BB90" s="287" t="s">
        <v>1176</v>
      </c>
      <c r="BC90" s="287" t="s">
        <v>1176</v>
      </c>
      <c r="BD90" s="287" t="s">
        <v>1176</v>
      </c>
      <c r="BE90" s="287" t="s">
        <v>1176</v>
      </c>
      <c r="BF90" s="287" t="s">
        <v>1176</v>
      </c>
      <c r="BG90" s="287" t="s">
        <v>1176</v>
      </c>
      <c r="BH90" s="287" t="s">
        <v>1176</v>
      </c>
      <c r="BI90" s="287" t="s">
        <v>1176</v>
      </c>
      <c r="BJ90" s="287" t="s">
        <v>1176</v>
      </c>
      <c r="BK90" s="287" t="s">
        <v>1176</v>
      </c>
      <c r="BL90" s="287" t="s">
        <v>1176</v>
      </c>
      <c r="BM90" s="287" t="s">
        <v>1176</v>
      </c>
      <c r="BN90" s="287" t="s">
        <v>1176</v>
      </c>
      <c r="BO90" s="287" t="s">
        <v>1176</v>
      </c>
      <c r="BP90" s="287" t="s">
        <v>1176</v>
      </c>
      <c r="BQ90" s="287" t="s">
        <v>1176</v>
      </c>
      <c r="BR90" s="287" t="s">
        <v>1176</v>
      </c>
      <c r="BS90" s="287" t="s">
        <v>1176</v>
      </c>
      <c r="BT90" s="287" t="s">
        <v>1176</v>
      </c>
      <c r="BU90" s="287" t="s">
        <v>1176</v>
      </c>
      <c r="BV90" s="287" t="s">
        <v>1176</v>
      </c>
      <c r="BW90" s="287" t="s">
        <v>1176</v>
      </c>
      <c r="BX90" s="287" t="s">
        <v>1176</v>
      </c>
      <c r="BY90" s="287" t="s">
        <v>1176</v>
      </c>
      <c r="BZ90" s="287" t="s">
        <v>1176</v>
      </c>
      <c r="CA90" s="287" t="s">
        <v>1176</v>
      </c>
      <c r="CB90" s="287" t="s">
        <v>1176</v>
      </c>
      <c r="CC90" s="287" t="s">
        <v>1176</v>
      </c>
      <c r="CD90" s="287" t="s">
        <v>1176</v>
      </c>
      <c r="CE90" s="287" t="s">
        <v>1176</v>
      </c>
      <c r="CF90" s="274"/>
    </row>
    <row r="91" spans="1:84" ht="78.75" customHeight="1">
      <c r="A91" s="285">
        <v>91</v>
      </c>
      <c r="B91" s="293">
        <v>214</v>
      </c>
      <c r="C91" s="294" t="s">
        <v>1670</v>
      </c>
      <c r="D91" s="68" t="s">
        <v>23</v>
      </c>
      <c r="E91" s="68" t="s">
        <v>1670</v>
      </c>
      <c r="F91" s="68" t="s">
        <v>23</v>
      </c>
      <c r="G91" s="68" t="s">
        <v>1670</v>
      </c>
      <c r="H91" s="290" t="s">
        <v>1671</v>
      </c>
      <c r="I91" s="290" t="s">
        <v>1303</v>
      </c>
      <c r="J91" s="70" t="s">
        <v>1156</v>
      </c>
      <c r="K91" s="288" t="s">
        <v>1082</v>
      </c>
      <c r="L91" s="399" t="s">
        <v>648</v>
      </c>
      <c r="M91" s="289" t="s">
        <v>648</v>
      </c>
      <c r="N91" s="289" t="s">
        <v>648</v>
      </c>
      <c r="O91" s="289"/>
      <c r="P91" s="289" t="s">
        <v>648</v>
      </c>
      <c r="Q91" s="289"/>
      <c r="R91" s="289"/>
      <c r="S91" s="289"/>
      <c r="T91" s="289" t="s">
        <v>648</v>
      </c>
      <c r="U91" s="289"/>
      <c r="V91" s="289"/>
      <c r="W91" s="478">
        <f>COUNTIF($M91:$V91,"x")</f>
        <v>4</v>
      </c>
      <c r="X91" s="290" t="s">
        <v>1567</v>
      </c>
      <c r="Y91" s="290" t="s">
        <v>1567</v>
      </c>
      <c r="Z91" s="290" t="s">
        <v>1567</v>
      </c>
      <c r="AA91" s="290"/>
      <c r="AB91" s="290" t="s">
        <v>1567</v>
      </c>
      <c r="AC91" s="290"/>
      <c r="AD91" s="290"/>
      <c r="AE91" s="290"/>
      <c r="AF91" s="290"/>
      <c r="AG91" s="290"/>
      <c r="AH91" s="290"/>
      <c r="AI91" s="290" t="s">
        <v>1567</v>
      </c>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v>2</v>
      </c>
      <c r="BH91" s="290">
        <v>2</v>
      </c>
      <c r="BI91" s="290">
        <v>2</v>
      </c>
      <c r="BJ91" s="290">
        <v>2</v>
      </c>
      <c r="BK91" s="290">
        <v>2</v>
      </c>
      <c r="BL91" s="290">
        <v>2</v>
      </c>
      <c r="BM91" s="290">
        <v>2</v>
      </c>
      <c r="BN91" s="290">
        <v>2</v>
      </c>
      <c r="BO91" s="290">
        <v>2</v>
      </c>
      <c r="BP91" s="290">
        <v>1</v>
      </c>
      <c r="BQ91" s="290">
        <v>1</v>
      </c>
      <c r="BR91" s="290">
        <v>2</v>
      </c>
      <c r="BS91" s="290">
        <v>2</v>
      </c>
      <c r="BT91" s="290">
        <v>2</v>
      </c>
      <c r="BU91" s="290">
        <v>2</v>
      </c>
      <c r="BV91" s="290">
        <v>2</v>
      </c>
      <c r="BW91" s="290">
        <v>2</v>
      </c>
      <c r="BX91" s="291">
        <f t="shared" ref="BX91:BX97" si="58">COUNTIF($BG91:$BW91,2)</f>
        <v>15</v>
      </c>
      <c r="BY91" s="292">
        <f t="shared" ref="BY91:BY97" si="59">BX91/COUNTA($BG91:$BW91)</f>
        <v>0.88235294117647056</v>
      </c>
      <c r="BZ91" s="291">
        <f t="shared" si="20"/>
        <v>2</v>
      </c>
      <c r="CA91" s="292">
        <f t="shared" ref="CA91:CA97" si="60">BZ91/COUNTA($BG91:$BW91)</f>
        <v>0.11764705882352941</v>
      </c>
      <c r="CB91" s="291">
        <f t="shared" si="14"/>
        <v>0</v>
      </c>
      <c r="CC91" s="292">
        <f t="shared" ref="CC91:CC97" si="61">CB91/COUNTA($BG91:$BV91)</f>
        <v>0</v>
      </c>
      <c r="CD91" s="291">
        <f t="shared" ref="CD91:CD97" si="62">(((BX91*2)+(BZ91*1)+(CB91*0)))/COUNTA($BG91:$BW91)</f>
        <v>1.8823529411764706</v>
      </c>
      <c r="CE91" s="291" t="str">
        <f t="shared" si="54"/>
        <v>Đạt mục tiêu</v>
      </c>
      <c r="CF91" s="274"/>
    </row>
    <row r="92" spans="1:84" ht="85.5" customHeight="1">
      <c r="A92" s="285">
        <v>92</v>
      </c>
      <c r="B92" s="293">
        <v>215</v>
      </c>
      <c r="C92" s="294" t="s">
        <v>1663</v>
      </c>
      <c r="D92" s="205" t="s">
        <v>23</v>
      </c>
      <c r="E92" s="294" t="s">
        <v>1663</v>
      </c>
      <c r="F92" s="205" t="s">
        <v>23</v>
      </c>
      <c r="G92" s="294" t="s">
        <v>1663</v>
      </c>
      <c r="H92" s="290" t="s">
        <v>1672</v>
      </c>
      <c r="I92" s="290" t="s">
        <v>1303</v>
      </c>
      <c r="J92" s="70" t="s">
        <v>1156</v>
      </c>
      <c r="K92" s="288" t="s">
        <v>1082</v>
      </c>
      <c r="L92" s="399" t="s">
        <v>648</v>
      </c>
      <c r="M92" s="289" t="s">
        <v>648</v>
      </c>
      <c r="N92" s="289" t="s">
        <v>648</v>
      </c>
      <c r="O92" s="289" t="s">
        <v>648</v>
      </c>
      <c r="P92" s="289"/>
      <c r="Q92" s="289" t="s">
        <v>648</v>
      </c>
      <c r="R92" s="289"/>
      <c r="S92" s="289" t="s">
        <v>648</v>
      </c>
      <c r="T92" s="289" t="s">
        <v>648</v>
      </c>
      <c r="U92" s="289"/>
      <c r="V92" s="289"/>
      <c r="W92" s="478">
        <f t="shared" ref="W92:W93" si="63">COUNTIF($M92:$V92,"x")</f>
        <v>6</v>
      </c>
      <c r="X92" s="290" t="s">
        <v>1567</v>
      </c>
      <c r="Y92" s="290"/>
      <c r="Z92" s="290"/>
      <c r="AA92" s="290" t="s">
        <v>1567</v>
      </c>
      <c r="AB92" s="290"/>
      <c r="AC92" s="290" t="s">
        <v>1567</v>
      </c>
      <c r="AD92" s="290" t="s">
        <v>1567</v>
      </c>
      <c r="AE92" s="290" t="s">
        <v>1567</v>
      </c>
      <c r="AF92" s="290" t="s">
        <v>1567</v>
      </c>
      <c r="AG92" s="290" t="s">
        <v>1567</v>
      </c>
      <c r="AH92" s="290"/>
      <c r="AI92" s="290"/>
      <c r="AJ92" s="290"/>
      <c r="AK92" s="290"/>
      <c r="AL92" s="290" t="s">
        <v>1567</v>
      </c>
      <c r="AM92" s="290" t="s">
        <v>1567</v>
      </c>
      <c r="AN92" s="290" t="s">
        <v>1567</v>
      </c>
      <c r="AO92" s="290"/>
      <c r="AP92" s="290"/>
      <c r="AQ92" s="290"/>
      <c r="AR92" s="290"/>
      <c r="AS92" s="290"/>
      <c r="AT92" s="290"/>
      <c r="AU92" s="290"/>
      <c r="AV92" s="290"/>
      <c r="AW92" s="290"/>
      <c r="AX92" s="290"/>
      <c r="AY92" s="290"/>
      <c r="AZ92" s="290"/>
      <c r="BA92" s="290"/>
      <c r="BB92" s="290"/>
      <c r="BC92" s="290"/>
      <c r="BD92" s="290"/>
      <c r="BE92" s="290"/>
      <c r="BF92" s="290"/>
      <c r="BG92" s="290">
        <v>2</v>
      </c>
      <c r="BH92" s="290">
        <v>2</v>
      </c>
      <c r="BI92" s="290">
        <v>2</v>
      </c>
      <c r="BJ92" s="290">
        <v>2</v>
      </c>
      <c r="BK92" s="290">
        <v>2</v>
      </c>
      <c r="BL92" s="290">
        <v>2</v>
      </c>
      <c r="BM92" s="290">
        <v>2</v>
      </c>
      <c r="BN92" s="290">
        <v>2</v>
      </c>
      <c r="BO92" s="290">
        <v>2</v>
      </c>
      <c r="BP92" s="290">
        <v>2</v>
      </c>
      <c r="BQ92" s="290">
        <v>2</v>
      </c>
      <c r="BR92" s="290">
        <v>2</v>
      </c>
      <c r="BS92" s="290">
        <v>2</v>
      </c>
      <c r="BT92" s="290">
        <v>2</v>
      </c>
      <c r="BU92" s="290">
        <v>2</v>
      </c>
      <c r="BV92" s="290">
        <v>2</v>
      </c>
      <c r="BW92" s="290">
        <v>2</v>
      </c>
      <c r="BX92" s="291">
        <f t="shared" si="58"/>
        <v>17</v>
      </c>
      <c r="BY92" s="292">
        <f t="shared" si="59"/>
        <v>1</v>
      </c>
      <c r="BZ92" s="291">
        <f t="shared" si="20"/>
        <v>0</v>
      </c>
      <c r="CA92" s="292">
        <f t="shared" si="60"/>
        <v>0</v>
      </c>
      <c r="CB92" s="291">
        <f t="shared" si="14"/>
        <v>0</v>
      </c>
      <c r="CC92" s="292">
        <f t="shared" si="61"/>
        <v>0</v>
      </c>
      <c r="CD92" s="291">
        <f t="shared" si="62"/>
        <v>2</v>
      </c>
      <c r="CE92" s="291" t="str">
        <f t="shared" si="54"/>
        <v>Đạt mục tiêu</v>
      </c>
      <c r="CF92" s="274"/>
    </row>
    <row r="93" spans="1:84" ht="57.75" customHeight="1">
      <c r="A93" s="285">
        <v>93</v>
      </c>
      <c r="B93" s="293">
        <v>216</v>
      </c>
      <c r="C93" s="294" t="s">
        <v>1664</v>
      </c>
      <c r="D93" s="205" t="s">
        <v>23</v>
      </c>
      <c r="E93" s="294" t="s">
        <v>1664</v>
      </c>
      <c r="F93" s="205" t="s">
        <v>23</v>
      </c>
      <c r="G93" s="294" t="s">
        <v>1664</v>
      </c>
      <c r="H93" s="616" t="s">
        <v>1666</v>
      </c>
      <c r="I93" s="616" t="s">
        <v>1303</v>
      </c>
      <c r="J93" s="70" t="s">
        <v>1156</v>
      </c>
      <c r="K93" s="288" t="s">
        <v>1082</v>
      </c>
      <c r="L93" s="399" t="s">
        <v>648</v>
      </c>
      <c r="M93" s="289" t="s">
        <v>648</v>
      </c>
      <c r="N93" s="289"/>
      <c r="O93" s="289"/>
      <c r="P93" s="289"/>
      <c r="Q93" s="289"/>
      <c r="R93" s="289"/>
      <c r="S93" s="289"/>
      <c r="T93" s="289" t="s">
        <v>648</v>
      </c>
      <c r="U93" s="289"/>
      <c r="V93" s="289"/>
      <c r="W93" s="478">
        <f t="shared" si="63"/>
        <v>2</v>
      </c>
      <c r="X93" s="290"/>
      <c r="Y93" s="290" t="s">
        <v>1567</v>
      </c>
      <c r="Z93" s="290"/>
      <c r="AA93" s="290"/>
      <c r="AB93" s="290"/>
      <c r="AC93" s="290"/>
      <c r="AD93" s="290"/>
      <c r="AE93" s="290"/>
      <c r="AF93" s="290"/>
      <c r="AG93" s="290"/>
      <c r="AH93" s="290"/>
      <c r="AI93" s="290"/>
      <c r="AJ93" s="290"/>
      <c r="AK93" s="290"/>
      <c r="AL93" s="290"/>
      <c r="AM93" s="290"/>
      <c r="AN93" s="290"/>
      <c r="AO93" s="290"/>
      <c r="AP93" s="290"/>
      <c r="AQ93" s="290"/>
      <c r="AR93" s="290"/>
      <c r="AS93" s="290"/>
      <c r="AT93" s="290"/>
      <c r="AU93" s="290"/>
      <c r="AV93" s="290"/>
      <c r="AW93" s="290" t="s">
        <v>1567</v>
      </c>
      <c r="AX93" s="290" t="s">
        <v>1567</v>
      </c>
      <c r="AY93" s="290"/>
      <c r="AZ93" s="290"/>
      <c r="BA93" s="290"/>
      <c r="BB93" s="290"/>
      <c r="BC93" s="290"/>
      <c r="BD93" s="290"/>
      <c r="BE93" s="290"/>
      <c r="BF93" s="290"/>
      <c r="BG93" s="290">
        <v>2</v>
      </c>
      <c r="BH93" s="290">
        <v>2</v>
      </c>
      <c r="BI93" s="290">
        <v>2</v>
      </c>
      <c r="BJ93" s="290">
        <v>2</v>
      </c>
      <c r="BK93" s="290">
        <v>2</v>
      </c>
      <c r="BL93" s="290">
        <v>2</v>
      </c>
      <c r="BM93" s="290">
        <v>2</v>
      </c>
      <c r="BN93" s="290">
        <v>2</v>
      </c>
      <c r="BO93" s="290">
        <v>2</v>
      </c>
      <c r="BP93" s="290">
        <v>2</v>
      </c>
      <c r="BQ93" s="290">
        <v>2</v>
      </c>
      <c r="BR93" s="290">
        <v>2</v>
      </c>
      <c r="BS93" s="290">
        <v>2</v>
      </c>
      <c r="BT93" s="290">
        <v>2</v>
      </c>
      <c r="BU93" s="290">
        <v>2</v>
      </c>
      <c r="BV93" s="290">
        <v>2</v>
      </c>
      <c r="BW93" s="290">
        <v>2</v>
      </c>
      <c r="BX93" s="291">
        <f t="shared" si="58"/>
        <v>17</v>
      </c>
      <c r="BY93" s="292">
        <f t="shared" si="59"/>
        <v>1</v>
      </c>
      <c r="BZ93" s="291">
        <f t="shared" ref="BZ93:BZ146" si="64">COUNTIF($BG93:$BV93,1)</f>
        <v>0</v>
      </c>
      <c r="CA93" s="292">
        <f t="shared" si="60"/>
        <v>0</v>
      </c>
      <c r="CB93" s="291">
        <f t="shared" ref="CB93:CB146" si="65">COUNTIF($BG93:$BV93,0)</f>
        <v>0</v>
      </c>
      <c r="CC93" s="292">
        <f t="shared" si="61"/>
        <v>0</v>
      </c>
      <c r="CD93" s="291">
        <f t="shared" si="62"/>
        <v>2</v>
      </c>
      <c r="CE93" s="291" t="str">
        <f t="shared" si="54"/>
        <v>Đạt mục tiêu</v>
      </c>
      <c r="CF93" s="274"/>
    </row>
    <row r="94" spans="1:84" ht="57.75" customHeight="1">
      <c r="A94" s="285">
        <v>94</v>
      </c>
      <c r="B94" s="293">
        <v>219</v>
      </c>
      <c r="C94" s="294" t="s">
        <v>1665</v>
      </c>
      <c r="D94" s="205" t="s">
        <v>23</v>
      </c>
      <c r="E94" s="294" t="s">
        <v>1665</v>
      </c>
      <c r="F94" s="205" t="s">
        <v>23</v>
      </c>
      <c r="G94" s="294" t="s">
        <v>1665</v>
      </c>
      <c r="H94" s="617"/>
      <c r="I94" s="617" t="s">
        <v>1303</v>
      </c>
      <c r="J94" s="70" t="s">
        <v>1156</v>
      </c>
      <c r="K94" s="288" t="s">
        <v>1082</v>
      </c>
      <c r="L94" s="399" t="s">
        <v>648</v>
      </c>
      <c r="M94" s="289" t="s">
        <v>648</v>
      </c>
      <c r="N94" s="289"/>
      <c r="O94" s="289"/>
      <c r="P94" s="289"/>
      <c r="Q94" s="289"/>
      <c r="R94" s="289"/>
      <c r="S94" s="289"/>
      <c r="T94" s="289" t="s">
        <v>648</v>
      </c>
      <c r="U94" s="289" t="s">
        <v>648</v>
      </c>
      <c r="V94" s="289"/>
      <c r="W94" s="478">
        <f t="shared" ref="W94:W97" si="66">COUNTIF($M94:$V94,"x")</f>
        <v>3</v>
      </c>
      <c r="X94" s="290" t="s">
        <v>1768</v>
      </c>
      <c r="Y94" s="290" t="s">
        <v>1768</v>
      </c>
      <c r="Z94" s="290" t="s">
        <v>1768</v>
      </c>
      <c r="AA94" s="290" t="s">
        <v>1768</v>
      </c>
      <c r="AB94" s="290" t="s">
        <v>1768</v>
      </c>
      <c r="AC94" s="290" t="s">
        <v>1768</v>
      </c>
      <c r="AD94" s="290"/>
      <c r="AE94" s="290"/>
      <c r="AF94" s="290"/>
      <c r="AG94" s="290"/>
      <c r="AH94" s="290"/>
      <c r="AI94" s="290"/>
      <c r="AJ94" s="290" t="s">
        <v>1768</v>
      </c>
      <c r="AK94" s="290" t="s">
        <v>1768</v>
      </c>
      <c r="AL94" s="290"/>
      <c r="AM94" s="290"/>
      <c r="AN94" s="290" t="s">
        <v>1768</v>
      </c>
      <c r="AO94" s="290" t="s">
        <v>1768</v>
      </c>
      <c r="AP94" s="290" t="s">
        <v>1768</v>
      </c>
      <c r="AQ94" s="290"/>
      <c r="AR94" s="290" t="s">
        <v>1768</v>
      </c>
      <c r="AS94" s="290"/>
      <c r="AT94" s="290"/>
      <c r="AU94" s="290"/>
      <c r="AV94" s="290" t="s">
        <v>1768</v>
      </c>
      <c r="AW94" s="290" t="s">
        <v>1768</v>
      </c>
      <c r="AX94" s="290" t="s">
        <v>1768</v>
      </c>
      <c r="AY94" s="290"/>
      <c r="AZ94" s="290"/>
      <c r="BA94" s="290" t="s">
        <v>1768</v>
      </c>
      <c r="BB94" s="290"/>
      <c r="BC94" s="290"/>
      <c r="BD94" s="290" t="s">
        <v>1768</v>
      </c>
      <c r="BE94" s="290"/>
      <c r="BF94" s="290" t="s">
        <v>1768</v>
      </c>
      <c r="BG94" s="290">
        <v>2</v>
      </c>
      <c r="BH94" s="290">
        <v>2</v>
      </c>
      <c r="BI94" s="290">
        <v>2</v>
      </c>
      <c r="BJ94" s="290">
        <v>2</v>
      </c>
      <c r="BK94" s="290">
        <v>2</v>
      </c>
      <c r="BL94" s="290">
        <v>2</v>
      </c>
      <c r="BM94" s="290">
        <v>2</v>
      </c>
      <c r="BN94" s="290">
        <v>1</v>
      </c>
      <c r="BO94" s="290">
        <v>2</v>
      </c>
      <c r="BP94" s="290">
        <v>1</v>
      </c>
      <c r="BQ94" s="290">
        <v>1</v>
      </c>
      <c r="BR94" s="290">
        <v>2</v>
      </c>
      <c r="BS94" s="290">
        <v>2</v>
      </c>
      <c r="BT94" s="290">
        <v>2</v>
      </c>
      <c r="BU94" s="290">
        <v>2</v>
      </c>
      <c r="BV94" s="290">
        <v>2</v>
      </c>
      <c r="BW94" s="290">
        <v>2</v>
      </c>
      <c r="BX94" s="291">
        <f t="shared" si="58"/>
        <v>14</v>
      </c>
      <c r="BY94" s="292">
        <f t="shared" si="59"/>
        <v>0.82352941176470584</v>
      </c>
      <c r="BZ94" s="291">
        <f t="shared" si="64"/>
        <v>3</v>
      </c>
      <c r="CA94" s="292">
        <f t="shared" si="60"/>
        <v>0.17647058823529413</v>
      </c>
      <c r="CB94" s="291">
        <f t="shared" si="65"/>
        <v>0</v>
      </c>
      <c r="CC94" s="292">
        <f t="shared" si="61"/>
        <v>0</v>
      </c>
      <c r="CD94" s="291">
        <f t="shared" si="62"/>
        <v>1.8235294117647058</v>
      </c>
      <c r="CE94" s="291" t="str">
        <f t="shared" si="54"/>
        <v>Đạt mục tiêu</v>
      </c>
      <c r="CF94" s="274"/>
    </row>
    <row r="95" spans="1:84" ht="48" customHeight="1">
      <c r="A95" s="285">
        <v>95</v>
      </c>
      <c r="B95" s="293">
        <v>220</v>
      </c>
      <c r="C95" s="294" t="s">
        <v>1666</v>
      </c>
      <c r="D95" s="205" t="s">
        <v>23</v>
      </c>
      <c r="E95" s="294" t="s">
        <v>1666</v>
      </c>
      <c r="F95" s="205" t="s">
        <v>23</v>
      </c>
      <c r="G95" s="294" t="s">
        <v>1666</v>
      </c>
      <c r="H95" s="618"/>
      <c r="I95" s="618" t="s">
        <v>1303</v>
      </c>
      <c r="J95" s="70" t="s">
        <v>1156</v>
      </c>
      <c r="K95" s="288" t="s">
        <v>1082</v>
      </c>
      <c r="L95" s="399" t="s">
        <v>648</v>
      </c>
      <c r="M95" s="289"/>
      <c r="N95" s="289" t="s">
        <v>648</v>
      </c>
      <c r="O95" s="289"/>
      <c r="P95" s="289"/>
      <c r="Q95" s="289"/>
      <c r="R95" s="289"/>
      <c r="S95" s="289"/>
      <c r="T95" s="289" t="s">
        <v>648</v>
      </c>
      <c r="U95" s="289"/>
      <c r="V95" s="289"/>
      <c r="W95" s="478">
        <f t="shared" si="66"/>
        <v>2</v>
      </c>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0"/>
      <c r="BD95" s="290"/>
      <c r="BE95" s="290"/>
      <c r="BF95" s="290"/>
      <c r="BG95" s="290">
        <v>2</v>
      </c>
      <c r="BH95" s="290">
        <v>2</v>
      </c>
      <c r="BI95" s="290">
        <v>2</v>
      </c>
      <c r="BJ95" s="290">
        <v>2</v>
      </c>
      <c r="BK95" s="290">
        <v>2</v>
      </c>
      <c r="BL95" s="290">
        <v>2</v>
      </c>
      <c r="BM95" s="290">
        <v>1</v>
      </c>
      <c r="BN95" s="290">
        <v>1</v>
      </c>
      <c r="BO95" s="290">
        <v>1</v>
      </c>
      <c r="BP95" s="290">
        <v>1</v>
      </c>
      <c r="BQ95" s="290">
        <v>2</v>
      </c>
      <c r="BR95" s="290">
        <v>2</v>
      </c>
      <c r="BS95" s="290">
        <v>2</v>
      </c>
      <c r="BT95" s="290">
        <v>2</v>
      </c>
      <c r="BU95" s="290">
        <v>2</v>
      </c>
      <c r="BV95" s="290">
        <v>2</v>
      </c>
      <c r="BW95" s="290">
        <v>2</v>
      </c>
      <c r="BX95" s="291">
        <f t="shared" si="58"/>
        <v>13</v>
      </c>
      <c r="BY95" s="292">
        <f t="shared" si="59"/>
        <v>0.76470588235294112</v>
      </c>
      <c r="BZ95" s="291">
        <f t="shared" si="64"/>
        <v>4</v>
      </c>
      <c r="CA95" s="292">
        <f t="shared" si="60"/>
        <v>0.23529411764705882</v>
      </c>
      <c r="CB95" s="291">
        <f t="shared" si="65"/>
        <v>0</v>
      </c>
      <c r="CC95" s="292">
        <f t="shared" si="61"/>
        <v>0</v>
      </c>
      <c r="CD95" s="291">
        <f t="shared" si="62"/>
        <v>1.7647058823529411</v>
      </c>
      <c r="CE95" s="291" t="str">
        <f t="shared" si="54"/>
        <v>Đạt mục tiêu</v>
      </c>
      <c r="CF95" s="274"/>
    </row>
    <row r="96" spans="1:84" ht="63.75" customHeight="1">
      <c r="A96" s="285">
        <v>96</v>
      </c>
      <c r="B96" s="293">
        <v>223</v>
      </c>
      <c r="C96" s="294" t="s">
        <v>1667</v>
      </c>
      <c r="D96" s="205" t="s">
        <v>23</v>
      </c>
      <c r="E96" s="294" t="s">
        <v>1667</v>
      </c>
      <c r="F96" s="205" t="s">
        <v>23</v>
      </c>
      <c r="G96" s="294" t="s">
        <v>1667</v>
      </c>
      <c r="H96" s="290" t="s">
        <v>1675</v>
      </c>
      <c r="I96" s="290" t="s">
        <v>1145</v>
      </c>
      <c r="J96" s="70" t="s">
        <v>1156</v>
      </c>
      <c r="K96" s="288" t="s">
        <v>1082</v>
      </c>
      <c r="L96" s="399" t="s">
        <v>648</v>
      </c>
      <c r="M96" s="289" t="s">
        <v>648</v>
      </c>
      <c r="N96" s="289"/>
      <c r="O96" s="289"/>
      <c r="P96" s="289"/>
      <c r="Q96" s="289"/>
      <c r="R96" s="289"/>
      <c r="S96" s="289"/>
      <c r="T96" s="289" t="s">
        <v>648</v>
      </c>
      <c r="U96" s="289"/>
      <c r="V96" s="289"/>
      <c r="W96" s="478">
        <f t="shared" si="66"/>
        <v>2</v>
      </c>
      <c r="X96" s="290"/>
      <c r="Y96" s="290"/>
      <c r="Z96" s="290"/>
      <c r="AA96" s="290"/>
      <c r="AB96" s="290"/>
      <c r="AC96" s="290"/>
      <c r="AD96" s="290"/>
      <c r="AE96" s="290"/>
      <c r="AF96" s="290"/>
      <c r="AG96" s="290" t="s">
        <v>1772</v>
      </c>
      <c r="AH96" s="290"/>
      <c r="AI96" s="290"/>
      <c r="AJ96" s="290"/>
      <c r="AK96" s="290"/>
      <c r="AL96" s="290"/>
      <c r="AM96" s="290"/>
      <c r="AN96" s="290"/>
      <c r="AO96" s="290"/>
      <c r="AP96" s="290"/>
      <c r="AQ96" s="290"/>
      <c r="AR96" s="290"/>
      <c r="AS96" s="290"/>
      <c r="AT96" s="290"/>
      <c r="AU96" s="290"/>
      <c r="AV96" s="290" t="s">
        <v>1772</v>
      </c>
      <c r="AW96" s="290" t="s">
        <v>1772</v>
      </c>
      <c r="AX96" s="290" t="s">
        <v>1772</v>
      </c>
      <c r="AY96" s="290"/>
      <c r="AZ96" s="290"/>
      <c r="BA96" s="290"/>
      <c r="BB96" s="290"/>
      <c r="BC96" s="290"/>
      <c r="BD96" s="290"/>
      <c r="BE96" s="290"/>
      <c r="BF96" s="290"/>
      <c r="BG96" s="290">
        <v>2</v>
      </c>
      <c r="BH96" s="290">
        <v>2</v>
      </c>
      <c r="BI96" s="290">
        <v>2</v>
      </c>
      <c r="BJ96" s="290">
        <v>2</v>
      </c>
      <c r="BK96" s="290">
        <v>2</v>
      </c>
      <c r="BL96" s="290">
        <v>2</v>
      </c>
      <c r="BM96" s="290">
        <v>2</v>
      </c>
      <c r="BN96" s="290">
        <v>2</v>
      </c>
      <c r="BO96" s="290">
        <v>2</v>
      </c>
      <c r="BP96" s="290">
        <v>2</v>
      </c>
      <c r="BQ96" s="290">
        <v>2</v>
      </c>
      <c r="BR96" s="290">
        <v>2</v>
      </c>
      <c r="BS96" s="290">
        <v>2</v>
      </c>
      <c r="BT96" s="290">
        <v>2</v>
      </c>
      <c r="BU96" s="290">
        <v>2</v>
      </c>
      <c r="BV96" s="290">
        <v>2</v>
      </c>
      <c r="BW96" s="290">
        <v>2</v>
      </c>
      <c r="BX96" s="291">
        <f t="shared" si="58"/>
        <v>17</v>
      </c>
      <c r="BY96" s="292">
        <f t="shared" si="59"/>
        <v>1</v>
      </c>
      <c r="BZ96" s="291">
        <f t="shared" si="64"/>
        <v>0</v>
      </c>
      <c r="CA96" s="292">
        <f t="shared" si="60"/>
        <v>0</v>
      </c>
      <c r="CB96" s="291">
        <f t="shared" si="65"/>
        <v>0</v>
      </c>
      <c r="CC96" s="292">
        <f t="shared" si="61"/>
        <v>0</v>
      </c>
      <c r="CD96" s="291">
        <f t="shared" si="62"/>
        <v>2</v>
      </c>
      <c r="CE96" s="291" t="str">
        <f t="shared" si="54"/>
        <v>Đạt mục tiêu</v>
      </c>
      <c r="CF96" s="274"/>
    </row>
    <row r="97" spans="1:84" ht="52.5" customHeight="1">
      <c r="A97" s="285">
        <v>97</v>
      </c>
      <c r="B97" s="293">
        <v>224</v>
      </c>
      <c r="C97" s="294" t="s">
        <v>1668</v>
      </c>
      <c r="D97" s="205" t="s">
        <v>23</v>
      </c>
      <c r="E97" s="294" t="s">
        <v>1668</v>
      </c>
      <c r="F97" s="205" t="s">
        <v>23</v>
      </c>
      <c r="G97" s="290" t="s">
        <v>1668</v>
      </c>
      <c r="H97" s="290" t="s">
        <v>1673</v>
      </c>
      <c r="I97" s="290" t="s">
        <v>1303</v>
      </c>
      <c r="J97" s="70" t="s">
        <v>1156</v>
      </c>
      <c r="K97" s="288" t="s">
        <v>1082</v>
      </c>
      <c r="L97" s="399" t="s">
        <v>648</v>
      </c>
      <c r="M97" s="289"/>
      <c r="N97" s="289"/>
      <c r="O97" s="289"/>
      <c r="P97" s="289" t="s">
        <v>648</v>
      </c>
      <c r="Q97" s="289"/>
      <c r="R97" s="289"/>
      <c r="S97" s="289"/>
      <c r="T97" s="289" t="s">
        <v>648</v>
      </c>
      <c r="U97" s="289"/>
      <c r="V97" s="289"/>
      <c r="W97" s="478">
        <f t="shared" si="66"/>
        <v>2</v>
      </c>
      <c r="X97" s="290"/>
      <c r="Y97" s="290"/>
      <c r="Z97" s="290"/>
      <c r="AA97" s="290"/>
      <c r="AB97" s="290"/>
      <c r="AC97" s="290"/>
      <c r="AD97" s="290"/>
      <c r="AE97" s="290"/>
      <c r="AF97" s="290"/>
      <c r="AG97" s="290"/>
      <c r="AH97" s="290"/>
      <c r="AI97" s="290" t="s">
        <v>1567</v>
      </c>
      <c r="AJ97" s="290"/>
      <c r="AK97" s="290"/>
      <c r="AL97" s="290"/>
      <c r="AM97" s="290"/>
      <c r="AN97" s="290"/>
      <c r="AO97" s="290"/>
      <c r="AP97" s="290"/>
      <c r="AQ97" s="290"/>
      <c r="AR97" s="290"/>
      <c r="AS97" s="290"/>
      <c r="AT97" s="290"/>
      <c r="AU97" s="290"/>
      <c r="AV97" s="290" t="s">
        <v>1567</v>
      </c>
      <c r="AW97" s="290" t="s">
        <v>1567</v>
      </c>
      <c r="AX97" s="290" t="s">
        <v>1567</v>
      </c>
      <c r="AY97" s="290"/>
      <c r="AZ97" s="290"/>
      <c r="BA97" s="290"/>
      <c r="BB97" s="290"/>
      <c r="BC97" s="290"/>
      <c r="BD97" s="290"/>
      <c r="BE97" s="290"/>
      <c r="BF97" s="290"/>
      <c r="BG97" s="290">
        <v>2</v>
      </c>
      <c r="BH97" s="290">
        <v>2</v>
      </c>
      <c r="BI97" s="290">
        <v>2</v>
      </c>
      <c r="BJ97" s="290">
        <v>2</v>
      </c>
      <c r="BK97" s="290">
        <v>2</v>
      </c>
      <c r="BL97" s="290">
        <v>2</v>
      </c>
      <c r="BM97" s="290">
        <v>2</v>
      </c>
      <c r="BN97" s="290">
        <v>2</v>
      </c>
      <c r="BO97" s="290">
        <v>2</v>
      </c>
      <c r="BP97" s="290">
        <v>2</v>
      </c>
      <c r="BQ97" s="290">
        <v>2</v>
      </c>
      <c r="BR97" s="290">
        <v>2</v>
      </c>
      <c r="BS97" s="290">
        <v>2</v>
      </c>
      <c r="BT97" s="290">
        <v>2</v>
      </c>
      <c r="BU97" s="290">
        <v>2</v>
      </c>
      <c r="BV97" s="290">
        <v>2</v>
      </c>
      <c r="BW97" s="290">
        <v>2</v>
      </c>
      <c r="BX97" s="291">
        <f t="shared" si="58"/>
        <v>17</v>
      </c>
      <c r="BY97" s="292">
        <f t="shared" si="59"/>
        <v>1</v>
      </c>
      <c r="BZ97" s="291">
        <f t="shared" si="64"/>
        <v>0</v>
      </c>
      <c r="CA97" s="292">
        <f t="shared" si="60"/>
        <v>0</v>
      </c>
      <c r="CB97" s="291">
        <f t="shared" si="65"/>
        <v>0</v>
      </c>
      <c r="CC97" s="292">
        <f t="shared" si="61"/>
        <v>0</v>
      </c>
      <c r="CD97" s="291">
        <f t="shared" si="62"/>
        <v>2</v>
      </c>
      <c r="CE97" s="291" t="str">
        <f t="shared" si="54"/>
        <v>Đạt mục tiêu</v>
      </c>
      <c r="CF97" s="274"/>
    </row>
    <row r="98" spans="1:84" ht="30.75" customHeight="1">
      <c r="A98" s="285" t="s">
        <v>1922</v>
      </c>
      <c r="B98" s="286">
        <v>225</v>
      </c>
      <c r="C98" s="649" t="s">
        <v>610</v>
      </c>
      <c r="D98" s="649"/>
      <c r="E98" s="649"/>
      <c r="F98" s="287" t="s">
        <v>1176</v>
      </c>
      <c r="G98" s="287" t="s">
        <v>1176</v>
      </c>
      <c r="H98" s="287" t="s">
        <v>1176</v>
      </c>
      <c r="I98" s="287" t="s">
        <v>1176</v>
      </c>
      <c r="J98" s="69" t="s">
        <v>1161</v>
      </c>
      <c r="K98" s="287" t="s">
        <v>1176</v>
      </c>
      <c r="L98" s="287" t="s">
        <v>1176</v>
      </c>
      <c r="M98" s="287" t="s">
        <v>1176</v>
      </c>
      <c r="N98" s="287" t="s">
        <v>1176</v>
      </c>
      <c r="O98" s="287" t="s">
        <v>1176</v>
      </c>
      <c r="P98" s="287" t="s">
        <v>1176</v>
      </c>
      <c r="Q98" s="287" t="s">
        <v>1176</v>
      </c>
      <c r="R98" s="287" t="s">
        <v>1176</v>
      </c>
      <c r="S98" s="287" t="s">
        <v>1176</v>
      </c>
      <c r="T98" s="287" t="s">
        <v>1176</v>
      </c>
      <c r="U98" s="287" t="s">
        <v>1176</v>
      </c>
      <c r="V98" s="287" t="s">
        <v>1176</v>
      </c>
      <c r="W98" s="287" t="s">
        <v>1176</v>
      </c>
      <c r="X98" s="287" t="s">
        <v>1176</v>
      </c>
      <c r="Y98" s="287" t="s">
        <v>1176</v>
      </c>
      <c r="Z98" s="287" t="s">
        <v>1176</v>
      </c>
      <c r="AA98" s="287" t="s">
        <v>1176</v>
      </c>
      <c r="AB98" s="287" t="s">
        <v>1176</v>
      </c>
      <c r="AC98" s="287" t="s">
        <v>1176</v>
      </c>
      <c r="AD98" s="287" t="s">
        <v>1176</v>
      </c>
      <c r="AE98" s="287" t="s">
        <v>1176</v>
      </c>
      <c r="AF98" s="287" t="s">
        <v>1176</v>
      </c>
      <c r="AG98" s="287" t="s">
        <v>1176</v>
      </c>
      <c r="AH98" s="287" t="s">
        <v>1176</v>
      </c>
      <c r="AI98" s="287" t="s">
        <v>1176</v>
      </c>
      <c r="AJ98" s="287" t="s">
        <v>1176</v>
      </c>
      <c r="AK98" s="287" t="s">
        <v>1176</v>
      </c>
      <c r="AL98" s="287" t="s">
        <v>1176</v>
      </c>
      <c r="AM98" s="287" t="s">
        <v>1176</v>
      </c>
      <c r="AN98" s="287" t="s">
        <v>1176</v>
      </c>
      <c r="AO98" s="287" t="s">
        <v>1176</v>
      </c>
      <c r="AP98" s="287" t="s">
        <v>1176</v>
      </c>
      <c r="AQ98" s="287" t="s">
        <v>1176</v>
      </c>
      <c r="AR98" s="287" t="s">
        <v>1176</v>
      </c>
      <c r="AS98" s="287" t="s">
        <v>1176</v>
      </c>
      <c r="AT98" s="287" t="s">
        <v>1176</v>
      </c>
      <c r="AU98" s="287" t="s">
        <v>1176</v>
      </c>
      <c r="AV98" s="287" t="s">
        <v>1176</v>
      </c>
      <c r="AW98" s="287" t="s">
        <v>1176</v>
      </c>
      <c r="AX98" s="287" t="s">
        <v>1176</v>
      </c>
      <c r="AY98" s="287" t="s">
        <v>1176</v>
      </c>
      <c r="AZ98" s="287" t="s">
        <v>1176</v>
      </c>
      <c r="BA98" s="287" t="s">
        <v>1176</v>
      </c>
      <c r="BB98" s="287" t="s">
        <v>1176</v>
      </c>
      <c r="BC98" s="287" t="s">
        <v>1176</v>
      </c>
      <c r="BD98" s="287" t="s">
        <v>1176</v>
      </c>
      <c r="BE98" s="287" t="s">
        <v>1176</v>
      </c>
      <c r="BF98" s="287" t="s">
        <v>1176</v>
      </c>
      <c r="BG98" s="287" t="s">
        <v>1176</v>
      </c>
      <c r="BH98" s="287" t="s">
        <v>1176</v>
      </c>
      <c r="BI98" s="287" t="s">
        <v>1176</v>
      </c>
      <c r="BJ98" s="287" t="s">
        <v>1176</v>
      </c>
      <c r="BK98" s="287" t="s">
        <v>1176</v>
      </c>
      <c r="BL98" s="287" t="s">
        <v>1176</v>
      </c>
      <c r="BM98" s="287" t="s">
        <v>1176</v>
      </c>
      <c r="BN98" s="287" t="s">
        <v>1176</v>
      </c>
      <c r="BO98" s="287" t="s">
        <v>1176</v>
      </c>
      <c r="BP98" s="287" t="s">
        <v>1176</v>
      </c>
      <c r="BQ98" s="287" t="s">
        <v>1176</v>
      </c>
      <c r="BR98" s="287" t="s">
        <v>1176</v>
      </c>
      <c r="BS98" s="287" t="s">
        <v>1176</v>
      </c>
      <c r="BT98" s="287" t="s">
        <v>1176</v>
      </c>
      <c r="BU98" s="287" t="s">
        <v>1176</v>
      </c>
      <c r="BV98" s="287" t="s">
        <v>1176</v>
      </c>
      <c r="BW98" s="287" t="s">
        <v>1176</v>
      </c>
      <c r="BX98" s="287" t="s">
        <v>1176</v>
      </c>
      <c r="BY98" s="287" t="s">
        <v>1176</v>
      </c>
      <c r="BZ98" s="287" t="s">
        <v>1176</v>
      </c>
      <c r="CA98" s="287" t="s">
        <v>1176</v>
      </c>
      <c r="CB98" s="287" t="s">
        <v>1176</v>
      </c>
      <c r="CC98" s="287" t="s">
        <v>1176</v>
      </c>
      <c r="CD98" s="287" t="s">
        <v>1176</v>
      </c>
      <c r="CE98" s="287" t="s">
        <v>1176</v>
      </c>
      <c r="CF98" s="274"/>
    </row>
    <row r="99" spans="1:84" ht="30.75" customHeight="1">
      <c r="A99" s="285">
        <v>100</v>
      </c>
      <c r="B99" s="286">
        <v>226</v>
      </c>
      <c r="C99" s="649" t="s">
        <v>609</v>
      </c>
      <c r="D99" s="649"/>
      <c r="E99" s="649"/>
      <c r="F99" s="287" t="s">
        <v>1176</v>
      </c>
      <c r="G99" s="287" t="s">
        <v>1176</v>
      </c>
      <c r="H99" s="287" t="s">
        <v>1176</v>
      </c>
      <c r="I99" s="287" t="s">
        <v>1176</v>
      </c>
      <c r="J99" s="69" t="s">
        <v>1161</v>
      </c>
      <c r="K99" s="287" t="s">
        <v>1082</v>
      </c>
      <c r="L99" s="287" t="s">
        <v>1176</v>
      </c>
      <c r="M99" s="287" t="s">
        <v>1176</v>
      </c>
      <c r="N99" s="287" t="s">
        <v>1176</v>
      </c>
      <c r="O99" s="287" t="s">
        <v>1176</v>
      </c>
      <c r="P99" s="287" t="s">
        <v>1176</v>
      </c>
      <c r="Q99" s="287" t="s">
        <v>1176</v>
      </c>
      <c r="R99" s="287" t="s">
        <v>1176</v>
      </c>
      <c r="S99" s="287" t="s">
        <v>1176</v>
      </c>
      <c r="T99" s="287" t="s">
        <v>1176</v>
      </c>
      <c r="U99" s="287" t="s">
        <v>1176</v>
      </c>
      <c r="V99" s="287" t="s">
        <v>1176</v>
      </c>
      <c r="W99" s="287" t="s">
        <v>1176</v>
      </c>
      <c r="X99" s="287" t="s">
        <v>1176</v>
      </c>
      <c r="Y99" s="287" t="s">
        <v>1176</v>
      </c>
      <c r="Z99" s="287" t="s">
        <v>1176</v>
      </c>
      <c r="AA99" s="287" t="s">
        <v>1176</v>
      </c>
      <c r="AB99" s="287" t="s">
        <v>1176</v>
      </c>
      <c r="AC99" s="287" t="s">
        <v>1176</v>
      </c>
      <c r="AD99" s="287" t="s">
        <v>1176</v>
      </c>
      <c r="AE99" s="287" t="s">
        <v>1176</v>
      </c>
      <c r="AF99" s="287" t="s">
        <v>1176</v>
      </c>
      <c r="AG99" s="287" t="s">
        <v>1176</v>
      </c>
      <c r="AH99" s="287" t="s">
        <v>1176</v>
      </c>
      <c r="AI99" s="287" t="s">
        <v>1176</v>
      </c>
      <c r="AJ99" s="287" t="s">
        <v>1176</v>
      </c>
      <c r="AK99" s="287" t="s">
        <v>1176</v>
      </c>
      <c r="AL99" s="287" t="s">
        <v>1176</v>
      </c>
      <c r="AM99" s="287" t="s">
        <v>1176</v>
      </c>
      <c r="AN99" s="287" t="s">
        <v>1176</v>
      </c>
      <c r="AO99" s="287" t="s">
        <v>1176</v>
      </c>
      <c r="AP99" s="287" t="s">
        <v>1176</v>
      </c>
      <c r="AQ99" s="287" t="s">
        <v>1176</v>
      </c>
      <c r="AR99" s="287" t="s">
        <v>1176</v>
      </c>
      <c r="AS99" s="287" t="s">
        <v>1176</v>
      </c>
      <c r="AT99" s="287" t="s">
        <v>1176</v>
      </c>
      <c r="AU99" s="287" t="s">
        <v>1176</v>
      </c>
      <c r="AV99" s="287" t="s">
        <v>1176</v>
      </c>
      <c r="AW99" s="287" t="s">
        <v>1176</v>
      </c>
      <c r="AX99" s="287" t="s">
        <v>1176</v>
      </c>
      <c r="AY99" s="287" t="s">
        <v>1176</v>
      </c>
      <c r="AZ99" s="287" t="s">
        <v>1176</v>
      </c>
      <c r="BA99" s="287" t="s">
        <v>1176</v>
      </c>
      <c r="BB99" s="287" t="s">
        <v>1176</v>
      </c>
      <c r="BC99" s="287" t="s">
        <v>1176</v>
      </c>
      <c r="BD99" s="287" t="s">
        <v>1176</v>
      </c>
      <c r="BE99" s="287" t="s">
        <v>1176</v>
      </c>
      <c r="BF99" s="287" t="s">
        <v>1176</v>
      </c>
      <c r="BG99" s="287" t="s">
        <v>1176</v>
      </c>
      <c r="BH99" s="287" t="s">
        <v>1176</v>
      </c>
      <c r="BI99" s="287" t="s">
        <v>1176</v>
      </c>
      <c r="BJ99" s="287" t="s">
        <v>1176</v>
      </c>
      <c r="BK99" s="287" t="s">
        <v>1176</v>
      </c>
      <c r="BL99" s="287" t="s">
        <v>1176</v>
      </c>
      <c r="BM99" s="287" t="s">
        <v>1176</v>
      </c>
      <c r="BN99" s="287" t="s">
        <v>1176</v>
      </c>
      <c r="BO99" s="287" t="s">
        <v>1176</v>
      </c>
      <c r="BP99" s="287" t="s">
        <v>1176</v>
      </c>
      <c r="BQ99" s="287" t="s">
        <v>1176</v>
      </c>
      <c r="BR99" s="287" t="s">
        <v>1176</v>
      </c>
      <c r="BS99" s="287" t="s">
        <v>1176</v>
      </c>
      <c r="BT99" s="287" t="s">
        <v>1176</v>
      </c>
      <c r="BU99" s="287" t="s">
        <v>1176</v>
      </c>
      <c r="BV99" s="287" t="s">
        <v>1176</v>
      </c>
      <c r="BW99" s="287" t="s">
        <v>1176</v>
      </c>
      <c r="BX99" s="287" t="s">
        <v>1176</v>
      </c>
      <c r="BY99" s="287" t="s">
        <v>1176</v>
      </c>
      <c r="BZ99" s="287" t="s">
        <v>1176</v>
      </c>
      <c r="CA99" s="287" t="s">
        <v>1176</v>
      </c>
      <c r="CB99" s="287" t="s">
        <v>1176</v>
      </c>
      <c r="CC99" s="287" t="s">
        <v>1176</v>
      </c>
      <c r="CD99" s="287" t="s">
        <v>1176</v>
      </c>
      <c r="CE99" s="287" t="s">
        <v>1176</v>
      </c>
      <c r="CF99" s="274"/>
    </row>
    <row r="100" spans="1:84" ht="31.5" customHeight="1">
      <c r="A100" s="285">
        <v>100</v>
      </c>
      <c r="B100" s="286">
        <v>227</v>
      </c>
      <c r="C100" s="649" t="s">
        <v>294</v>
      </c>
      <c r="D100" s="649"/>
      <c r="E100" s="649"/>
      <c r="F100" s="287" t="s">
        <v>1176</v>
      </c>
      <c r="G100" s="287" t="s">
        <v>1176</v>
      </c>
      <c r="H100" s="287" t="s">
        <v>1176</v>
      </c>
      <c r="I100" s="287" t="s">
        <v>1176</v>
      </c>
      <c r="J100" s="69" t="s">
        <v>1161</v>
      </c>
      <c r="K100" s="287" t="s">
        <v>1176</v>
      </c>
      <c r="L100" s="287" t="s">
        <v>1176</v>
      </c>
      <c r="M100" s="287" t="s">
        <v>1176</v>
      </c>
      <c r="N100" s="287" t="s">
        <v>1176</v>
      </c>
      <c r="O100" s="287" t="s">
        <v>1176</v>
      </c>
      <c r="P100" s="287" t="s">
        <v>1176</v>
      </c>
      <c r="Q100" s="287" t="s">
        <v>1176</v>
      </c>
      <c r="R100" s="287" t="s">
        <v>1176</v>
      </c>
      <c r="S100" s="287" t="s">
        <v>1176</v>
      </c>
      <c r="T100" s="287" t="s">
        <v>1176</v>
      </c>
      <c r="U100" s="287" t="s">
        <v>1176</v>
      </c>
      <c r="V100" s="287" t="s">
        <v>1176</v>
      </c>
      <c r="W100" s="287" t="s">
        <v>1176</v>
      </c>
      <c r="X100" s="287" t="s">
        <v>1176</v>
      </c>
      <c r="Y100" s="287" t="s">
        <v>1176</v>
      </c>
      <c r="Z100" s="287" t="s">
        <v>1176</v>
      </c>
      <c r="AA100" s="287" t="s">
        <v>1176</v>
      </c>
      <c r="AB100" s="287" t="s">
        <v>1176</v>
      </c>
      <c r="AC100" s="287" t="s">
        <v>1176</v>
      </c>
      <c r="AD100" s="287" t="s">
        <v>1176</v>
      </c>
      <c r="AE100" s="287" t="s">
        <v>1176</v>
      </c>
      <c r="AF100" s="287" t="s">
        <v>1176</v>
      </c>
      <c r="AG100" s="287" t="s">
        <v>1176</v>
      </c>
      <c r="AH100" s="287" t="s">
        <v>1176</v>
      </c>
      <c r="AI100" s="287" t="s">
        <v>1176</v>
      </c>
      <c r="AJ100" s="287" t="s">
        <v>1176</v>
      </c>
      <c r="AK100" s="287" t="s">
        <v>1176</v>
      </c>
      <c r="AL100" s="287" t="s">
        <v>1176</v>
      </c>
      <c r="AM100" s="287" t="s">
        <v>1176</v>
      </c>
      <c r="AN100" s="287" t="s">
        <v>1176</v>
      </c>
      <c r="AO100" s="287" t="s">
        <v>1176</v>
      </c>
      <c r="AP100" s="287" t="s">
        <v>1176</v>
      </c>
      <c r="AQ100" s="287" t="s">
        <v>1176</v>
      </c>
      <c r="AR100" s="287" t="s">
        <v>1176</v>
      </c>
      <c r="AS100" s="287" t="s">
        <v>1176</v>
      </c>
      <c r="AT100" s="287" t="s">
        <v>1176</v>
      </c>
      <c r="AU100" s="287" t="s">
        <v>1176</v>
      </c>
      <c r="AV100" s="287" t="s">
        <v>1176</v>
      </c>
      <c r="AW100" s="287" t="s">
        <v>1176</v>
      </c>
      <c r="AX100" s="287" t="s">
        <v>1176</v>
      </c>
      <c r="AY100" s="287" t="s">
        <v>1176</v>
      </c>
      <c r="AZ100" s="287" t="s">
        <v>1176</v>
      </c>
      <c r="BA100" s="287" t="s">
        <v>1176</v>
      </c>
      <c r="BB100" s="287" t="s">
        <v>1176</v>
      </c>
      <c r="BC100" s="287" t="s">
        <v>1176</v>
      </c>
      <c r="BD100" s="287" t="s">
        <v>1176</v>
      </c>
      <c r="BE100" s="287" t="s">
        <v>1176</v>
      </c>
      <c r="BF100" s="287" t="s">
        <v>1176</v>
      </c>
      <c r="BG100" s="287" t="s">
        <v>1176</v>
      </c>
      <c r="BH100" s="287" t="s">
        <v>1176</v>
      </c>
      <c r="BI100" s="287" t="s">
        <v>1176</v>
      </c>
      <c r="BJ100" s="287" t="s">
        <v>1176</v>
      </c>
      <c r="BK100" s="287" t="s">
        <v>1176</v>
      </c>
      <c r="BL100" s="287" t="s">
        <v>1176</v>
      </c>
      <c r="BM100" s="287" t="s">
        <v>1176</v>
      </c>
      <c r="BN100" s="287" t="s">
        <v>1176</v>
      </c>
      <c r="BO100" s="287" t="s">
        <v>1176</v>
      </c>
      <c r="BP100" s="287" t="s">
        <v>1176</v>
      </c>
      <c r="BQ100" s="287" t="s">
        <v>1176</v>
      </c>
      <c r="BR100" s="287" t="s">
        <v>1176</v>
      </c>
      <c r="BS100" s="287" t="s">
        <v>1176</v>
      </c>
      <c r="BT100" s="287" t="s">
        <v>1176</v>
      </c>
      <c r="BU100" s="287" t="s">
        <v>1176</v>
      </c>
      <c r="BV100" s="287" t="s">
        <v>1176</v>
      </c>
      <c r="BW100" s="287" t="s">
        <v>1176</v>
      </c>
      <c r="BX100" s="287" t="s">
        <v>1176</v>
      </c>
      <c r="BY100" s="287" t="s">
        <v>1176</v>
      </c>
      <c r="BZ100" s="287" t="s">
        <v>1176</v>
      </c>
      <c r="CA100" s="287" t="s">
        <v>1176</v>
      </c>
      <c r="CB100" s="287" t="s">
        <v>1176</v>
      </c>
      <c r="CC100" s="287" t="s">
        <v>1176</v>
      </c>
      <c r="CD100" s="287" t="s">
        <v>1176</v>
      </c>
      <c r="CE100" s="287" t="s">
        <v>1176</v>
      </c>
      <c r="CF100" s="274"/>
    </row>
    <row r="101" spans="1:84" ht="30.75" customHeight="1">
      <c r="A101" s="285">
        <v>102</v>
      </c>
      <c r="B101" s="286">
        <v>232</v>
      </c>
      <c r="C101" s="649" t="s">
        <v>1200</v>
      </c>
      <c r="D101" s="649"/>
      <c r="E101" s="649"/>
      <c r="F101" s="287" t="s">
        <v>1176</v>
      </c>
      <c r="G101" s="287" t="s">
        <v>1176</v>
      </c>
      <c r="H101" s="287" t="s">
        <v>1176</v>
      </c>
      <c r="I101" s="287" t="s">
        <v>1176</v>
      </c>
      <c r="J101" s="69" t="s">
        <v>1161</v>
      </c>
      <c r="K101" s="287" t="s">
        <v>1176</v>
      </c>
      <c r="L101" s="287" t="s">
        <v>1176</v>
      </c>
      <c r="M101" s="287" t="s">
        <v>1176</v>
      </c>
      <c r="N101" s="287" t="s">
        <v>1176</v>
      </c>
      <c r="O101" s="287" t="s">
        <v>1176</v>
      </c>
      <c r="P101" s="287" t="s">
        <v>1176</v>
      </c>
      <c r="Q101" s="287" t="s">
        <v>1176</v>
      </c>
      <c r="R101" s="287" t="s">
        <v>1176</v>
      </c>
      <c r="S101" s="287" t="s">
        <v>1176</v>
      </c>
      <c r="T101" s="287" t="s">
        <v>1176</v>
      </c>
      <c r="U101" s="287" t="s">
        <v>1176</v>
      </c>
      <c r="V101" s="287" t="s">
        <v>1176</v>
      </c>
      <c r="W101" s="287" t="s">
        <v>1176</v>
      </c>
      <c r="X101" s="287" t="s">
        <v>1176</v>
      </c>
      <c r="Y101" s="287" t="s">
        <v>1176</v>
      </c>
      <c r="Z101" s="287" t="s">
        <v>1176</v>
      </c>
      <c r="AA101" s="287" t="s">
        <v>1176</v>
      </c>
      <c r="AB101" s="287" t="s">
        <v>1176</v>
      </c>
      <c r="AC101" s="287" t="s">
        <v>1176</v>
      </c>
      <c r="AD101" s="287" t="s">
        <v>1176</v>
      </c>
      <c r="AE101" s="287" t="s">
        <v>1176</v>
      </c>
      <c r="AF101" s="287" t="s">
        <v>1176</v>
      </c>
      <c r="AG101" s="287" t="s">
        <v>1176</v>
      </c>
      <c r="AH101" s="287" t="s">
        <v>1176</v>
      </c>
      <c r="AI101" s="287" t="s">
        <v>1176</v>
      </c>
      <c r="AJ101" s="287" t="s">
        <v>1176</v>
      </c>
      <c r="AK101" s="287" t="s">
        <v>1176</v>
      </c>
      <c r="AL101" s="287" t="s">
        <v>1176</v>
      </c>
      <c r="AM101" s="287" t="s">
        <v>1176</v>
      </c>
      <c r="AN101" s="287" t="s">
        <v>1176</v>
      </c>
      <c r="AO101" s="287" t="s">
        <v>1176</v>
      </c>
      <c r="AP101" s="287" t="s">
        <v>1176</v>
      </c>
      <c r="AQ101" s="287" t="s">
        <v>1176</v>
      </c>
      <c r="AR101" s="287" t="s">
        <v>1176</v>
      </c>
      <c r="AS101" s="287" t="s">
        <v>1176</v>
      </c>
      <c r="AT101" s="287" t="s">
        <v>1176</v>
      </c>
      <c r="AU101" s="287" t="s">
        <v>1176</v>
      </c>
      <c r="AV101" s="287" t="s">
        <v>1176</v>
      </c>
      <c r="AW101" s="287" t="s">
        <v>1176</v>
      </c>
      <c r="AX101" s="287" t="s">
        <v>1176</v>
      </c>
      <c r="AY101" s="287" t="s">
        <v>1176</v>
      </c>
      <c r="AZ101" s="287" t="s">
        <v>1176</v>
      </c>
      <c r="BA101" s="287" t="s">
        <v>1176</v>
      </c>
      <c r="BB101" s="287" t="s">
        <v>1176</v>
      </c>
      <c r="BC101" s="287" t="s">
        <v>1176</v>
      </c>
      <c r="BD101" s="287" t="s">
        <v>1176</v>
      </c>
      <c r="BE101" s="287" t="s">
        <v>1176</v>
      </c>
      <c r="BF101" s="287" t="s">
        <v>1176</v>
      </c>
      <c r="BG101" s="287" t="s">
        <v>1176</v>
      </c>
      <c r="BH101" s="287" t="s">
        <v>1176</v>
      </c>
      <c r="BI101" s="287" t="s">
        <v>1176</v>
      </c>
      <c r="BJ101" s="287" t="s">
        <v>1176</v>
      </c>
      <c r="BK101" s="287" t="s">
        <v>1176</v>
      </c>
      <c r="BL101" s="287" t="s">
        <v>1176</v>
      </c>
      <c r="BM101" s="287" t="s">
        <v>1176</v>
      </c>
      <c r="BN101" s="287" t="s">
        <v>1176</v>
      </c>
      <c r="BO101" s="287" t="s">
        <v>1176</v>
      </c>
      <c r="BP101" s="287" t="s">
        <v>1176</v>
      </c>
      <c r="BQ101" s="287" t="s">
        <v>1176</v>
      </c>
      <c r="BR101" s="287" t="s">
        <v>1176</v>
      </c>
      <c r="BS101" s="287" t="s">
        <v>1176</v>
      </c>
      <c r="BT101" s="287" t="s">
        <v>1176</v>
      </c>
      <c r="BU101" s="287" t="s">
        <v>1176</v>
      </c>
      <c r="BV101" s="287" t="s">
        <v>1176</v>
      </c>
      <c r="BW101" s="287" t="s">
        <v>1176</v>
      </c>
      <c r="BX101" s="287" t="s">
        <v>1176</v>
      </c>
      <c r="BY101" s="287" t="s">
        <v>1176</v>
      </c>
      <c r="BZ101" s="287" t="s">
        <v>1176</v>
      </c>
      <c r="CA101" s="287" t="s">
        <v>1176</v>
      </c>
      <c r="CB101" s="287" t="s">
        <v>1176</v>
      </c>
      <c r="CC101" s="287" t="s">
        <v>1176</v>
      </c>
      <c r="CD101" s="287" t="s">
        <v>1176</v>
      </c>
      <c r="CE101" s="287" t="s">
        <v>1176</v>
      </c>
      <c r="CF101" s="274"/>
    </row>
    <row r="102" spans="1:84" ht="30.75" customHeight="1">
      <c r="A102" s="285">
        <v>104</v>
      </c>
      <c r="B102" s="286">
        <v>233</v>
      </c>
      <c r="C102" s="649" t="s">
        <v>1123</v>
      </c>
      <c r="D102" s="649"/>
      <c r="E102" s="649"/>
      <c r="F102" s="287" t="s">
        <v>1176</v>
      </c>
      <c r="G102" s="287" t="s">
        <v>1176</v>
      </c>
      <c r="H102" s="287" t="s">
        <v>1176</v>
      </c>
      <c r="I102" s="287" t="s">
        <v>1176</v>
      </c>
      <c r="J102" s="69" t="s">
        <v>1161</v>
      </c>
      <c r="K102" s="287" t="s">
        <v>1176</v>
      </c>
      <c r="L102" s="287" t="s">
        <v>1176</v>
      </c>
      <c r="M102" s="287" t="s">
        <v>1176</v>
      </c>
      <c r="N102" s="287" t="s">
        <v>1176</v>
      </c>
      <c r="O102" s="287" t="s">
        <v>1176</v>
      </c>
      <c r="P102" s="287" t="s">
        <v>1176</v>
      </c>
      <c r="Q102" s="287" t="s">
        <v>1176</v>
      </c>
      <c r="R102" s="287" t="s">
        <v>1176</v>
      </c>
      <c r="S102" s="287" t="s">
        <v>1176</v>
      </c>
      <c r="T102" s="287" t="s">
        <v>1176</v>
      </c>
      <c r="U102" s="287" t="s">
        <v>1176</v>
      </c>
      <c r="V102" s="287" t="s">
        <v>1176</v>
      </c>
      <c r="W102" s="287" t="s">
        <v>1176</v>
      </c>
      <c r="X102" s="287" t="s">
        <v>1176</v>
      </c>
      <c r="Y102" s="287" t="s">
        <v>1176</v>
      </c>
      <c r="Z102" s="287" t="s">
        <v>1176</v>
      </c>
      <c r="AA102" s="287" t="s">
        <v>1176</v>
      </c>
      <c r="AB102" s="287" t="s">
        <v>1176</v>
      </c>
      <c r="AC102" s="287" t="s">
        <v>1176</v>
      </c>
      <c r="AD102" s="287" t="s">
        <v>1176</v>
      </c>
      <c r="AE102" s="287" t="s">
        <v>1176</v>
      </c>
      <c r="AF102" s="287" t="s">
        <v>1176</v>
      </c>
      <c r="AG102" s="287" t="s">
        <v>1176</v>
      </c>
      <c r="AH102" s="287" t="s">
        <v>1176</v>
      </c>
      <c r="AI102" s="287" t="s">
        <v>1176</v>
      </c>
      <c r="AJ102" s="287" t="s">
        <v>1176</v>
      </c>
      <c r="AK102" s="287" t="s">
        <v>1176</v>
      </c>
      <c r="AL102" s="287" t="s">
        <v>1176</v>
      </c>
      <c r="AM102" s="287" t="s">
        <v>1176</v>
      </c>
      <c r="AN102" s="287" t="s">
        <v>1176</v>
      </c>
      <c r="AO102" s="287" t="s">
        <v>1176</v>
      </c>
      <c r="AP102" s="287" t="s">
        <v>1176</v>
      </c>
      <c r="AQ102" s="287" t="s">
        <v>1176</v>
      </c>
      <c r="AR102" s="287" t="s">
        <v>1176</v>
      </c>
      <c r="AS102" s="287" t="s">
        <v>1176</v>
      </c>
      <c r="AT102" s="287" t="s">
        <v>1176</v>
      </c>
      <c r="AU102" s="287" t="s">
        <v>1176</v>
      </c>
      <c r="AV102" s="287" t="s">
        <v>1176</v>
      </c>
      <c r="AW102" s="287" t="s">
        <v>1176</v>
      </c>
      <c r="AX102" s="287" t="s">
        <v>1176</v>
      </c>
      <c r="AY102" s="287" t="s">
        <v>1176</v>
      </c>
      <c r="AZ102" s="287" t="s">
        <v>1176</v>
      </c>
      <c r="BA102" s="287" t="s">
        <v>1176</v>
      </c>
      <c r="BB102" s="287" t="s">
        <v>1176</v>
      </c>
      <c r="BC102" s="287" t="s">
        <v>1176</v>
      </c>
      <c r="BD102" s="287" t="s">
        <v>1176</v>
      </c>
      <c r="BE102" s="287" t="s">
        <v>1176</v>
      </c>
      <c r="BF102" s="287" t="s">
        <v>1176</v>
      </c>
      <c r="BG102" s="287" t="s">
        <v>1176</v>
      </c>
      <c r="BH102" s="287" t="s">
        <v>1176</v>
      </c>
      <c r="BI102" s="287" t="s">
        <v>1176</v>
      </c>
      <c r="BJ102" s="287" t="s">
        <v>1176</v>
      </c>
      <c r="BK102" s="287" t="s">
        <v>1176</v>
      </c>
      <c r="BL102" s="287" t="s">
        <v>1176</v>
      </c>
      <c r="BM102" s="287" t="s">
        <v>1176</v>
      </c>
      <c r="BN102" s="287" t="s">
        <v>1176</v>
      </c>
      <c r="BO102" s="287" t="s">
        <v>1176</v>
      </c>
      <c r="BP102" s="287" t="s">
        <v>1176</v>
      </c>
      <c r="BQ102" s="287" t="s">
        <v>1176</v>
      </c>
      <c r="BR102" s="287" t="s">
        <v>1176</v>
      </c>
      <c r="BS102" s="287" t="s">
        <v>1176</v>
      </c>
      <c r="BT102" s="287" t="s">
        <v>1176</v>
      </c>
      <c r="BU102" s="287" t="s">
        <v>1176</v>
      </c>
      <c r="BV102" s="287" t="s">
        <v>1176</v>
      </c>
      <c r="BW102" s="287" t="s">
        <v>1176</v>
      </c>
      <c r="BX102" s="287" t="s">
        <v>1176</v>
      </c>
      <c r="BY102" s="287" t="s">
        <v>1176</v>
      </c>
      <c r="BZ102" s="287" t="s">
        <v>1176</v>
      </c>
      <c r="CA102" s="287" t="s">
        <v>1176</v>
      </c>
      <c r="CB102" s="287" t="s">
        <v>1176</v>
      </c>
      <c r="CC102" s="287" t="s">
        <v>1176</v>
      </c>
      <c r="CD102" s="287" t="s">
        <v>1176</v>
      </c>
      <c r="CE102" s="287" t="s">
        <v>1176</v>
      </c>
      <c r="CF102" s="274"/>
    </row>
    <row r="103" spans="1:84" ht="30" customHeight="1">
      <c r="A103" s="651">
        <v>105</v>
      </c>
      <c r="B103" s="298">
        <v>234</v>
      </c>
      <c r="C103" s="645" t="s">
        <v>298</v>
      </c>
      <c r="D103" s="645" t="s">
        <v>25</v>
      </c>
      <c r="E103" s="645" t="s">
        <v>298</v>
      </c>
      <c r="F103" s="645" t="s">
        <v>25</v>
      </c>
      <c r="G103" s="616" t="s">
        <v>298</v>
      </c>
      <c r="H103" s="290" t="s">
        <v>1676</v>
      </c>
      <c r="I103" s="509" t="s">
        <v>1303</v>
      </c>
      <c r="J103" s="70" t="s">
        <v>1161</v>
      </c>
      <c r="K103" s="288" t="s">
        <v>1082</v>
      </c>
      <c r="L103" s="399" t="s">
        <v>648</v>
      </c>
      <c r="M103" s="289"/>
      <c r="N103" s="289" t="s">
        <v>648</v>
      </c>
      <c r="O103" s="289"/>
      <c r="P103" s="289" t="s">
        <v>648</v>
      </c>
      <c r="Q103" s="289"/>
      <c r="R103" s="289"/>
      <c r="S103" s="289"/>
      <c r="T103" s="289"/>
      <c r="U103" s="289"/>
      <c r="V103" s="289"/>
      <c r="W103" s="478">
        <f>COUNTIF($M103:$V103,"x")</f>
        <v>2</v>
      </c>
      <c r="X103" s="290"/>
      <c r="Y103" s="290"/>
      <c r="Z103" s="290"/>
      <c r="AA103" s="290"/>
      <c r="AB103" s="290" t="s">
        <v>1772</v>
      </c>
      <c r="AC103" s="290"/>
      <c r="AD103" s="290"/>
      <c r="AE103" s="290"/>
      <c r="AF103" s="290"/>
      <c r="AG103" s="290"/>
      <c r="AH103" s="290" t="s">
        <v>1772</v>
      </c>
      <c r="AI103" s="290"/>
      <c r="AJ103" s="290"/>
      <c r="AK103" s="290"/>
      <c r="AL103" s="290"/>
      <c r="AM103" s="290"/>
      <c r="AN103" s="290"/>
      <c r="AO103" s="290"/>
      <c r="AP103" s="290"/>
      <c r="AQ103" s="290"/>
      <c r="AR103" s="290"/>
      <c r="AS103" s="290"/>
      <c r="AT103" s="290"/>
      <c r="AU103" s="290"/>
      <c r="AV103" s="290"/>
      <c r="AW103" s="290"/>
      <c r="AX103" s="290"/>
      <c r="AY103" s="290"/>
      <c r="AZ103" s="290"/>
      <c r="BA103" s="290"/>
      <c r="BB103" s="290"/>
      <c r="BC103" s="290"/>
      <c r="BD103" s="290"/>
      <c r="BE103" s="290"/>
      <c r="BF103" s="290"/>
      <c r="BG103" s="290">
        <v>2</v>
      </c>
      <c r="BH103" s="290">
        <v>2</v>
      </c>
      <c r="BI103" s="290">
        <v>2</v>
      </c>
      <c r="BJ103" s="290">
        <v>2</v>
      </c>
      <c r="BK103" s="290">
        <v>2</v>
      </c>
      <c r="BL103" s="290">
        <v>2</v>
      </c>
      <c r="BM103" s="290">
        <v>2</v>
      </c>
      <c r="BN103" s="290">
        <v>2</v>
      </c>
      <c r="BO103" s="290">
        <v>2</v>
      </c>
      <c r="BP103" s="290">
        <v>2</v>
      </c>
      <c r="BQ103" s="290">
        <v>2</v>
      </c>
      <c r="BR103" s="290">
        <v>2</v>
      </c>
      <c r="BS103" s="290">
        <v>2</v>
      </c>
      <c r="BT103" s="290">
        <v>2</v>
      </c>
      <c r="BU103" s="290">
        <v>2</v>
      </c>
      <c r="BV103" s="290">
        <v>2</v>
      </c>
      <c r="BW103" s="290">
        <v>2</v>
      </c>
      <c r="BX103" s="291">
        <f>COUNTIF($BG103:$BW103,2)</f>
        <v>17</v>
      </c>
      <c r="BY103" s="292">
        <f>BX103/COUNTA($BG103:$BW103)</f>
        <v>1</v>
      </c>
      <c r="BZ103" s="291">
        <f t="shared" si="64"/>
        <v>0</v>
      </c>
      <c r="CA103" s="292">
        <f>BZ103/COUNTA($BG103:$BW103)</f>
        <v>0</v>
      </c>
      <c r="CB103" s="291">
        <f t="shared" si="65"/>
        <v>0</v>
      </c>
      <c r="CC103" s="292">
        <f t="shared" ref="CC103:CC109" si="67">CB103/COUNTA($BG103:$BV103)</f>
        <v>0</v>
      </c>
      <c r="CD103" s="291">
        <f>(((BX103*2)+(BZ103*1)+(CB103*0)))/COUNTA($BG103:$BW103)</f>
        <v>2</v>
      </c>
      <c r="CE103" s="291" t="str">
        <f t="shared" si="54"/>
        <v>Đạt mục tiêu</v>
      </c>
      <c r="CF103" s="274"/>
    </row>
    <row r="104" spans="1:84" ht="30.75" customHeight="1">
      <c r="A104" s="652"/>
      <c r="B104" s="299">
        <v>235</v>
      </c>
      <c r="C104" s="643"/>
      <c r="D104" s="643"/>
      <c r="E104" s="643"/>
      <c r="F104" s="643"/>
      <c r="G104" s="617"/>
      <c r="H104" s="340" t="s">
        <v>1677</v>
      </c>
      <c r="I104" s="454" t="s">
        <v>1303</v>
      </c>
      <c r="J104" s="70" t="s">
        <v>1161</v>
      </c>
      <c r="K104" s="288" t="s">
        <v>1082</v>
      </c>
      <c r="L104" s="399" t="s">
        <v>648</v>
      </c>
      <c r="M104" s="289" t="s">
        <v>648</v>
      </c>
      <c r="N104" s="289" t="s">
        <v>648</v>
      </c>
      <c r="O104" s="289" t="s">
        <v>648</v>
      </c>
      <c r="P104" s="289"/>
      <c r="Q104" s="289" t="s">
        <v>648</v>
      </c>
      <c r="R104" s="289"/>
      <c r="S104" s="289" t="s">
        <v>648</v>
      </c>
      <c r="T104" s="289"/>
      <c r="U104" s="289"/>
      <c r="V104" s="289" t="s">
        <v>648</v>
      </c>
      <c r="W104" s="478">
        <f t="shared" ref="W104:W105" si="68">COUNTIF($M104:$V104,"x")</f>
        <v>6</v>
      </c>
      <c r="X104" s="290" t="s">
        <v>1772</v>
      </c>
      <c r="Y104" s="290" t="s">
        <v>1772</v>
      </c>
      <c r="Z104" s="290" t="s">
        <v>1772</v>
      </c>
      <c r="AA104" s="290"/>
      <c r="AB104" s="290"/>
      <c r="AC104" s="290"/>
      <c r="AD104" s="290" t="s">
        <v>1772</v>
      </c>
      <c r="AE104" s="290"/>
      <c r="AF104" s="290"/>
      <c r="AG104" s="290"/>
      <c r="AH104" s="290"/>
      <c r="AI104" s="290"/>
      <c r="AJ104" s="290"/>
      <c r="AK104" s="290"/>
      <c r="AL104" s="290"/>
      <c r="AM104" s="290" t="s">
        <v>1772</v>
      </c>
      <c r="AN104" s="290"/>
      <c r="AO104" s="290"/>
      <c r="AP104" s="290"/>
      <c r="AQ104" s="290"/>
      <c r="AR104" s="290"/>
      <c r="AS104" s="290"/>
      <c r="AT104" s="290"/>
      <c r="AU104" s="290" t="s">
        <v>1768</v>
      </c>
      <c r="AV104" s="290"/>
      <c r="AW104" s="290"/>
      <c r="AX104" s="290"/>
      <c r="AY104" s="290"/>
      <c r="AZ104" s="290"/>
      <c r="BA104" s="290"/>
      <c r="BB104" s="290"/>
      <c r="BC104" s="290"/>
      <c r="BD104" s="290"/>
      <c r="BE104" s="290"/>
      <c r="BF104" s="290" t="s">
        <v>1772</v>
      </c>
      <c r="BG104" s="290">
        <v>2</v>
      </c>
      <c r="BH104" s="290">
        <v>2</v>
      </c>
      <c r="BI104" s="290">
        <v>2</v>
      </c>
      <c r="BJ104" s="290">
        <v>2</v>
      </c>
      <c r="BK104" s="290">
        <v>2</v>
      </c>
      <c r="BL104" s="290">
        <v>2</v>
      </c>
      <c r="BM104" s="290">
        <v>2</v>
      </c>
      <c r="BN104" s="290">
        <v>2</v>
      </c>
      <c r="BO104" s="290">
        <v>2</v>
      </c>
      <c r="BP104" s="290">
        <v>2</v>
      </c>
      <c r="BQ104" s="290">
        <v>2</v>
      </c>
      <c r="BR104" s="290">
        <v>1</v>
      </c>
      <c r="BS104" s="290">
        <v>2</v>
      </c>
      <c r="BT104" s="290">
        <v>2</v>
      </c>
      <c r="BU104" s="290">
        <v>2</v>
      </c>
      <c r="BV104" s="290">
        <v>2</v>
      </c>
      <c r="BW104" s="290">
        <v>2</v>
      </c>
      <c r="BX104" s="291">
        <f>COUNTIF($BG104:$BW104,2)</f>
        <v>16</v>
      </c>
      <c r="BY104" s="292">
        <f>BX104/COUNTA($BG104:$BW104)</f>
        <v>0.94117647058823528</v>
      </c>
      <c r="BZ104" s="291">
        <f t="shared" si="64"/>
        <v>1</v>
      </c>
      <c r="CA104" s="292">
        <f>BZ104/COUNTA($BG104:$BW104)</f>
        <v>5.8823529411764705E-2</v>
      </c>
      <c r="CB104" s="291">
        <f t="shared" si="65"/>
        <v>0</v>
      </c>
      <c r="CC104" s="292">
        <f t="shared" si="67"/>
        <v>0</v>
      </c>
      <c r="CD104" s="291">
        <f>(((BX104*2)+(BZ104*1)+(CB104*0)))/COUNTA($BG104:$BW104)</f>
        <v>1.9411764705882353</v>
      </c>
      <c r="CE104" s="291" t="str">
        <f t="shared" si="54"/>
        <v>Đạt mục tiêu</v>
      </c>
      <c r="CF104" s="274"/>
    </row>
    <row r="105" spans="1:84" ht="49.5" customHeight="1">
      <c r="A105" s="653"/>
      <c r="B105" s="300"/>
      <c r="C105" s="644"/>
      <c r="D105" s="644"/>
      <c r="E105" s="644"/>
      <c r="F105" s="644"/>
      <c r="G105" s="618"/>
      <c r="H105" s="290" t="s">
        <v>1679</v>
      </c>
      <c r="I105" s="341" t="s">
        <v>1303</v>
      </c>
      <c r="J105" s="70" t="s">
        <v>1161</v>
      </c>
      <c r="K105" s="288" t="s">
        <v>1082</v>
      </c>
      <c r="L105" s="399" t="s">
        <v>648</v>
      </c>
      <c r="M105" s="289" t="s">
        <v>648</v>
      </c>
      <c r="N105" s="289" t="s">
        <v>648</v>
      </c>
      <c r="O105" s="289"/>
      <c r="P105" s="289"/>
      <c r="Q105" s="289"/>
      <c r="R105" s="289"/>
      <c r="S105" s="289"/>
      <c r="T105" s="289"/>
      <c r="U105" s="289"/>
      <c r="V105" s="289"/>
      <c r="W105" s="478">
        <f t="shared" si="68"/>
        <v>2</v>
      </c>
      <c r="X105" s="290" t="s">
        <v>1772</v>
      </c>
      <c r="Y105" s="290" t="s">
        <v>1772</v>
      </c>
      <c r="Z105" s="290" t="s">
        <v>1772</v>
      </c>
      <c r="AA105" s="290" t="s">
        <v>1567</v>
      </c>
      <c r="AB105" s="290"/>
      <c r="AC105" s="290"/>
      <c r="AD105" s="290"/>
      <c r="AE105" s="290"/>
      <c r="AF105" s="290"/>
      <c r="AG105" s="290"/>
      <c r="AH105" s="290"/>
      <c r="AI105" s="290"/>
      <c r="AJ105" s="290"/>
      <c r="AK105" s="290"/>
      <c r="AL105" s="290"/>
      <c r="AM105" s="290"/>
      <c r="AN105" s="290"/>
      <c r="AO105" s="290"/>
      <c r="AP105" s="290"/>
      <c r="AQ105" s="290"/>
      <c r="AR105" s="290"/>
      <c r="AS105" s="290"/>
      <c r="AT105" s="290"/>
      <c r="AU105" s="290"/>
      <c r="AV105" s="290"/>
      <c r="AW105" s="290"/>
      <c r="AX105" s="290"/>
      <c r="AY105" s="290"/>
      <c r="AZ105" s="290"/>
      <c r="BA105" s="290"/>
      <c r="BB105" s="290"/>
      <c r="BC105" s="290"/>
      <c r="BD105" s="290"/>
      <c r="BE105" s="290"/>
      <c r="BF105" s="290"/>
      <c r="BG105" s="290">
        <v>2</v>
      </c>
      <c r="BH105" s="290">
        <v>2</v>
      </c>
      <c r="BI105" s="290">
        <v>2</v>
      </c>
      <c r="BJ105" s="290">
        <v>2</v>
      </c>
      <c r="BK105" s="290">
        <v>2</v>
      </c>
      <c r="BL105" s="290">
        <v>2</v>
      </c>
      <c r="BM105" s="290">
        <v>2</v>
      </c>
      <c r="BN105" s="290">
        <v>2</v>
      </c>
      <c r="BO105" s="290">
        <v>2</v>
      </c>
      <c r="BP105" s="290">
        <v>2</v>
      </c>
      <c r="BQ105" s="290">
        <v>2</v>
      </c>
      <c r="BR105" s="290">
        <v>1</v>
      </c>
      <c r="BS105" s="290">
        <v>2</v>
      </c>
      <c r="BT105" s="290">
        <v>2</v>
      </c>
      <c r="BU105" s="290">
        <v>2</v>
      </c>
      <c r="BV105" s="290">
        <v>2</v>
      </c>
      <c r="BW105" s="290">
        <v>2</v>
      </c>
      <c r="BX105" s="291">
        <f>COUNTIF($BG105:$BW105,2)</f>
        <v>16</v>
      </c>
      <c r="BY105" s="292">
        <f>BX105/COUNTA($BG105:$BW105)</f>
        <v>0.94117647058823528</v>
      </c>
      <c r="BZ105" s="291">
        <f t="shared" si="64"/>
        <v>1</v>
      </c>
      <c r="CA105" s="292">
        <f>BZ105/COUNTA($BG105:$BW105)</f>
        <v>5.8823529411764705E-2</v>
      </c>
      <c r="CB105" s="291">
        <f t="shared" si="65"/>
        <v>0</v>
      </c>
      <c r="CC105" s="292">
        <f t="shared" si="67"/>
        <v>0</v>
      </c>
      <c r="CD105" s="291">
        <f>(((BX105*2)+(BZ105*1)+(CB105*0)))/COUNTA($BG105:$BW105)</f>
        <v>1.9411764705882353</v>
      </c>
      <c r="CE105" s="291" t="str">
        <f t="shared" si="54"/>
        <v>Đạt mục tiêu</v>
      </c>
      <c r="CF105" s="274"/>
    </row>
    <row r="106" spans="1:84" ht="49.5" customHeight="1">
      <c r="A106" s="498">
        <v>106</v>
      </c>
      <c r="B106" s="300">
        <v>236</v>
      </c>
      <c r="C106" s="494"/>
      <c r="D106" s="494"/>
      <c r="E106" s="494"/>
      <c r="F106" s="494"/>
      <c r="G106" s="492"/>
      <c r="H106" s="508" t="s">
        <v>2086</v>
      </c>
      <c r="I106" s="500" t="s">
        <v>1145</v>
      </c>
      <c r="J106" s="70" t="s">
        <v>1161</v>
      </c>
      <c r="K106" s="288" t="s">
        <v>1082</v>
      </c>
      <c r="L106" s="399" t="s">
        <v>648</v>
      </c>
      <c r="M106" s="289"/>
      <c r="N106" s="289"/>
      <c r="O106" s="289"/>
      <c r="P106" s="289"/>
      <c r="Q106" s="289"/>
      <c r="R106" s="289"/>
      <c r="S106" s="289"/>
      <c r="T106" s="289" t="s">
        <v>648</v>
      </c>
      <c r="U106" s="289"/>
      <c r="V106" s="289"/>
      <c r="W106" s="478">
        <f t="shared" ref="W106:W109" si="69">COUNTIF($M106:$V106,"x")</f>
        <v>1</v>
      </c>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t="s">
        <v>1772</v>
      </c>
      <c r="AX106" s="290"/>
      <c r="AY106" s="290"/>
      <c r="AZ106" s="290"/>
      <c r="BA106" s="290"/>
      <c r="BB106" s="290"/>
      <c r="BC106" s="290"/>
      <c r="BD106" s="290"/>
      <c r="BE106" s="290"/>
      <c r="BF106" s="290"/>
      <c r="BG106" s="290">
        <v>2</v>
      </c>
      <c r="BH106" s="290">
        <v>2</v>
      </c>
      <c r="BI106" s="290">
        <v>2</v>
      </c>
      <c r="BJ106" s="290">
        <v>2</v>
      </c>
      <c r="BK106" s="290">
        <v>2</v>
      </c>
      <c r="BL106" s="290">
        <v>2</v>
      </c>
      <c r="BM106" s="290">
        <v>2</v>
      </c>
      <c r="BN106" s="290">
        <v>2</v>
      </c>
      <c r="BO106" s="290">
        <v>2</v>
      </c>
      <c r="BP106" s="290">
        <v>2</v>
      </c>
      <c r="BQ106" s="290">
        <v>2</v>
      </c>
      <c r="BR106" s="290">
        <v>2</v>
      </c>
      <c r="BS106" s="290">
        <v>2</v>
      </c>
      <c r="BT106" s="290">
        <v>2</v>
      </c>
      <c r="BU106" s="290">
        <v>2</v>
      </c>
      <c r="BV106" s="290">
        <v>2</v>
      </c>
      <c r="BW106" s="290">
        <v>2</v>
      </c>
      <c r="BX106" s="291">
        <f t="shared" ref="BX106:BX108" si="70">COUNTIF($BG106:$BW106,2)</f>
        <v>17</v>
      </c>
      <c r="BY106" s="292">
        <f t="shared" ref="BY106:BY108" si="71">BX106/COUNTA($BG106:$BW106)</f>
        <v>1</v>
      </c>
      <c r="BZ106" s="291">
        <f t="shared" si="64"/>
        <v>0</v>
      </c>
      <c r="CA106" s="292">
        <f t="shared" ref="CA106:CA108" si="72">BZ106/COUNTA($BG106:$BW106)</f>
        <v>0</v>
      </c>
      <c r="CB106" s="291">
        <f t="shared" si="65"/>
        <v>0</v>
      </c>
      <c r="CC106" s="292">
        <f t="shared" si="67"/>
        <v>0</v>
      </c>
      <c r="CD106" s="291">
        <f t="shared" ref="CD106:CD108" si="73">(((BX106*2)+(BZ106*1)+(CB106*0)))/COUNTA($BG106:$BW106)</f>
        <v>2</v>
      </c>
      <c r="CE106" s="291" t="str">
        <f t="shared" si="54"/>
        <v>Đạt mục tiêu</v>
      </c>
      <c r="CF106" s="274"/>
    </row>
    <row r="107" spans="1:84" ht="30" customHeight="1">
      <c r="A107" s="498">
        <v>107</v>
      </c>
      <c r="B107" s="300">
        <v>237</v>
      </c>
      <c r="C107" s="494"/>
      <c r="D107" s="494"/>
      <c r="E107" s="494"/>
      <c r="F107" s="494"/>
      <c r="G107" s="492"/>
      <c r="H107" s="507" t="s">
        <v>2085</v>
      </c>
      <c r="I107" s="500" t="s">
        <v>1145</v>
      </c>
      <c r="J107" s="70" t="s">
        <v>1161</v>
      </c>
      <c r="K107" s="288" t="s">
        <v>1082</v>
      </c>
      <c r="L107" s="399" t="s">
        <v>648</v>
      </c>
      <c r="M107" s="289"/>
      <c r="N107" s="289"/>
      <c r="O107" s="289"/>
      <c r="P107" s="289"/>
      <c r="Q107" s="289"/>
      <c r="R107" s="289"/>
      <c r="S107" s="289"/>
      <c r="T107" s="289" t="s">
        <v>648</v>
      </c>
      <c r="U107" s="289"/>
      <c r="V107" s="289"/>
      <c r="W107" s="478">
        <f t="shared" si="69"/>
        <v>1</v>
      </c>
      <c r="X107" s="290"/>
      <c r="Y107" s="290"/>
      <c r="Z107" s="290"/>
      <c r="AA107" s="290"/>
      <c r="AB107" s="290"/>
      <c r="AC107" s="290"/>
      <c r="AD107" s="290"/>
      <c r="AE107" s="290"/>
      <c r="AF107" s="290"/>
      <c r="AG107" s="290"/>
      <c r="AH107" s="290"/>
      <c r="AI107" s="290"/>
      <c r="AJ107" s="290"/>
      <c r="AK107" s="290"/>
      <c r="AL107" s="290"/>
      <c r="AM107" s="290"/>
      <c r="AN107" s="290"/>
      <c r="AO107" s="290"/>
      <c r="AP107" s="290"/>
      <c r="AQ107" s="290"/>
      <c r="AR107" s="290"/>
      <c r="AS107" s="290"/>
      <c r="AT107" s="290"/>
      <c r="AU107" s="290"/>
      <c r="AV107" s="290"/>
      <c r="AW107" s="290" t="s">
        <v>1567</v>
      </c>
      <c r="AX107" s="290"/>
      <c r="AY107" s="290"/>
      <c r="AZ107" s="290"/>
      <c r="BA107" s="290"/>
      <c r="BB107" s="290"/>
      <c r="BC107" s="290"/>
      <c r="BD107" s="290"/>
      <c r="BE107" s="290"/>
      <c r="BF107" s="290"/>
      <c r="BG107" s="290">
        <v>1</v>
      </c>
      <c r="BH107" s="290">
        <v>2</v>
      </c>
      <c r="BI107" s="290">
        <v>2</v>
      </c>
      <c r="BJ107" s="290">
        <v>2</v>
      </c>
      <c r="BK107" s="290">
        <v>2</v>
      </c>
      <c r="BL107" s="290">
        <v>2</v>
      </c>
      <c r="BM107" s="290">
        <v>2</v>
      </c>
      <c r="BN107" s="290">
        <v>2</v>
      </c>
      <c r="BO107" s="290">
        <v>2</v>
      </c>
      <c r="BP107" s="290">
        <v>2</v>
      </c>
      <c r="BQ107" s="290">
        <v>2</v>
      </c>
      <c r="BR107" s="290">
        <v>1</v>
      </c>
      <c r="BS107" s="290">
        <v>2</v>
      </c>
      <c r="BT107" s="290">
        <v>2</v>
      </c>
      <c r="BU107" s="290">
        <v>2</v>
      </c>
      <c r="BV107" s="290">
        <v>2</v>
      </c>
      <c r="BW107" s="290">
        <v>2</v>
      </c>
      <c r="BX107" s="291">
        <f t="shared" si="70"/>
        <v>15</v>
      </c>
      <c r="BY107" s="292">
        <f t="shared" si="71"/>
        <v>0.88235294117647056</v>
      </c>
      <c r="BZ107" s="291">
        <f t="shared" si="64"/>
        <v>2</v>
      </c>
      <c r="CA107" s="292">
        <f t="shared" si="72"/>
        <v>0.11764705882352941</v>
      </c>
      <c r="CB107" s="291">
        <f t="shared" si="65"/>
        <v>0</v>
      </c>
      <c r="CC107" s="292">
        <f t="shared" si="67"/>
        <v>0</v>
      </c>
      <c r="CD107" s="291">
        <f t="shared" si="73"/>
        <v>1.8823529411764706</v>
      </c>
      <c r="CE107" s="291" t="str">
        <f t="shared" si="54"/>
        <v>Đạt mục tiêu</v>
      </c>
      <c r="CF107" s="274"/>
    </row>
    <row r="108" spans="1:84" ht="30" customHeight="1">
      <c r="A108" s="498">
        <v>108</v>
      </c>
      <c r="B108" s="300">
        <v>238</v>
      </c>
      <c r="C108" s="494"/>
      <c r="D108" s="494"/>
      <c r="E108" s="494"/>
      <c r="F108" s="494"/>
      <c r="G108" s="492"/>
      <c r="H108" s="507" t="s">
        <v>2087</v>
      </c>
      <c r="I108" s="500" t="s">
        <v>1145</v>
      </c>
      <c r="J108" s="70" t="s">
        <v>1161</v>
      </c>
      <c r="K108" s="288" t="s">
        <v>1082</v>
      </c>
      <c r="L108" s="399" t="s">
        <v>648</v>
      </c>
      <c r="M108" s="289"/>
      <c r="N108" s="289"/>
      <c r="O108" s="289"/>
      <c r="P108" s="289"/>
      <c r="Q108" s="289"/>
      <c r="R108" s="289"/>
      <c r="S108" s="289"/>
      <c r="T108" s="289" t="s">
        <v>648</v>
      </c>
      <c r="U108" s="289"/>
      <c r="V108" s="289"/>
      <c r="W108" s="478">
        <f t="shared" si="69"/>
        <v>1</v>
      </c>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t="s">
        <v>1567</v>
      </c>
      <c r="AX108" s="290"/>
      <c r="AY108" s="290"/>
      <c r="AZ108" s="290"/>
      <c r="BA108" s="290"/>
      <c r="BB108" s="290"/>
      <c r="BC108" s="290"/>
      <c r="BD108" s="290"/>
      <c r="BE108" s="290"/>
      <c r="BF108" s="290"/>
      <c r="BG108" s="290">
        <v>1</v>
      </c>
      <c r="BH108" s="290">
        <v>2</v>
      </c>
      <c r="BI108" s="290">
        <v>2</v>
      </c>
      <c r="BJ108" s="290">
        <v>2</v>
      </c>
      <c r="BK108" s="290">
        <v>2</v>
      </c>
      <c r="BL108" s="290">
        <v>2</v>
      </c>
      <c r="BM108" s="290">
        <v>2</v>
      </c>
      <c r="BN108" s="290">
        <v>2</v>
      </c>
      <c r="BO108" s="290">
        <v>2</v>
      </c>
      <c r="BP108" s="290">
        <v>2</v>
      </c>
      <c r="BQ108" s="290">
        <v>2</v>
      </c>
      <c r="BR108" s="290">
        <v>2</v>
      </c>
      <c r="BS108" s="290">
        <v>2</v>
      </c>
      <c r="BT108" s="290">
        <v>2</v>
      </c>
      <c r="BU108" s="290">
        <v>2</v>
      </c>
      <c r="BV108" s="290">
        <v>2</v>
      </c>
      <c r="BW108" s="290">
        <v>2</v>
      </c>
      <c r="BX108" s="291">
        <f t="shared" si="70"/>
        <v>16</v>
      </c>
      <c r="BY108" s="292">
        <f t="shared" si="71"/>
        <v>0.94117647058823528</v>
      </c>
      <c r="BZ108" s="291">
        <f t="shared" si="64"/>
        <v>1</v>
      </c>
      <c r="CA108" s="292">
        <f t="shared" si="72"/>
        <v>5.8823529411764705E-2</v>
      </c>
      <c r="CB108" s="291">
        <f t="shared" si="65"/>
        <v>0</v>
      </c>
      <c r="CC108" s="292">
        <f t="shared" si="67"/>
        <v>0</v>
      </c>
      <c r="CD108" s="291">
        <f t="shared" si="73"/>
        <v>1.9411764705882353</v>
      </c>
      <c r="CE108" s="291" t="str">
        <f t="shared" si="54"/>
        <v>Đạt mục tiêu</v>
      </c>
      <c r="CF108" s="274"/>
    </row>
    <row r="109" spans="1:84" ht="35.25" customHeight="1">
      <c r="A109" s="301">
        <v>109</v>
      </c>
      <c r="B109" s="302">
        <v>239</v>
      </c>
      <c r="C109" s="132"/>
      <c r="D109" s="132"/>
      <c r="E109" s="132"/>
      <c r="F109" s="303"/>
      <c r="G109" s="304"/>
      <c r="H109" s="290" t="s">
        <v>1683</v>
      </c>
      <c r="I109" s="290" t="s">
        <v>1303</v>
      </c>
      <c r="J109" s="70" t="s">
        <v>1161</v>
      </c>
      <c r="K109" s="288" t="s">
        <v>1082</v>
      </c>
      <c r="L109" s="399" t="s">
        <v>648</v>
      </c>
      <c r="M109" s="289" t="s">
        <v>648</v>
      </c>
      <c r="N109" s="289" t="s">
        <v>648</v>
      </c>
      <c r="O109" s="289" t="s">
        <v>648</v>
      </c>
      <c r="P109" s="289" t="s">
        <v>648</v>
      </c>
      <c r="Q109" s="289"/>
      <c r="R109" s="289"/>
      <c r="S109" s="289" t="s">
        <v>648</v>
      </c>
      <c r="T109" s="289"/>
      <c r="U109" s="289" t="s">
        <v>648</v>
      </c>
      <c r="V109" s="289"/>
      <c r="W109" s="478">
        <f t="shared" si="69"/>
        <v>6</v>
      </c>
      <c r="X109" s="290" t="s">
        <v>1768</v>
      </c>
      <c r="Y109" s="290" t="s">
        <v>1768</v>
      </c>
      <c r="Z109" s="290" t="s">
        <v>1768</v>
      </c>
      <c r="AA109" s="290"/>
      <c r="AB109" s="290" t="s">
        <v>1567</v>
      </c>
      <c r="AC109" s="290"/>
      <c r="AD109" s="290"/>
      <c r="AE109" s="290"/>
      <c r="AF109" s="290"/>
      <c r="AG109" s="290"/>
      <c r="AH109" s="290"/>
      <c r="AI109" s="290" t="s">
        <v>1567</v>
      </c>
      <c r="AJ109" s="290"/>
      <c r="AK109" s="290"/>
      <c r="AL109" s="290"/>
      <c r="AM109" s="290"/>
      <c r="AN109" s="290"/>
      <c r="AO109" s="290"/>
      <c r="AP109" s="290"/>
      <c r="AQ109" s="290"/>
      <c r="AR109" s="290"/>
      <c r="AS109" s="290" t="s">
        <v>1567</v>
      </c>
      <c r="AT109" s="290"/>
      <c r="AU109" s="290" t="s">
        <v>1567</v>
      </c>
      <c r="AV109" s="290"/>
      <c r="AW109" s="290"/>
      <c r="AX109" s="290"/>
      <c r="AY109" s="290" t="s">
        <v>1768</v>
      </c>
      <c r="AZ109" s="290" t="s">
        <v>1768</v>
      </c>
      <c r="BA109" s="290"/>
      <c r="BB109" s="290"/>
      <c r="BC109" s="290" t="s">
        <v>1567</v>
      </c>
      <c r="BD109" s="290"/>
      <c r="BE109" s="290"/>
      <c r="BF109" s="290"/>
      <c r="BG109" s="290">
        <v>2</v>
      </c>
      <c r="BH109" s="290">
        <v>2</v>
      </c>
      <c r="BI109" s="290">
        <v>2</v>
      </c>
      <c r="BJ109" s="290">
        <v>2</v>
      </c>
      <c r="BK109" s="290">
        <v>2</v>
      </c>
      <c r="BL109" s="290">
        <v>2</v>
      </c>
      <c r="BM109" s="290">
        <v>2</v>
      </c>
      <c r="BN109" s="290">
        <v>2</v>
      </c>
      <c r="BO109" s="290">
        <v>2</v>
      </c>
      <c r="BP109" s="290">
        <v>2</v>
      </c>
      <c r="BQ109" s="290">
        <v>2</v>
      </c>
      <c r="BR109" s="290">
        <v>2</v>
      </c>
      <c r="BS109" s="290">
        <v>2</v>
      </c>
      <c r="BT109" s="290">
        <v>2</v>
      </c>
      <c r="BU109" s="290">
        <v>2</v>
      </c>
      <c r="BV109" s="290">
        <v>2</v>
      </c>
      <c r="BW109" s="290">
        <v>2</v>
      </c>
      <c r="BX109" s="291">
        <f>COUNTIF($BG109:$BW109,2)</f>
        <v>17</v>
      </c>
      <c r="BY109" s="292">
        <f>BX109/COUNTA($BG109:$BW109)</f>
        <v>1</v>
      </c>
      <c r="BZ109" s="291">
        <f t="shared" si="64"/>
        <v>0</v>
      </c>
      <c r="CA109" s="292">
        <f>BZ109/COUNTA($BG109:$BW109)</f>
        <v>0</v>
      </c>
      <c r="CB109" s="291">
        <f t="shared" si="65"/>
        <v>0</v>
      </c>
      <c r="CC109" s="292">
        <f t="shared" si="67"/>
        <v>0</v>
      </c>
      <c r="CD109" s="291">
        <f>(((BX109*2)+(BZ109*1)+(CB109*0)))/COUNTA($BG109:$BW109)</f>
        <v>2</v>
      </c>
      <c r="CE109" s="291" t="str">
        <f t="shared" si="54"/>
        <v>Đạt mục tiêu</v>
      </c>
      <c r="CF109" s="274"/>
    </row>
    <row r="110" spans="1:84" ht="41.25" customHeight="1">
      <c r="A110" s="285">
        <v>110</v>
      </c>
      <c r="B110" s="286">
        <v>240</v>
      </c>
      <c r="C110" s="305" t="s">
        <v>306</v>
      </c>
      <c r="D110" s="305"/>
      <c r="E110" s="305"/>
      <c r="F110" s="287" t="s">
        <v>1176</v>
      </c>
      <c r="G110" s="287" t="s">
        <v>1176</v>
      </c>
      <c r="H110" s="287" t="s">
        <v>1176</v>
      </c>
      <c r="I110" s="287" t="s">
        <v>1176</v>
      </c>
      <c r="J110" s="69" t="s">
        <v>1161</v>
      </c>
      <c r="K110" s="287" t="s">
        <v>1176</v>
      </c>
      <c r="L110" s="287" t="s">
        <v>1176</v>
      </c>
      <c r="M110" s="287" t="s">
        <v>1176</v>
      </c>
      <c r="N110" s="287" t="s">
        <v>1176</v>
      </c>
      <c r="O110" s="287" t="s">
        <v>1176</v>
      </c>
      <c r="P110" s="287" t="s">
        <v>1176</v>
      </c>
      <c r="Q110" s="287" t="s">
        <v>1176</v>
      </c>
      <c r="R110" s="287" t="s">
        <v>1176</v>
      </c>
      <c r="S110" s="287" t="s">
        <v>1176</v>
      </c>
      <c r="T110" s="287" t="s">
        <v>1176</v>
      </c>
      <c r="U110" s="287" t="s">
        <v>1176</v>
      </c>
      <c r="V110" s="287" t="s">
        <v>1176</v>
      </c>
      <c r="W110" s="287" t="s">
        <v>1176</v>
      </c>
      <c r="X110" s="287" t="s">
        <v>1176</v>
      </c>
      <c r="Y110" s="287" t="s">
        <v>1176</v>
      </c>
      <c r="Z110" s="287" t="s">
        <v>1176</v>
      </c>
      <c r="AA110" s="287" t="s">
        <v>1176</v>
      </c>
      <c r="AB110" s="287" t="s">
        <v>1176</v>
      </c>
      <c r="AC110" s="287" t="s">
        <v>1176</v>
      </c>
      <c r="AD110" s="287" t="s">
        <v>1176</v>
      </c>
      <c r="AE110" s="287" t="s">
        <v>1176</v>
      </c>
      <c r="AF110" s="287" t="s">
        <v>1176</v>
      </c>
      <c r="AG110" s="287" t="s">
        <v>1176</v>
      </c>
      <c r="AH110" s="287" t="s">
        <v>1176</v>
      </c>
      <c r="AI110" s="287" t="s">
        <v>1176</v>
      </c>
      <c r="AJ110" s="287" t="s">
        <v>1176</v>
      </c>
      <c r="AK110" s="287" t="s">
        <v>1176</v>
      </c>
      <c r="AL110" s="287" t="s">
        <v>1176</v>
      </c>
      <c r="AM110" s="287" t="s">
        <v>1176</v>
      </c>
      <c r="AN110" s="287" t="s">
        <v>1176</v>
      </c>
      <c r="AO110" s="287" t="s">
        <v>1176</v>
      </c>
      <c r="AP110" s="287" t="s">
        <v>1176</v>
      </c>
      <c r="AQ110" s="287" t="s">
        <v>1176</v>
      </c>
      <c r="AR110" s="287" t="s">
        <v>1176</v>
      </c>
      <c r="AS110" s="287" t="s">
        <v>1176</v>
      </c>
      <c r="AT110" s="287" t="s">
        <v>1176</v>
      </c>
      <c r="AU110" s="287" t="s">
        <v>1176</v>
      </c>
      <c r="AV110" s="287" t="s">
        <v>1176</v>
      </c>
      <c r="AW110" s="287" t="s">
        <v>1176</v>
      </c>
      <c r="AX110" s="287" t="s">
        <v>1176</v>
      </c>
      <c r="AY110" s="287" t="s">
        <v>1176</v>
      </c>
      <c r="AZ110" s="287" t="s">
        <v>1176</v>
      </c>
      <c r="BA110" s="287" t="s">
        <v>1176</v>
      </c>
      <c r="BB110" s="287" t="s">
        <v>1176</v>
      </c>
      <c r="BC110" s="287" t="s">
        <v>1176</v>
      </c>
      <c r="BD110" s="287" t="s">
        <v>1176</v>
      </c>
      <c r="BE110" s="287" t="s">
        <v>1176</v>
      </c>
      <c r="BF110" s="287" t="s">
        <v>1176</v>
      </c>
      <c r="BG110" s="287" t="s">
        <v>1176</v>
      </c>
      <c r="BH110" s="287" t="s">
        <v>1176</v>
      </c>
      <c r="BI110" s="287" t="s">
        <v>1176</v>
      </c>
      <c r="BJ110" s="287" t="s">
        <v>1176</v>
      </c>
      <c r="BK110" s="287" t="s">
        <v>1176</v>
      </c>
      <c r="BL110" s="287" t="s">
        <v>1176</v>
      </c>
      <c r="BM110" s="287" t="s">
        <v>1176</v>
      </c>
      <c r="BN110" s="287" t="s">
        <v>1176</v>
      </c>
      <c r="BO110" s="287" t="s">
        <v>1176</v>
      </c>
      <c r="BP110" s="287" t="s">
        <v>1176</v>
      </c>
      <c r="BQ110" s="287" t="s">
        <v>1176</v>
      </c>
      <c r="BR110" s="287" t="s">
        <v>1176</v>
      </c>
      <c r="BS110" s="287" t="s">
        <v>1176</v>
      </c>
      <c r="BT110" s="287" t="s">
        <v>1176</v>
      </c>
      <c r="BU110" s="287" t="s">
        <v>1176</v>
      </c>
      <c r="BV110" s="287" t="s">
        <v>1176</v>
      </c>
      <c r="BW110" s="287" t="s">
        <v>1176</v>
      </c>
      <c r="BX110" s="287" t="s">
        <v>1176</v>
      </c>
      <c r="BY110" s="287" t="s">
        <v>1176</v>
      </c>
      <c r="BZ110" s="287" t="s">
        <v>1176</v>
      </c>
      <c r="CA110" s="287" t="s">
        <v>1176</v>
      </c>
      <c r="CB110" s="287" t="s">
        <v>1176</v>
      </c>
      <c r="CC110" s="287" t="s">
        <v>1176</v>
      </c>
      <c r="CD110" s="287" t="s">
        <v>1176</v>
      </c>
      <c r="CE110" s="287" t="s">
        <v>1176</v>
      </c>
      <c r="CF110" s="274"/>
    </row>
    <row r="111" spans="1:84" ht="45" customHeight="1">
      <c r="A111" s="651">
        <v>111</v>
      </c>
      <c r="B111" s="646">
        <v>242</v>
      </c>
      <c r="C111" s="645" t="s">
        <v>1323</v>
      </c>
      <c r="D111" s="645" t="s">
        <v>25</v>
      </c>
      <c r="E111" s="645" t="s">
        <v>1323</v>
      </c>
      <c r="F111" s="645" t="s">
        <v>25</v>
      </c>
      <c r="G111" s="616" t="s">
        <v>1323</v>
      </c>
      <c r="H111" s="290" t="s">
        <v>1680</v>
      </c>
      <c r="I111" s="290" t="s">
        <v>1303</v>
      </c>
      <c r="J111" s="70" t="s">
        <v>1161</v>
      </c>
      <c r="K111" s="288" t="s">
        <v>1082</v>
      </c>
      <c r="L111" s="399" t="s">
        <v>648</v>
      </c>
      <c r="M111" s="289"/>
      <c r="N111" s="289"/>
      <c r="O111" s="289"/>
      <c r="P111" s="289"/>
      <c r="Q111" s="289"/>
      <c r="R111" s="289"/>
      <c r="S111" s="289" t="s">
        <v>648</v>
      </c>
      <c r="T111" s="289"/>
      <c r="U111" s="289"/>
      <c r="V111" s="289"/>
      <c r="W111" s="478">
        <f t="shared" ref="W111" si="74">COUNTIF($M111:$V111,"x")</f>
        <v>1</v>
      </c>
      <c r="X111" s="290"/>
      <c r="Y111" s="290"/>
      <c r="Z111" s="290"/>
      <c r="AA111" s="290"/>
      <c r="AB111" s="290"/>
      <c r="AC111" s="290"/>
      <c r="AD111" s="290"/>
      <c r="AE111" s="290"/>
      <c r="AF111" s="290"/>
      <c r="AG111" s="290"/>
      <c r="AH111" s="290"/>
      <c r="AI111" s="290"/>
      <c r="AJ111" s="290"/>
      <c r="AK111" s="290"/>
      <c r="AL111" s="290"/>
      <c r="AM111" s="290"/>
      <c r="AN111" s="290"/>
      <c r="AO111" s="290"/>
      <c r="AP111" s="290"/>
      <c r="AQ111" s="290"/>
      <c r="AR111" s="290"/>
      <c r="AS111" s="290"/>
      <c r="AT111" s="290" t="s">
        <v>1772</v>
      </c>
      <c r="AU111" s="290"/>
      <c r="AV111" s="290"/>
      <c r="AW111" s="290"/>
      <c r="AX111" s="290"/>
      <c r="AY111" s="290"/>
      <c r="AZ111" s="290"/>
      <c r="BA111" s="290"/>
      <c r="BB111" s="290"/>
      <c r="BC111" s="290"/>
      <c r="BD111" s="290"/>
      <c r="BE111" s="290"/>
      <c r="BF111" s="290"/>
      <c r="BG111" s="290">
        <v>2</v>
      </c>
      <c r="BH111" s="290">
        <v>2</v>
      </c>
      <c r="BI111" s="290">
        <v>2</v>
      </c>
      <c r="BJ111" s="290">
        <v>2</v>
      </c>
      <c r="BK111" s="290">
        <v>2</v>
      </c>
      <c r="BL111" s="290">
        <v>2</v>
      </c>
      <c r="BM111" s="290">
        <v>2</v>
      </c>
      <c r="BN111" s="290">
        <v>2</v>
      </c>
      <c r="BO111" s="290">
        <v>2</v>
      </c>
      <c r="BP111" s="290">
        <v>2</v>
      </c>
      <c r="BQ111" s="290">
        <v>2</v>
      </c>
      <c r="BR111" s="290">
        <v>2</v>
      </c>
      <c r="BS111" s="290">
        <v>2</v>
      </c>
      <c r="BT111" s="290">
        <v>2</v>
      </c>
      <c r="BU111" s="290">
        <v>2</v>
      </c>
      <c r="BV111" s="290">
        <v>2</v>
      </c>
      <c r="BW111" s="290">
        <v>2</v>
      </c>
      <c r="BX111" s="291">
        <f>COUNTIF($BG111:$BW111,2)</f>
        <v>17</v>
      </c>
      <c r="BY111" s="292">
        <f>BX111/COUNTA($BG111:$BW111)</f>
        <v>1</v>
      </c>
      <c r="BZ111" s="291">
        <f t="shared" si="64"/>
        <v>0</v>
      </c>
      <c r="CA111" s="292">
        <f>BZ111/COUNTA($BG111:$BW111)</f>
        <v>0</v>
      </c>
      <c r="CB111" s="291">
        <f t="shared" si="65"/>
        <v>0</v>
      </c>
      <c r="CC111" s="292">
        <f>CB111/COUNTA($BG111:$BV111)</f>
        <v>0</v>
      </c>
      <c r="CD111" s="291">
        <f>(((BX111*2)+(BZ111*1)+(CB111*0)))/COUNTA($BG111:$BW111)</f>
        <v>2</v>
      </c>
      <c r="CE111" s="291" t="str">
        <f t="shared" si="54"/>
        <v>Đạt mục tiêu</v>
      </c>
      <c r="CF111" s="274"/>
    </row>
    <row r="112" spans="1:84" ht="51.75" customHeight="1">
      <c r="A112" s="652"/>
      <c r="B112" s="647"/>
      <c r="C112" s="643"/>
      <c r="D112" s="643"/>
      <c r="E112" s="643"/>
      <c r="F112" s="643"/>
      <c r="G112" s="617"/>
      <c r="H112" s="290" t="s">
        <v>1995</v>
      </c>
      <c r="I112" s="290" t="s">
        <v>1303</v>
      </c>
      <c r="J112" s="70" t="s">
        <v>1161</v>
      </c>
      <c r="K112" s="288" t="s">
        <v>1082</v>
      </c>
      <c r="L112" s="399" t="s">
        <v>648</v>
      </c>
      <c r="M112" s="289"/>
      <c r="N112" s="289"/>
      <c r="O112" s="289"/>
      <c r="P112" s="289"/>
      <c r="Q112" s="289"/>
      <c r="R112" s="289"/>
      <c r="S112" s="289" t="s">
        <v>648</v>
      </c>
      <c r="T112" s="289"/>
      <c r="U112" s="289"/>
      <c r="V112" s="289"/>
      <c r="W112" s="478">
        <f t="shared" ref="W112:W115" si="75">COUNTIF($M112:$V112,"x")</f>
        <v>1</v>
      </c>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t="s">
        <v>1772</v>
      </c>
      <c r="AT112" s="290"/>
      <c r="AU112" s="290"/>
      <c r="AV112" s="290"/>
      <c r="AW112" s="290"/>
      <c r="AX112" s="290"/>
      <c r="AY112" s="290"/>
      <c r="AZ112" s="290"/>
      <c r="BA112" s="290"/>
      <c r="BB112" s="290"/>
      <c r="BC112" s="290"/>
      <c r="BD112" s="290"/>
      <c r="BE112" s="290"/>
      <c r="BF112" s="290"/>
      <c r="BG112" s="290">
        <v>2</v>
      </c>
      <c r="BH112" s="290">
        <v>2</v>
      </c>
      <c r="BI112" s="290">
        <v>2</v>
      </c>
      <c r="BJ112" s="290">
        <v>2</v>
      </c>
      <c r="BK112" s="290">
        <v>2</v>
      </c>
      <c r="BL112" s="290">
        <v>2</v>
      </c>
      <c r="BM112" s="290">
        <v>2</v>
      </c>
      <c r="BN112" s="290">
        <v>2</v>
      </c>
      <c r="BO112" s="290">
        <v>2</v>
      </c>
      <c r="BP112" s="290">
        <v>2</v>
      </c>
      <c r="BQ112" s="290">
        <v>2</v>
      </c>
      <c r="BR112" s="290">
        <v>1</v>
      </c>
      <c r="BS112" s="290">
        <v>2</v>
      </c>
      <c r="BT112" s="290">
        <v>2</v>
      </c>
      <c r="BU112" s="290">
        <v>2</v>
      </c>
      <c r="BV112" s="290">
        <v>2</v>
      </c>
      <c r="BW112" s="290">
        <v>2</v>
      </c>
      <c r="BX112" s="291">
        <f>COUNTIF($BG112:$BW112,2)</f>
        <v>16</v>
      </c>
      <c r="BY112" s="292">
        <f>BX112/COUNTA($BG112:$BW112)</f>
        <v>0.94117647058823528</v>
      </c>
      <c r="BZ112" s="291">
        <f t="shared" si="64"/>
        <v>1</v>
      </c>
      <c r="CA112" s="292">
        <f>BZ112/COUNTA($BG112:$BW112)</f>
        <v>5.8823529411764705E-2</v>
      </c>
      <c r="CB112" s="291">
        <f t="shared" si="65"/>
        <v>0</v>
      </c>
      <c r="CC112" s="292">
        <f>CB112/COUNTA($BG112:$BV112)</f>
        <v>0</v>
      </c>
      <c r="CD112" s="291">
        <f>(((BX112*2)+(BZ112*1)+(CB112*0)))/COUNTA($BG112:$BW112)</f>
        <v>1.9411764705882353</v>
      </c>
      <c r="CE112" s="291" t="str">
        <f t="shared" si="54"/>
        <v>Đạt mục tiêu</v>
      </c>
      <c r="CF112" s="274"/>
    </row>
    <row r="113" spans="1:84" ht="30.75" customHeight="1">
      <c r="A113" s="652"/>
      <c r="B113" s="647"/>
      <c r="C113" s="643"/>
      <c r="D113" s="643"/>
      <c r="E113" s="643"/>
      <c r="F113" s="643"/>
      <c r="G113" s="617"/>
      <c r="H113" s="290" t="s">
        <v>1684</v>
      </c>
      <c r="I113" s="290" t="s">
        <v>1303</v>
      </c>
      <c r="J113" s="70" t="s">
        <v>1161</v>
      </c>
      <c r="K113" s="288" t="s">
        <v>1082</v>
      </c>
      <c r="L113" s="399" t="s">
        <v>648</v>
      </c>
      <c r="M113" s="289"/>
      <c r="N113" s="289"/>
      <c r="O113" s="289"/>
      <c r="P113" s="289"/>
      <c r="Q113" s="289"/>
      <c r="R113" s="289"/>
      <c r="S113" s="289" t="s">
        <v>648</v>
      </c>
      <c r="T113" s="289"/>
      <c r="U113" s="289"/>
      <c r="V113" s="289"/>
      <c r="W113" s="478">
        <f t="shared" si="75"/>
        <v>1</v>
      </c>
      <c r="X113" s="290"/>
      <c r="Y113" s="290"/>
      <c r="Z113" s="290"/>
      <c r="AA113" s="290"/>
      <c r="AB113" s="290"/>
      <c r="AC113" s="290"/>
      <c r="AD113" s="290"/>
      <c r="AE113" s="290"/>
      <c r="AF113" s="290"/>
      <c r="AG113" s="290"/>
      <c r="AH113" s="290"/>
      <c r="AI113" s="290"/>
      <c r="AJ113" s="290"/>
      <c r="AK113" s="290"/>
      <c r="AL113" s="290"/>
      <c r="AM113" s="290"/>
      <c r="AN113" s="290"/>
      <c r="AO113" s="290"/>
      <c r="AP113" s="290"/>
      <c r="AQ113" s="290"/>
      <c r="AR113" s="290"/>
      <c r="AS113" s="290"/>
      <c r="AT113" s="290" t="s">
        <v>1772</v>
      </c>
      <c r="AU113" s="290"/>
      <c r="AV113" s="290"/>
      <c r="AW113" s="290"/>
      <c r="AX113" s="290"/>
      <c r="AY113" s="290"/>
      <c r="AZ113" s="290"/>
      <c r="BA113" s="290"/>
      <c r="BB113" s="290"/>
      <c r="BC113" s="290"/>
      <c r="BD113" s="290"/>
      <c r="BE113" s="290"/>
      <c r="BF113" s="290"/>
      <c r="BG113" s="290">
        <v>2</v>
      </c>
      <c r="BH113" s="290">
        <v>2</v>
      </c>
      <c r="BI113" s="290">
        <v>2</v>
      </c>
      <c r="BJ113" s="290">
        <v>2</v>
      </c>
      <c r="BK113" s="290">
        <v>2</v>
      </c>
      <c r="BL113" s="290">
        <v>2</v>
      </c>
      <c r="BM113" s="290">
        <v>2</v>
      </c>
      <c r="BN113" s="290">
        <v>2</v>
      </c>
      <c r="BO113" s="290">
        <v>2</v>
      </c>
      <c r="BP113" s="290">
        <v>2</v>
      </c>
      <c r="BQ113" s="290">
        <v>2</v>
      </c>
      <c r="BR113" s="290">
        <v>1</v>
      </c>
      <c r="BS113" s="290">
        <v>2</v>
      </c>
      <c r="BT113" s="290">
        <v>2</v>
      </c>
      <c r="BU113" s="290">
        <v>2</v>
      </c>
      <c r="BV113" s="290">
        <v>2</v>
      </c>
      <c r="BW113" s="290">
        <v>2</v>
      </c>
      <c r="BX113" s="291">
        <f>COUNTIF($BG113:$BW113,2)</f>
        <v>16</v>
      </c>
      <c r="BY113" s="292">
        <f>BX113/COUNTA($BG113:$BW113)</f>
        <v>0.94117647058823528</v>
      </c>
      <c r="BZ113" s="291">
        <f t="shared" si="64"/>
        <v>1</v>
      </c>
      <c r="CA113" s="292">
        <f>BZ113/COUNTA($BG113:$BW113)</f>
        <v>5.8823529411764705E-2</v>
      </c>
      <c r="CB113" s="291">
        <f t="shared" si="65"/>
        <v>0</v>
      </c>
      <c r="CC113" s="292">
        <f>CB113/COUNTA($BG113:$BV113)</f>
        <v>0</v>
      </c>
      <c r="CD113" s="291">
        <f>(((BX113*2)+(BZ113*1)+(CB113*0)))/COUNTA($BG113:$BW113)</f>
        <v>1.9411764705882353</v>
      </c>
      <c r="CE113" s="291" t="str">
        <f t="shared" si="54"/>
        <v>Đạt mục tiêu</v>
      </c>
      <c r="CF113" s="274"/>
    </row>
    <row r="114" spans="1:84" ht="30.75" customHeight="1">
      <c r="A114" s="652"/>
      <c r="B114" s="647"/>
      <c r="C114" s="643"/>
      <c r="D114" s="643"/>
      <c r="E114" s="643"/>
      <c r="F114" s="643"/>
      <c r="G114" s="617"/>
      <c r="H114" s="290" t="s">
        <v>1994</v>
      </c>
      <c r="I114" s="290" t="s">
        <v>1303</v>
      </c>
      <c r="J114" s="70" t="s">
        <v>1161</v>
      </c>
      <c r="K114" s="288" t="s">
        <v>1082</v>
      </c>
      <c r="L114" s="399" t="s">
        <v>648</v>
      </c>
      <c r="M114" s="289"/>
      <c r="N114" s="289"/>
      <c r="O114" s="289"/>
      <c r="P114" s="289"/>
      <c r="Q114" s="289"/>
      <c r="R114" s="289"/>
      <c r="S114" s="289" t="s">
        <v>648</v>
      </c>
      <c r="T114" s="289"/>
      <c r="U114" s="289"/>
      <c r="V114" s="289"/>
      <c r="W114" s="478">
        <f t="shared" si="75"/>
        <v>1</v>
      </c>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t="s">
        <v>1769</v>
      </c>
      <c r="AV114" s="290"/>
      <c r="AW114" s="290"/>
      <c r="AX114" s="290"/>
      <c r="AY114" s="290"/>
      <c r="AZ114" s="290"/>
      <c r="BA114" s="290"/>
      <c r="BB114" s="290"/>
      <c r="BC114" s="290"/>
      <c r="BD114" s="290"/>
      <c r="BE114" s="290"/>
      <c r="BF114" s="290"/>
      <c r="BG114" s="290">
        <v>2</v>
      </c>
      <c r="BH114" s="290">
        <v>2</v>
      </c>
      <c r="BI114" s="290">
        <v>2</v>
      </c>
      <c r="BJ114" s="290">
        <v>2</v>
      </c>
      <c r="BK114" s="290">
        <v>2</v>
      </c>
      <c r="BL114" s="290">
        <v>2</v>
      </c>
      <c r="BM114" s="290">
        <v>2</v>
      </c>
      <c r="BN114" s="290">
        <v>2</v>
      </c>
      <c r="BO114" s="290">
        <v>2</v>
      </c>
      <c r="BP114" s="290">
        <v>2</v>
      </c>
      <c r="BQ114" s="290">
        <v>2</v>
      </c>
      <c r="BR114" s="290">
        <v>2</v>
      </c>
      <c r="BS114" s="290">
        <v>2</v>
      </c>
      <c r="BT114" s="290">
        <v>2</v>
      </c>
      <c r="BU114" s="290">
        <v>2</v>
      </c>
      <c r="BV114" s="290">
        <v>2</v>
      </c>
      <c r="BW114" s="290">
        <v>2</v>
      </c>
      <c r="BX114" s="291">
        <f>COUNTIF($BG114:$BW114,2)</f>
        <v>17</v>
      </c>
      <c r="BY114" s="292">
        <f>BX114/COUNTA($BG114:$BW114)</f>
        <v>1</v>
      </c>
      <c r="BZ114" s="291">
        <f t="shared" si="64"/>
        <v>0</v>
      </c>
      <c r="CA114" s="292">
        <f>BZ114/COUNTA($BG114:$BW114)</f>
        <v>0</v>
      </c>
      <c r="CB114" s="291">
        <f t="shared" si="65"/>
        <v>0</v>
      </c>
      <c r="CC114" s="292">
        <f>CB114/COUNTA($BG114:$BV114)</f>
        <v>0</v>
      </c>
      <c r="CD114" s="291">
        <f>(((BX114*2)+(BZ114*1)+(CB114*0)))/COUNTA($BG114:$BW114)</f>
        <v>2</v>
      </c>
      <c r="CE114" s="291" t="str">
        <f t="shared" si="54"/>
        <v>Đạt mục tiêu</v>
      </c>
      <c r="CF114" s="274"/>
    </row>
    <row r="115" spans="1:84" ht="30.75" customHeight="1">
      <c r="A115" s="653"/>
      <c r="B115" s="648"/>
      <c r="C115" s="644"/>
      <c r="D115" s="644"/>
      <c r="E115" s="644"/>
      <c r="F115" s="644"/>
      <c r="G115" s="618"/>
      <c r="H115" s="290" t="s">
        <v>1682</v>
      </c>
      <c r="I115" s="290"/>
      <c r="J115" s="70" t="s">
        <v>1161</v>
      </c>
      <c r="K115" s="288" t="s">
        <v>1082</v>
      </c>
      <c r="L115" s="399" t="s">
        <v>648</v>
      </c>
      <c r="M115" s="289"/>
      <c r="N115" s="289" t="s">
        <v>648</v>
      </c>
      <c r="O115" s="289"/>
      <c r="P115" s="289"/>
      <c r="Q115" s="289"/>
      <c r="R115" s="289"/>
      <c r="S115" s="289"/>
      <c r="T115" s="289"/>
      <c r="U115" s="289"/>
      <c r="V115" s="289"/>
      <c r="W115" s="478">
        <f t="shared" si="75"/>
        <v>1</v>
      </c>
      <c r="X115" s="290"/>
      <c r="Y115" s="290"/>
      <c r="Z115" s="290"/>
      <c r="AA115" s="290"/>
      <c r="AB115" s="290"/>
      <c r="AC115" s="290" t="s">
        <v>1772</v>
      </c>
      <c r="AD115" s="290"/>
      <c r="AE115" s="290"/>
      <c r="AF115" s="290"/>
      <c r="AG115" s="290"/>
      <c r="AH115" s="290"/>
      <c r="AI115" s="290"/>
      <c r="AJ115" s="290"/>
      <c r="AK115" s="290"/>
      <c r="AL115" s="290"/>
      <c r="AM115" s="290"/>
      <c r="AN115" s="290"/>
      <c r="AO115" s="290"/>
      <c r="AP115" s="290"/>
      <c r="AQ115" s="290"/>
      <c r="AR115" s="290"/>
      <c r="AS115" s="290"/>
      <c r="AT115" s="290"/>
      <c r="AU115" s="290"/>
      <c r="AV115" s="290"/>
      <c r="AW115" s="290"/>
      <c r="AX115" s="290"/>
      <c r="AY115" s="290"/>
      <c r="AZ115" s="290"/>
      <c r="BA115" s="290"/>
      <c r="BB115" s="290"/>
      <c r="BC115" s="290"/>
      <c r="BD115" s="290"/>
      <c r="BE115" s="290"/>
      <c r="BF115" s="290"/>
      <c r="BG115" s="290">
        <v>2</v>
      </c>
      <c r="BH115" s="290">
        <v>2</v>
      </c>
      <c r="BI115" s="290">
        <v>2</v>
      </c>
      <c r="BJ115" s="290">
        <v>2</v>
      </c>
      <c r="BK115" s="290">
        <v>2</v>
      </c>
      <c r="BL115" s="290">
        <v>2</v>
      </c>
      <c r="BM115" s="290">
        <v>2</v>
      </c>
      <c r="BN115" s="290">
        <v>2</v>
      </c>
      <c r="BO115" s="290">
        <v>2</v>
      </c>
      <c r="BP115" s="290">
        <v>1</v>
      </c>
      <c r="BQ115" s="290">
        <v>2</v>
      </c>
      <c r="BR115" s="290">
        <v>2</v>
      </c>
      <c r="BS115" s="290">
        <v>2</v>
      </c>
      <c r="BT115" s="290">
        <v>2</v>
      </c>
      <c r="BU115" s="290">
        <v>2</v>
      </c>
      <c r="BV115" s="290">
        <v>2</v>
      </c>
      <c r="BW115" s="290">
        <v>2</v>
      </c>
      <c r="BX115" s="291">
        <f>COUNTIF($BG115:$BW115,2)</f>
        <v>16</v>
      </c>
      <c r="BY115" s="292">
        <f>BX115/COUNTA($BG115:$BW115)</f>
        <v>0.94117647058823528</v>
      </c>
      <c r="BZ115" s="291">
        <f t="shared" si="64"/>
        <v>1</v>
      </c>
      <c r="CA115" s="292">
        <f>BZ115/COUNTA($BG115:$BW115)</f>
        <v>5.8823529411764705E-2</v>
      </c>
      <c r="CB115" s="291">
        <f t="shared" si="65"/>
        <v>0</v>
      </c>
      <c r="CC115" s="292">
        <f>CB115/COUNTA($BG115:$BV115)</f>
        <v>0</v>
      </c>
      <c r="CD115" s="291">
        <f>(((BX115*2)+(BZ115*1)+(CB115*0)))/COUNTA($BG115:$BW115)</f>
        <v>1.9411764705882353</v>
      </c>
      <c r="CE115" s="291" t="str">
        <f t="shared" si="54"/>
        <v>Đạt mục tiêu</v>
      </c>
      <c r="CF115" s="274"/>
    </row>
    <row r="116" spans="1:84" ht="30.75" customHeight="1">
      <c r="A116" s="285">
        <v>112</v>
      </c>
      <c r="B116" s="286">
        <v>243</v>
      </c>
      <c r="C116" s="305" t="s">
        <v>313</v>
      </c>
      <c r="D116" s="305"/>
      <c r="E116" s="305"/>
      <c r="F116" s="287" t="s">
        <v>1176</v>
      </c>
      <c r="G116" s="287" t="s">
        <v>1176</v>
      </c>
      <c r="H116" s="287" t="s">
        <v>1176</v>
      </c>
      <c r="I116" s="287" t="s">
        <v>1176</v>
      </c>
      <c r="J116" s="69" t="s">
        <v>1161</v>
      </c>
      <c r="K116" s="287" t="s">
        <v>1176</v>
      </c>
      <c r="L116" s="287" t="s">
        <v>1176</v>
      </c>
      <c r="M116" s="287" t="s">
        <v>1176</v>
      </c>
      <c r="N116" s="287" t="s">
        <v>1176</v>
      </c>
      <c r="O116" s="287" t="s">
        <v>1176</v>
      </c>
      <c r="P116" s="287" t="s">
        <v>1176</v>
      </c>
      <c r="Q116" s="287" t="s">
        <v>1176</v>
      </c>
      <c r="R116" s="287" t="s">
        <v>1176</v>
      </c>
      <c r="S116" s="287" t="s">
        <v>1176</v>
      </c>
      <c r="T116" s="287" t="s">
        <v>1176</v>
      </c>
      <c r="U116" s="287" t="s">
        <v>1176</v>
      </c>
      <c r="V116" s="287" t="s">
        <v>1176</v>
      </c>
      <c r="W116" s="287" t="s">
        <v>1176</v>
      </c>
      <c r="X116" s="287" t="s">
        <v>1176</v>
      </c>
      <c r="Y116" s="287" t="s">
        <v>1176</v>
      </c>
      <c r="Z116" s="287" t="s">
        <v>1176</v>
      </c>
      <c r="AA116" s="287" t="s">
        <v>1176</v>
      </c>
      <c r="AB116" s="287" t="s">
        <v>1176</v>
      </c>
      <c r="AC116" s="287" t="s">
        <v>1176</v>
      </c>
      <c r="AD116" s="287" t="s">
        <v>1176</v>
      </c>
      <c r="AE116" s="287" t="s">
        <v>1176</v>
      </c>
      <c r="AF116" s="287" t="s">
        <v>1176</v>
      </c>
      <c r="AG116" s="287" t="s">
        <v>1176</v>
      </c>
      <c r="AH116" s="287" t="s">
        <v>1176</v>
      </c>
      <c r="AI116" s="287" t="s">
        <v>1176</v>
      </c>
      <c r="AJ116" s="287" t="s">
        <v>1176</v>
      </c>
      <c r="AK116" s="287" t="s">
        <v>1176</v>
      </c>
      <c r="AL116" s="287" t="s">
        <v>1176</v>
      </c>
      <c r="AM116" s="287" t="s">
        <v>1176</v>
      </c>
      <c r="AN116" s="287" t="s">
        <v>1176</v>
      </c>
      <c r="AO116" s="287" t="s">
        <v>1176</v>
      </c>
      <c r="AP116" s="287" t="s">
        <v>1176</v>
      </c>
      <c r="AQ116" s="287" t="s">
        <v>1176</v>
      </c>
      <c r="AR116" s="287" t="s">
        <v>1176</v>
      </c>
      <c r="AS116" s="287" t="s">
        <v>1176</v>
      </c>
      <c r="AT116" s="287" t="s">
        <v>1176</v>
      </c>
      <c r="AU116" s="287" t="s">
        <v>1176</v>
      </c>
      <c r="AV116" s="287" t="s">
        <v>1176</v>
      </c>
      <c r="AW116" s="287" t="s">
        <v>1176</v>
      </c>
      <c r="AX116" s="287" t="s">
        <v>1176</v>
      </c>
      <c r="AY116" s="287" t="s">
        <v>1176</v>
      </c>
      <c r="AZ116" s="287" t="s">
        <v>1176</v>
      </c>
      <c r="BA116" s="287" t="s">
        <v>1176</v>
      </c>
      <c r="BB116" s="287" t="s">
        <v>1176</v>
      </c>
      <c r="BC116" s="287" t="s">
        <v>1176</v>
      </c>
      <c r="BD116" s="287" t="s">
        <v>1176</v>
      </c>
      <c r="BE116" s="287" t="s">
        <v>1176</v>
      </c>
      <c r="BF116" s="287" t="s">
        <v>1176</v>
      </c>
      <c r="BG116" s="287" t="s">
        <v>1176</v>
      </c>
      <c r="BH116" s="287" t="s">
        <v>1176</v>
      </c>
      <c r="BI116" s="287" t="s">
        <v>1176</v>
      </c>
      <c r="BJ116" s="287" t="s">
        <v>1176</v>
      </c>
      <c r="BK116" s="287" t="s">
        <v>1176</v>
      </c>
      <c r="BL116" s="287" t="s">
        <v>1176</v>
      </c>
      <c r="BM116" s="287" t="s">
        <v>1176</v>
      </c>
      <c r="BN116" s="287" t="s">
        <v>1176</v>
      </c>
      <c r="BO116" s="287" t="s">
        <v>1176</v>
      </c>
      <c r="BP116" s="287" t="s">
        <v>1176</v>
      </c>
      <c r="BQ116" s="287" t="s">
        <v>1176</v>
      </c>
      <c r="BR116" s="287" t="s">
        <v>1176</v>
      </c>
      <c r="BS116" s="287" t="s">
        <v>1176</v>
      </c>
      <c r="BT116" s="287" t="s">
        <v>1176</v>
      </c>
      <c r="BU116" s="287" t="s">
        <v>1176</v>
      </c>
      <c r="BV116" s="287" t="s">
        <v>1176</v>
      </c>
      <c r="BW116" s="287" t="s">
        <v>1176</v>
      </c>
      <c r="BX116" s="287" t="s">
        <v>1176</v>
      </c>
      <c r="BY116" s="287" t="s">
        <v>1176</v>
      </c>
      <c r="BZ116" s="287" t="s">
        <v>1176</v>
      </c>
      <c r="CA116" s="287" t="s">
        <v>1176</v>
      </c>
      <c r="CB116" s="287" t="s">
        <v>1176</v>
      </c>
      <c r="CC116" s="287" t="s">
        <v>1176</v>
      </c>
      <c r="CD116" s="287" t="s">
        <v>1176</v>
      </c>
      <c r="CE116" s="287" t="s">
        <v>1176</v>
      </c>
      <c r="CF116" s="274"/>
    </row>
    <row r="117" spans="1:84" ht="59.25" customHeight="1">
      <c r="A117" s="306">
        <v>113</v>
      </c>
      <c r="B117" s="517">
        <v>246</v>
      </c>
      <c r="C117" s="516" t="s">
        <v>1328</v>
      </c>
      <c r="D117" s="516" t="s">
        <v>25</v>
      </c>
      <c r="E117" s="516" t="s">
        <v>1328</v>
      </c>
      <c r="F117" s="516" t="s">
        <v>25</v>
      </c>
      <c r="G117" s="515" t="s">
        <v>1328</v>
      </c>
      <c r="H117" s="290" t="s">
        <v>1996</v>
      </c>
      <c r="I117" s="290" t="s">
        <v>1303</v>
      </c>
      <c r="J117" s="70" t="s">
        <v>1161</v>
      </c>
      <c r="K117" s="288" t="s">
        <v>1082</v>
      </c>
      <c r="L117" s="399" t="s">
        <v>648</v>
      </c>
      <c r="M117" s="289"/>
      <c r="N117" s="289"/>
      <c r="O117" s="289"/>
      <c r="P117" s="289"/>
      <c r="Q117" s="289"/>
      <c r="R117" s="289" t="s">
        <v>648</v>
      </c>
      <c r="S117" s="289"/>
      <c r="T117" s="289"/>
      <c r="U117" s="289"/>
      <c r="V117" s="289"/>
      <c r="W117" s="478">
        <f t="shared" ref="W117" si="76">COUNTIF($M117:$V117,"x")</f>
        <v>1</v>
      </c>
      <c r="X117" s="290"/>
      <c r="Y117" s="290"/>
      <c r="Z117" s="290"/>
      <c r="AA117" s="290"/>
      <c r="AB117" s="290"/>
      <c r="AC117" s="290"/>
      <c r="AD117" s="290"/>
      <c r="AE117" s="290"/>
      <c r="AF117" s="290"/>
      <c r="AG117" s="290"/>
      <c r="AH117" s="290"/>
      <c r="AI117" s="290"/>
      <c r="AJ117" s="290"/>
      <c r="AK117" s="290"/>
      <c r="AL117" s="290"/>
      <c r="AM117" s="290"/>
      <c r="AN117" s="290"/>
      <c r="AO117" s="290" t="s">
        <v>1769</v>
      </c>
      <c r="AP117" s="290"/>
      <c r="AQ117" s="290"/>
      <c r="AR117" s="290"/>
      <c r="AS117" s="290"/>
      <c r="AT117" s="290"/>
      <c r="AU117" s="290"/>
      <c r="AV117" s="290"/>
      <c r="AW117" s="290"/>
      <c r="AX117" s="290"/>
      <c r="AY117" s="290"/>
      <c r="AZ117" s="290"/>
      <c r="BA117" s="290"/>
      <c r="BB117" s="290"/>
      <c r="BC117" s="290"/>
      <c r="BD117" s="290"/>
      <c r="BE117" s="290"/>
      <c r="BF117" s="290"/>
      <c r="BG117" s="290">
        <v>2</v>
      </c>
      <c r="BH117" s="290">
        <v>2</v>
      </c>
      <c r="BI117" s="290">
        <v>2</v>
      </c>
      <c r="BJ117" s="290">
        <v>2</v>
      </c>
      <c r="BK117" s="290">
        <v>2</v>
      </c>
      <c r="BL117" s="290">
        <v>2</v>
      </c>
      <c r="BM117" s="290">
        <v>2</v>
      </c>
      <c r="BN117" s="290">
        <v>2</v>
      </c>
      <c r="BO117" s="290">
        <v>2</v>
      </c>
      <c r="BP117" s="290">
        <v>2</v>
      </c>
      <c r="BQ117" s="290">
        <v>2</v>
      </c>
      <c r="BR117" s="290">
        <v>2</v>
      </c>
      <c r="BS117" s="290">
        <v>2</v>
      </c>
      <c r="BT117" s="290">
        <v>2</v>
      </c>
      <c r="BU117" s="290">
        <v>2</v>
      </c>
      <c r="BV117" s="290">
        <v>2</v>
      </c>
      <c r="BW117" s="290">
        <v>2</v>
      </c>
      <c r="BX117" s="291">
        <f>COUNTIF($BG117:$BW117,2)</f>
        <v>17</v>
      </c>
      <c r="BY117" s="292">
        <f>BX117/COUNTA($BG117:$BW117)</f>
        <v>1</v>
      </c>
      <c r="BZ117" s="291">
        <f t="shared" si="64"/>
        <v>0</v>
      </c>
      <c r="CA117" s="292">
        <f>BZ117/COUNTA($BG117:$BW117)</f>
        <v>0</v>
      </c>
      <c r="CB117" s="291">
        <f t="shared" si="65"/>
        <v>0</v>
      </c>
      <c r="CC117" s="292">
        <f t="shared" ref="CC117:CC120" si="77">CB117/COUNTA($BG117:$BV117)</f>
        <v>0</v>
      </c>
      <c r="CD117" s="291">
        <f>(((BX117*2)+(BZ117*1)+(CB117*0)))/COUNTA($BG117:$BW117)</f>
        <v>2</v>
      </c>
      <c r="CE117" s="291" t="str">
        <f t="shared" si="54"/>
        <v>Đạt mục tiêu</v>
      </c>
      <c r="CF117" s="274"/>
    </row>
    <row r="118" spans="1:84" ht="70.5" customHeight="1">
      <c r="A118" s="285">
        <v>114</v>
      </c>
      <c r="B118" s="293">
        <v>247</v>
      </c>
      <c r="C118" s="294" t="s">
        <v>1332</v>
      </c>
      <c r="D118" s="205" t="s">
        <v>25</v>
      </c>
      <c r="E118" s="294" t="s">
        <v>1332</v>
      </c>
      <c r="F118" s="205" t="s">
        <v>25</v>
      </c>
      <c r="G118" s="290" t="s">
        <v>1332</v>
      </c>
      <c r="H118" s="290" t="s">
        <v>2013</v>
      </c>
      <c r="I118" s="290" t="s">
        <v>1303</v>
      </c>
      <c r="J118" s="70" t="s">
        <v>1161</v>
      </c>
      <c r="K118" s="288" t="s">
        <v>1082</v>
      </c>
      <c r="L118" s="399" t="s">
        <v>648</v>
      </c>
      <c r="M118" s="289"/>
      <c r="N118" s="289"/>
      <c r="O118" s="289"/>
      <c r="P118" s="289"/>
      <c r="Q118" s="289" t="s">
        <v>648</v>
      </c>
      <c r="R118" s="289" t="s">
        <v>648</v>
      </c>
      <c r="S118" s="289"/>
      <c r="T118" s="289"/>
      <c r="U118" s="289"/>
      <c r="V118" s="289"/>
      <c r="W118" s="478">
        <f t="shared" ref="W118:W120" si="78">COUNTIF($M118:$V118,"x")</f>
        <v>2</v>
      </c>
      <c r="X118" s="290"/>
      <c r="Y118" s="290"/>
      <c r="Z118" s="290"/>
      <c r="AA118" s="290"/>
      <c r="AB118" s="290"/>
      <c r="AC118" s="290"/>
      <c r="AD118" s="290"/>
      <c r="AE118" s="290"/>
      <c r="AF118" s="290"/>
      <c r="AG118" s="290"/>
      <c r="AH118" s="290"/>
      <c r="AI118" s="290"/>
      <c r="AJ118" s="290"/>
      <c r="AK118" s="290"/>
      <c r="AL118" s="290" t="s">
        <v>1567</v>
      </c>
      <c r="AM118" s="290"/>
      <c r="AN118" s="290"/>
      <c r="AO118" s="290" t="s">
        <v>1567</v>
      </c>
      <c r="AP118" s="290"/>
      <c r="AQ118" s="290" t="s">
        <v>1567</v>
      </c>
      <c r="AR118" s="290"/>
      <c r="AS118" s="290"/>
      <c r="AT118" s="290"/>
      <c r="AU118" s="290"/>
      <c r="AV118" s="290"/>
      <c r="AW118" s="290"/>
      <c r="AX118" s="290"/>
      <c r="AY118" s="290"/>
      <c r="AZ118" s="290"/>
      <c r="BA118" s="290"/>
      <c r="BB118" s="290"/>
      <c r="BC118" s="290"/>
      <c r="BD118" s="290"/>
      <c r="BE118" s="290"/>
      <c r="BF118" s="290"/>
      <c r="BG118" s="290">
        <v>2</v>
      </c>
      <c r="BH118" s="290">
        <v>2</v>
      </c>
      <c r="BI118" s="290">
        <v>2</v>
      </c>
      <c r="BJ118" s="290">
        <v>2</v>
      </c>
      <c r="BK118" s="290">
        <v>2</v>
      </c>
      <c r="BL118" s="290">
        <v>2</v>
      </c>
      <c r="BM118" s="290">
        <v>2</v>
      </c>
      <c r="BN118" s="290">
        <v>2</v>
      </c>
      <c r="BO118" s="290">
        <v>2</v>
      </c>
      <c r="BP118" s="290">
        <v>2</v>
      </c>
      <c r="BQ118" s="290">
        <v>2</v>
      </c>
      <c r="BR118" s="290">
        <v>2</v>
      </c>
      <c r="BS118" s="290">
        <v>1</v>
      </c>
      <c r="BT118" s="290">
        <v>2</v>
      </c>
      <c r="BU118" s="290">
        <v>2</v>
      </c>
      <c r="BV118" s="290">
        <v>2</v>
      </c>
      <c r="BW118" s="290">
        <v>2</v>
      </c>
      <c r="BX118" s="291">
        <f>COUNTIF($BG118:$BW118,2)</f>
        <v>16</v>
      </c>
      <c r="BY118" s="292">
        <f>BX118/COUNTA($BG118:$BW118)</f>
        <v>0.94117647058823528</v>
      </c>
      <c r="BZ118" s="291">
        <f t="shared" si="64"/>
        <v>1</v>
      </c>
      <c r="CA118" s="292">
        <f>BZ118/COUNTA($BG118:$BW118)</f>
        <v>5.8823529411764705E-2</v>
      </c>
      <c r="CB118" s="291">
        <f t="shared" si="65"/>
        <v>0</v>
      </c>
      <c r="CC118" s="292">
        <f t="shared" si="77"/>
        <v>0</v>
      </c>
      <c r="CD118" s="291">
        <f>(((BX118*2)+(BZ118*1)+(CB118*0)))/COUNTA($BG118:$BW118)</f>
        <v>1.9411764705882353</v>
      </c>
      <c r="CE118" s="291" t="str">
        <f t="shared" si="54"/>
        <v>Đạt mục tiêu</v>
      </c>
      <c r="CF118" s="274"/>
    </row>
    <row r="119" spans="1:84" ht="48.75" customHeight="1">
      <c r="A119" s="285">
        <v>115</v>
      </c>
      <c r="B119" s="293">
        <v>248</v>
      </c>
      <c r="C119" s="294" t="s">
        <v>1421</v>
      </c>
      <c r="D119" s="205" t="s">
        <v>25</v>
      </c>
      <c r="E119" s="294" t="s">
        <v>1421</v>
      </c>
      <c r="F119" s="205" t="s">
        <v>25</v>
      </c>
      <c r="G119" s="290" t="s">
        <v>1421</v>
      </c>
      <c r="H119" s="290" t="s">
        <v>2014</v>
      </c>
      <c r="I119" s="290" t="s">
        <v>1303</v>
      </c>
      <c r="J119" s="70" t="s">
        <v>1161</v>
      </c>
      <c r="K119" s="288" t="s">
        <v>1082</v>
      </c>
      <c r="L119" s="399" t="s">
        <v>648</v>
      </c>
      <c r="M119" s="289"/>
      <c r="N119" s="289"/>
      <c r="O119" s="289"/>
      <c r="P119" s="289"/>
      <c r="Q119" s="289" t="s">
        <v>648</v>
      </c>
      <c r="R119" s="289" t="s">
        <v>648</v>
      </c>
      <c r="S119" s="289"/>
      <c r="T119" s="289"/>
      <c r="U119" s="289"/>
      <c r="V119" s="289"/>
      <c r="W119" s="478">
        <f t="shared" si="78"/>
        <v>2</v>
      </c>
      <c r="X119" s="290"/>
      <c r="Y119" s="290"/>
      <c r="Z119" s="290"/>
      <c r="AA119" s="290"/>
      <c r="AB119" s="290"/>
      <c r="AC119" s="290"/>
      <c r="AD119" s="290"/>
      <c r="AE119" s="290"/>
      <c r="AF119" s="290"/>
      <c r="AG119" s="290"/>
      <c r="AH119" s="290"/>
      <c r="AI119" s="290"/>
      <c r="AJ119" s="290"/>
      <c r="AK119" s="290"/>
      <c r="AL119" s="290" t="s">
        <v>1567</v>
      </c>
      <c r="AM119" s="290"/>
      <c r="AN119" s="290"/>
      <c r="AO119" s="290" t="s">
        <v>1567</v>
      </c>
      <c r="AP119" s="290"/>
      <c r="AQ119" s="290" t="s">
        <v>1567</v>
      </c>
      <c r="AR119" s="290" t="s">
        <v>1567</v>
      </c>
      <c r="AS119" s="290"/>
      <c r="AT119" s="290"/>
      <c r="AU119" s="290"/>
      <c r="AV119" s="290"/>
      <c r="AW119" s="290"/>
      <c r="AX119" s="290"/>
      <c r="AY119" s="290"/>
      <c r="AZ119" s="290"/>
      <c r="BA119" s="290"/>
      <c r="BB119" s="290"/>
      <c r="BC119" s="290"/>
      <c r="BD119" s="290"/>
      <c r="BE119" s="290"/>
      <c r="BF119" s="290"/>
      <c r="BG119" s="290">
        <v>2</v>
      </c>
      <c r="BH119" s="290">
        <v>2</v>
      </c>
      <c r="BI119" s="290">
        <v>2</v>
      </c>
      <c r="BJ119" s="290">
        <v>2</v>
      </c>
      <c r="BK119" s="290">
        <v>2</v>
      </c>
      <c r="BL119" s="290">
        <v>2</v>
      </c>
      <c r="BM119" s="290">
        <v>2</v>
      </c>
      <c r="BN119" s="290">
        <v>2</v>
      </c>
      <c r="BO119" s="290">
        <v>2</v>
      </c>
      <c r="BP119" s="290">
        <v>2</v>
      </c>
      <c r="BQ119" s="290">
        <v>2</v>
      </c>
      <c r="BR119" s="290">
        <v>2</v>
      </c>
      <c r="BS119" s="290">
        <v>2</v>
      </c>
      <c r="BT119" s="290">
        <v>2</v>
      </c>
      <c r="BU119" s="290">
        <v>2</v>
      </c>
      <c r="BV119" s="290">
        <v>2</v>
      </c>
      <c r="BW119" s="290">
        <v>2</v>
      </c>
      <c r="BX119" s="291">
        <f>COUNTIF($BG119:$BW119,2)</f>
        <v>17</v>
      </c>
      <c r="BY119" s="292">
        <f>BX119/COUNTA($BG119:$BW119)</f>
        <v>1</v>
      </c>
      <c r="BZ119" s="291">
        <f t="shared" si="64"/>
        <v>0</v>
      </c>
      <c r="CA119" s="292">
        <f>BZ119/COUNTA($BG119:$BW119)</f>
        <v>0</v>
      </c>
      <c r="CB119" s="291">
        <f t="shared" si="65"/>
        <v>0</v>
      </c>
      <c r="CC119" s="292">
        <f t="shared" si="77"/>
        <v>0</v>
      </c>
      <c r="CD119" s="291">
        <f>(((BX119*2)+(BZ119*1)+(CB119*0)))/COUNTA($BG119:$BW119)</f>
        <v>2</v>
      </c>
      <c r="CE119" s="291" t="str">
        <f t="shared" si="54"/>
        <v>Đạt mục tiêu</v>
      </c>
      <c r="CF119" s="274"/>
    </row>
    <row r="120" spans="1:84" ht="59.25" customHeight="1">
      <c r="A120" s="285">
        <v>116</v>
      </c>
      <c r="B120" s="293">
        <v>249</v>
      </c>
      <c r="C120" s="294" t="s">
        <v>681</v>
      </c>
      <c r="D120" s="205" t="s">
        <v>25</v>
      </c>
      <c r="E120" s="294" t="s">
        <v>681</v>
      </c>
      <c r="F120" s="205" t="s">
        <v>26</v>
      </c>
      <c r="G120" s="290" t="s">
        <v>681</v>
      </c>
      <c r="H120" s="290" t="s">
        <v>1685</v>
      </c>
      <c r="I120" s="290" t="s">
        <v>1303</v>
      </c>
      <c r="J120" s="70" t="s">
        <v>1161</v>
      </c>
      <c r="K120" s="288" t="s">
        <v>1082</v>
      </c>
      <c r="L120" s="399" t="s">
        <v>648</v>
      </c>
      <c r="M120" s="289"/>
      <c r="N120" s="289" t="s">
        <v>648</v>
      </c>
      <c r="O120" s="289"/>
      <c r="P120" s="289"/>
      <c r="Q120" s="289" t="s">
        <v>648</v>
      </c>
      <c r="R120" s="289" t="s">
        <v>648</v>
      </c>
      <c r="S120" s="289"/>
      <c r="T120" s="289"/>
      <c r="U120" s="289"/>
      <c r="V120" s="289"/>
      <c r="W120" s="478">
        <f t="shared" si="78"/>
        <v>3</v>
      </c>
      <c r="X120" s="290"/>
      <c r="Y120" s="290"/>
      <c r="Z120" s="290"/>
      <c r="AA120" s="290"/>
      <c r="AB120" s="290"/>
      <c r="AC120" s="290" t="s">
        <v>1567</v>
      </c>
      <c r="AD120" s="290"/>
      <c r="AE120" s="290"/>
      <c r="AF120" s="290"/>
      <c r="AG120" s="290"/>
      <c r="AH120" s="290"/>
      <c r="AI120" s="290"/>
      <c r="AJ120" s="290"/>
      <c r="AK120" s="290"/>
      <c r="AL120" s="290" t="s">
        <v>1567</v>
      </c>
      <c r="AM120" s="290"/>
      <c r="AN120" s="290"/>
      <c r="AO120" s="290" t="s">
        <v>1567</v>
      </c>
      <c r="AP120" s="290"/>
      <c r="AQ120" s="290" t="s">
        <v>1567</v>
      </c>
      <c r="AR120" s="290" t="s">
        <v>1567</v>
      </c>
      <c r="AS120" s="290"/>
      <c r="AT120" s="290"/>
      <c r="AU120" s="290"/>
      <c r="AV120" s="290"/>
      <c r="AW120" s="290"/>
      <c r="AX120" s="290"/>
      <c r="AY120" s="290"/>
      <c r="AZ120" s="290"/>
      <c r="BA120" s="290"/>
      <c r="BB120" s="290"/>
      <c r="BC120" s="290"/>
      <c r="BD120" s="290"/>
      <c r="BE120" s="290"/>
      <c r="BF120" s="290"/>
      <c r="BG120" s="290">
        <v>2</v>
      </c>
      <c r="BH120" s="290">
        <v>2</v>
      </c>
      <c r="BI120" s="290">
        <v>2</v>
      </c>
      <c r="BJ120" s="290">
        <v>2</v>
      </c>
      <c r="BK120" s="290">
        <v>2</v>
      </c>
      <c r="BL120" s="290">
        <v>2</v>
      </c>
      <c r="BM120" s="290">
        <v>2</v>
      </c>
      <c r="BN120" s="290">
        <v>2</v>
      </c>
      <c r="BO120" s="290">
        <v>1</v>
      </c>
      <c r="BP120" s="290">
        <v>2</v>
      </c>
      <c r="BQ120" s="290">
        <v>2</v>
      </c>
      <c r="BR120" s="290">
        <v>2</v>
      </c>
      <c r="BS120" s="290">
        <v>2</v>
      </c>
      <c r="BT120" s="290">
        <v>2</v>
      </c>
      <c r="BU120" s="290">
        <v>2</v>
      </c>
      <c r="BV120" s="290">
        <v>2</v>
      </c>
      <c r="BW120" s="290">
        <v>2</v>
      </c>
      <c r="BX120" s="291">
        <f>COUNTIF($BG120:$BW120,2)</f>
        <v>16</v>
      </c>
      <c r="BY120" s="292">
        <f>BX120/COUNTA($BG120:$BW120)</f>
        <v>0.94117647058823528</v>
      </c>
      <c r="BZ120" s="291">
        <f t="shared" si="64"/>
        <v>1</v>
      </c>
      <c r="CA120" s="292">
        <f>BZ120/COUNTA($BG120:$BW120)</f>
        <v>5.8823529411764705E-2</v>
      </c>
      <c r="CB120" s="291">
        <f t="shared" si="65"/>
        <v>0</v>
      </c>
      <c r="CC120" s="292">
        <f t="shared" si="77"/>
        <v>0</v>
      </c>
      <c r="CD120" s="291">
        <f>(((BX120*2)+(BZ120*1)+(CB120*0)))/COUNTA($BG120:$BW120)</f>
        <v>1.9411764705882353</v>
      </c>
      <c r="CE120" s="291" t="str">
        <f t="shared" si="54"/>
        <v>Đạt mục tiêu</v>
      </c>
      <c r="CF120" s="274"/>
    </row>
    <row r="121" spans="1:84" ht="78" customHeight="1">
      <c r="A121" s="285">
        <v>117</v>
      </c>
      <c r="B121" s="286">
        <v>253</v>
      </c>
      <c r="C121" s="305" t="s">
        <v>681</v>
      </c>
      <c r="D121" s="305" t="s">
        <v>25</v>
      </c>
      <c r="E121" s="305" t="s">
        <v>681</v>
      </c>
      <c r="F121" s="287" t="s">
        <v>1176</v>
      </c>
      <c r="G121" s="287" t="s">
        <v>1176</v>
      </c>
      <c r="H121" s="287" t="s">
        <v>1176</v>
      </c>
      <c r="I121" s="287" t="s">
        <v>1176</v>
      </c>
      <c r="J121" s="69" t="s">
        <v>1161</v>
      </c>
      <c r="K121" s="287" t="s">
        <v>1082</v>
      </c>
      <c r="L121" s="287" t="s">
        <v>1176</v>
      </c>
      <c r="M121" s="287" t="s">
        <v>1176</v>
      </c>
      <c r="N121" s="287" t="s">
        <v>1176</v>
      </c>
      <c r="O121" s="287" t="s">
        <v>1176</v>
      </c>
      <c r="P121" s="287" t="s">
        <v>1176</v>
      </c>
      <c r="Q121" s="287" t="s">
        <v>1176</v>
      </c>
      <c r="R121" s="287" t="s">
        <v>1176</v>
      </c>
      <c r="S121" s="287" t="s">
        <v>1176</v>
      </c>
      <c r="T121" s="287" t="s">
        <v>1176</v>
      </c>
      <c r="U121" s="287" t="s">
        <v>1176</v>
      </c>
      <c r="V121" s="287" t="s">
        <v>1176</v>
      </c>
      <c r="W121" s="287" t="s">
        <v>1176</v>
      </c>
      <c r="X121" s="287" t="s">
        <v>1176</v>
      </c>
      <c r="Y121" s="287" t="s">
        <v>1176</v>
      </c>
      <c r="Z121" s="287" t="s">
        <v>1176</v>
      </c>
      <c r="AA121" s="287" t="s">
        <v>1176</v>
      </c>
      <c r="AB121" s="287" t="s">
        <v>1176</v>
      </c>
      <c r="AC121" s="287" t="s">
        <v>1176</v>
      </c>
      <c r="AD121" s="287" t="s">
        <v>1176</v>
      </c>
      <c r="AE121" s="287" t="s">
        <v>1176</v>
      </c>
      <c r="AF121" s="287" t="s">
        <v>1176</v>
      </c>
      <c r="AG121" s="287" t="s">
        <v>1176</v>
      </c>
      <c r="AH121" s="287" t="s">
        <v>1176</v>
      </c>
      <c r="AI121" s="287" t="s">
        <v>1176</v>
      </c>
      <c r="AJ121" s="287" t="s">
        <v>1176</v>
      </c>
      <c r="AK121" s="287" t="s">
        <v>1176</v>
      </c>
      <c r="AL121" s="287" t="s">
        <v>1176</v>
      </c>
      <c r="AM121" s="287" t="s">
        <v>1176</v>
      </c>
      <c r="AN121" s="287" t="s">
        <v>1176</v>
      </c>
      <c r="AO121" s="287" t="s">
        <v>1176</v>
      </c>
      <c r="AP121" s="287" t="s">
        <v>1176</v>
      </c>
      <c r="AQ121" s="287" t="s">
        <v>1176</v>
      </c>
      <c r="AR121" s="287" t="s">
        <v>1176</v>
      </c>
      <c r="AS121" s="287" t="s">
        <v>1176</v>
      </c>
      <c r="AT121" s="287" t="s">
        <v>1176</v>
      </c>
      <c r="AU121" s="287" t="s">
        <v>1176</v>
      </c>
      <c r="AV121" s="287" t="s">
        <v>1176</v>
      </c>
      <c r="AW121" s="287" t="s">
        <v>1176</v>
      </c>
      <c r="AX121" s="287" t="s">
        <v>1176</v>
      </c>
      <c r="AY121" s="287" t="s">
        <v>1176</v>
      </c>
      <c r="AZ121" s="287" t="s">
        <v>1176</v>
      </c>
      <c r="BA121" s="287" t="s">
        <v>1176</v>
      </c>
      <c r="BB121" s="287" t="s">
        <v>1176</v>
      </c>
      <c r="BC121" s="287" t="s">
        <v>1176</v>
      </c>
      <c r="BD121" s="287" t="s">
        <v>1176</v>
      </c>
      <c r="BE121" s="287" t="s">
        <v>1176</v>
      </c>
      <c r="BF121" s="287" t="s">
        <v>1176</v>
      </c>
      <c r="BG121" s="287" t="s">
        <v>1176</v>
      </c>
      <c r="BH121" s="287" t="s">
        <v>1176</v>
      </c>
      <c r="BI121" s="287" t="s">
        <v>1176</v>
      </c>
      <c r="BJ121" s="287" t="s">
        <v>1176</v>
      </c>
      <c r="BK121" s="287" t="s">
        <v>1176</v>
      </c>
      <c r="BL121" s="287" t="s">
        <v>1176</v>
      </c>
      <c r="BM121" s="287" t="s">
        <v>1176</v>
      </c>
      <c r="BN121" s="287" t="s">
        <v>1176</v>
      </c>
      <c r="BO121" s="287" t="s">
        <v>1176</v>
      </c>
      <c r="BP121" s="287" t="s">
        <v>1176</v>
      </c>
      <c r="BQ121" s="287" t="s">
        <v>1176</v>
      </c>
      <c r="BR121" s="287" t="s">
        <v>1176</v>
      </c>
      <c r="BS121" s="287" t="s">
        <v>1176</v>
      </c>
      <c r="BT121" s="287" t="s">
        <v>1176</v>
      </c>
      <c r="BU121" s="287" t="s">
        <v>1176</v>
      </c>
      <c r="BV121" s="287" t="s">
        <v>1176</v>
      </c>
      <c r="BW121" s="287" t="s">
        <v>1176</v>
      </c>
      <c r="BX121" s="287" t="s">
        <v>1176</v>
      </c>
      <c r="BY121" s="287" t="s">
        <v>1176</v>
      </c>
      <c r="BZ121" s="287" t="s">
        <v>1176</v>
      </c>
      <c r="CA121" s="287" t="s">
        <v>1176</v>
      </c>
      <c r="CB121" s="287" t="s">
        <v>1176</v>
      </c>
      <c r="CC121" s="287" t="s">
        <v>1176</v>
      </c>
      <c r="CD121" s="287" t="s">
        <v>1176</v>
      </c>
      <c r="CE121" s="287" t="s">
        <v>1176</v>
      </c>
      <c r="CF121" s="274"/>
    </row>
    <row r="122" spans="1:84" ht="60.75" customHeight="1">
      <c r="A122" s="285">
        <v>118</v>
      </c>
      <c r="B122" s="286">
        <v>254</v>
      </c>
      <c r="C122" s="305" t="s">
        <v>1124</v>
      </c>
      <c r="D122" s="305"/>
      <c r="E122" s="305"/>
      <c r="F122" s="287" t="s">
        <v>1176</v>
      </c>
      <c r="G122" s="287" t="s">
        <v>1176</v>
      </c>
      <c r="H122" s="287" t="s">
        <v>1176</v>
      </c>
      <c r="I122" s="287" t="s">
        <v>1176</v>
      </c>
      <c r="J122" s="69" t="s">
        <v>1161</v>
      </c>
      <c r="K122" s="287" t="s">
        <v>1176</v>
      </c>
      <c r="L122" s="287" t="s">
        <v>1176</v>
      </c>
      <c r="M122" s="287" t="s">
        <v>1176</v>
      </c>
      <c r="N122" s="287" t="s">
        <v>1176</v>
      </c>
      <c r="O122" s="287" t="s">
        <v>1176</v>
      </c>
      <c r="P122" s="287" t="s">
        <v>1176</v>
      </c>
      <c r="Q122" s="287" t="s">
        <v>1176</v>
      </c>
      <c r="R122" s="287" t="s">
        <v>1176</v>
      </c>
      <c r="S122" s="287" t="s">
        <v>1176</v>
      </c>
      <c r="T122" s="287" t="s">
        <v>1176</v>
      </c>
      <c r="U122" s="287" t="s">
        <v>1176</v>
      </c>
      <c r="V122" s="287" t="s">
        <v>1176</v>
      </c>
      <c r="W122" s="287" t="s">
        <v>1176</v>
      </c>
      <c r="X122" s="287" t="s">
        <v>1176</v>
      </c>
      <c r="Y122" s="287" t="s">
        <v>1176</v>
      </c>
      <c r="Z122" s="287" t="s">
        <v>1176</v>
      </c>
      <c r="AA122" s="287" t="s">
        <v>1176</v>
      </c>
      <c r="AB122" s="287" t="s">
        <v>1176</v>
      </c>
      <c r="AC122" s="287" t="s">
        <v>1176</v>
      </c>
      <c r="AD122" s="287" t="s">
        <v>1176</v>
      </c>
      <c r="AE122" s="287" t="s">
        <v>1176</v>
      </c>
      <c r="AF122" s="287" t="s">
        <v>1176</v>
      </c>
      <c r="AG122" s="287" t="s">
        <v>1176</v>
      </c>
      <c r="AH122" s="287" t="s">
        <v>1176</v>
      </c>
      <c r="AI122" s="287" t="s">
        <v>1176</v>
      </c>
      <c r="AJ122" s="287" t="s">
        <v>1176</v>
      </c>
      <c r="AK122" s="287" t="s">
        <v>1176</v>
      </c>
      <c r="AL122" s="287" t="s">
        <v>1176</v>
      </c>
      <c r="AM122" s="287" t="s">
        <v>1176</v>
      </c>
      <c r="AN122" s="287" t="s">
        <v>1176</v>
      </c>
      <c r="AO122" s="287" t="s">
        <v>1176</v>
      </c>
      <c r="AP122" s="287" t="s">
        <v>1176</v>
      </c>
      <c r="AQ122" s="287" t="s">
        <v>1176</v>
      </c>
      <c r="AR122" s="287" t="s">
        <v>1176</v>
      </c>
      <c r="AS122" s="287" t="s">
        <v>1176</v>
      </c>
      <c r="AT122" s="287" t="s">
        <v>1176</v>
      </c>
      <c r="AU122" s="287" t="s">
        <v>1176</v>
      </c>
      <c r="AV122" s="287" t="s">
        <v>1176</v>
      </c>
      <c r="AW122" s="287" t="s">
        <v>1176</v>
      </c>
      <c r="AX122" s="287" t="s">
        <v>1176</v>
      </c>
      <c r="AY122" s="287" t="s">
        <v>1176</v>
      </c>
      <c r="AZ122" s="287" t="s">
        <v>1176</v>
      </c>
      <c r="BA122" s="287" t="s">
        <v>1176</v>
      </c>
      <c r="BB122" s="287" t="s">
        <v>1176</v>
      </c>
      <c r="BC122" s="287" t="s">
        <v>1176</v>
      </c>
      <c r="BD122" s="287" t="s">
        <v>1176</v>
      </c>
      <c r="BE122" s="287" t="s">
        <v>1176</v>
      </c>
      <c r="BF122" s="287" t="s">
        <v>1176</v>
      </c>
      <c r="BG122" s="287" t="s">
        <v>1176</v>
      </c>
      <c r="BH122" s="287" t="s">
        <v>1176</v>
      </c>
      <c r="BI122" s="287" t="s">
        <v>1176</v>
      </c>
      <c r="BJ122" s="287" t="s">
        <v>1176</v>
      </c>
      <c r="BK122" s="287" t="s">
        <v>1176</v>
      </c>
      <c r="BL122" s="287" t="s">
        <v>1176</v>
      </c>
      <c r="BM122" s="287" t="s">
        <v>1176</v>
      </c>
      <c r="BN122" s="287" t="s">
        <v>1176</v>
      </c>
      <c r="BO122" s="287" t="s">
        <v>1176</v>
      </c>
      <c r="BP122" s="287" t="s">
        <v>1176</v>
      </c>
      <c r="BQ122" s="287" t="s">
        <v>1176</v>
      </c>
      <c r="BR122" s="287" t="s">
        <v>1176</v>
      </c>
      <c r="BS122" s="287" t="s">
        <v>1176</v>
      </c>
      <c r="BT122" s="287" t="s">
        <v>1176</v>
      </c>
      <c r="BU122" s="287" t="s">
        <v>1176</v>
      </c>
      <c r="BV122" s="287" t="s">
        <v>1176</v>
      </c>
      <c r="BW122" s="287" t="s">
        <v>1176</v>
      </c>
      <c r="BX122" s="287" t="s">
        <v>1176</v>
      </c>
      <c r="BY122" s="287" t="s">
        <v>1176</v>
      </c>
      <c r="BZ122" s="287" t="s">
        <v>1176</v>
      </c>
      <c r="CA122" s="287" t="s">
        <v>1176</v>
      </c>
      <c r="CB122" s="287" t="s">
        <v>1176</v>
      </c>
      <c r="CC122" s="287" t="s">
        <v>1176</v>
      </c>
      <c r="CD122" s="287" t="s">
        <v>1176</v>
      </c>
      <c r="CE122" s="287" t="s">
        <v>1176</v>
      </c>
      <c r="CF122" s="274"/>
    </row>
    <row r="123" spans="1:84" ht="30.75" customHeight="1">
      <c r="A123" s="498">
        <v>119</v>
      </c>
      <c r="B123" s="496">
        <v>160</v>
      </c>
      <c r="C123" s="494"/>
      <c r="D123" s="494"/>
      <c r="E123" s="499"/>
      <c r="F123" s="494"/>
      <c r="G123" s="492"/>
      <c r="H123" s="290" t="s">
        <v>1688</v>
      </c>
      <c r="I123" s="290" t="s">
        <v>1303</v>
      </c>
      <c r="J123" s="70"/>
      <c r="K123" s="288" t="s">
        <v>1082</v>
      </c>
      <c r="L123" s="399" t="s">
        <v>648</v>
      </c>
      <c r="M123" s="289"/>
      <c r="N123" s="289"/>
      <c r="O123" s="289"/>
      <c r="P123" s="289"/>
      <c r="Q123" s="289"/>
      <c r="R123" s="289"/>
      <c r="S123" s="289"/>
      <c r="T123" s="289"/>
      <c r="U123" s="289" t="s">
        <v>648</v>
      </c>
      <c r="V123" s="289"/>
      <c r="W123" s="478">
        <f t="shared" ref="W123" si="79">COUNTIF($M123:$V123,"x")</f>
        <v>1</v>
      </c>
      <c r="X123" s="290"/>
      <c r="Y123" s="290"/>
      <c r="Z123" s="290"/>
      <c r="AA123" s="290"/>
      <c r="AB123" s="290"/>
      <c r="AC123" s="290"/>
      <c r="AD123" s="290"/>
      <c r="AE123" s="290"/>
      <c r="AF123" s="290"/>
      <c r="AG123" s="290"/>
      <c r="AH123" s="290"/>
      <c r="AI123" s="290"/>
      <c r="AJ123" s="290"/>
      <c r="AK123" s="290"/>
      <c r="AL123" s="290"/>
      <c r="AM123" s="290"/>
      <c r="AN123" s="290"/>
      <c r="AO123" s="290"/>
      <c r="AP123" s="290"/>
      <c r="AQ123" s="290"/>
      <c r="AR123" s="290"/>
      <c r="AS123" s="290"/>
      <c r="AT123" s="290"/>
      <c r="AU123" s="290"/>
      <c r="AV123" s="290"/>
      <c r="AW123" s="290"/>
      <c r="AX123" s="290"/>
      <c r="AY123" s="290"/>
      <c r="AZ123" s="290"/>
      <c r="BA123" s="290" t="s">
        <v>1769</v>
      </c>
      <c r="BB123" s="290"/>
      <c r="BC123" s="290"/>
      <c r="BD123" s="290"/>
      <c r="BE123" s="290"/>
      <c r="BF123" s="290"/>
      <c r="BG123" s="290">
        <v>2</v>
      </c>
      <c r="BH123" s="290">
        <v>2</v>
      </c>
      <c r="BI123" s="290">
        <v>2</v>
      </c>
      <c r="BJ123" s="290">
        <v>2</v>
      </c>
      <c r="BK123" s="290">
        <v>2</v>
      </c>
      <c r="BL123" s="290">
        <v>2</v>
      </c>
      <c r="BM123" s="290">
        <v>2</v>
      </c>
      <c r="BN123" s="290">
        <v>2</v>
      </c>
      <c r="BO123" s="290">
        <v>2</v>
      </c>
      <c r="BP123" s="290">
        <v>2</v>
      </c>
      <c r="BQ123" s="290">
        <v>2</v>
      </c>
      <c r="BR123" s="290">
        <v>2</v>
      </c>
      <c r="BS123" s="290">
        <v>2</v>
      </c>
      <c r="BT123" s="290">
        <v>1</v>
      </c>
      <c r="BU123" s="290">
        <v>2</v>
      </c>
      <c r="BV123" s="290">
        <v>2</v>
      </c>
      <c r="BW123" s="290">
        <v>2</v>
      </c>
      <c r="BX123" s="291">
        <f>COUNTIF($BG123:$BW123,2)</f>
        <v>16</v>
      </c>
      <c r="BY123" s="292">
        <f>BX123/COUNTA($BG123:$BW123)</f>
        <v>0.94117647058823528</v>
      </c>
      <c r="BZ123" s="291">
        <f t="shared" si="64"/>
        <v>1</v>
      </c>
      <c r="CA123" s="292">
        <f>BZ123/COUNTA($BG123:$BW123)</f>
        <v>5.8823529411764705E-2</v>
      </c>
      <c r="CB123" s="291">
        <f t="shared" si="65"/>
        <v>0</v>
      </c>
      <c r="CC123" s="292">
        <f>CB123/COUNTA($BG123:$BV123)</f>
        <v>0</v>
      </c>
      <c r="CD123" s="291">
        <f>(((BX123*2)+(BZ123*1)+(CB123*0)))/COUNTA($BG123:$BW123)</f>
        <v>1.9411764705882353</v>
      </c>
      <c r="CE123" s="291" t="str">
        <f t="shared" si="54"/>
        <v>Đạt mục tiêu</v>
      </c>
      <c r="CF123" s="274"/>
    </row>
    <row r="124" spans="1:84" ht="39" customHeight="1">
      <c r="A124" s="285">
        <v>120</v>
      </c>
      <c r="B124" s="286">
        <v>261</v>
      </c>
      <c r="C124" s="305" t="s">
        <v>329</v>
      </c>
      <c r="D124" s="305"/>
      <c r="E124" s="305"/>
      <c r="F124" s="287" t="s">
        <v>1176</v>
      </c>
      <c r="G124" s="287" t="s">
        <v>1176</v>
      </c>
      <c r="H124" s="287"/>
      <c r="I124" s="287" t="s">
        <v>1176</v>
      </c>
      <c r="J124" s="69" t="s">
        <v>1161</v>
      </c>
      <c r="K124" s="287" t="s">
        <v>1176</v>
      </c>
      <c r="L124" s="287" t="s">
        <v>1176</v>
      </c>
      <c r="M124" s="287" t="s">
        <v>1176</v>
      </c>
      <c r="N124" s="287" t="s">
        <v>1176</v>
      </c>
      <c r="O124" s="287" t="s">
        <v>1176</v>
      </c>
      <c r="P124" s="287" t="s">
        <v>1176</v>
      </c>
      <c r="Q124" s="287" t="s">
        <v>1176</v>
      </c>
      <c r="R124" s="287" t="s">
        <v>1176</v>
      </c>
      <c r="S124" s="287" t="s">
        <v>1176</v>
      </c>
      <c r="T124" s="287" t="s">
        <v>1176</v>
      </c>
      <c r="U124" s="287" t="s">
        <v>1176</v>
      </c>
      <c r="V124" s="287" t="s">
        <v>1176</v>
      </c>
      <c r="W124" s="287" t="s">
        <v>1176</v>
      </c>
      <c r="X124" s="287" t="s">
        <v>1176</v>
      </c>
      <c r="Y124" s="287" t="s">
        <v>1176</v>
      </c>
      <c r="Z124" s="287" t="s">
        <v>1176</v>
      </c>
      <c r="AA124" s="287" t="s">
        <v>1176</v>
      </c>
      <c r="AB124" s="287" t="s">
        <v>1176</v>
      </c>
      <c r="AC124" s="287" t="s">
        <v>1176</v>
      </c>
      <c r="AD124" s="287" t="s">
        <v>1176</v>
      </c>
      <c r="AE124" s="287" t="s">
        <v>1176</v>
      </c>
      <c r="AF124" s="287" t="s">
        <v>1176</v>
      </c>
      <c r="AG124" s="287" t="s">
        <v>1176</v>
      </c>
      <c r="AH124" s="287" t="s">
        <v>1176</v>
      </c>
      <c r="AI124" s="287" t="s">
        <v>1176</v>
      </c>
      <c r="AJ124" s="287" t="s">
        <v>1176</v>
      </c>
      <c r="AK124" s="287" t="s">
        <v>1176</v>
      </c>
      <c r="AL124" s="287" t="s">
        <v>1176</v>
      </c>
      <c r="AM124" s="287" t="s">
        <v>1176</v>
      </c>
      <c r="AN124" s="287" t="s">
        <v>1176</v>
      </c>
      <c r="AO124" s="287" t="s">
        <v>1176</v>
      </c>
      <c r="AP124" s="287" t="s">
        <v>1176</v>
      </c>
      <c r="AQ124" s="287" t="s">
        <v>1176</v>
      </c>
      <c r="AR124" s="287" t="s">
        <v>1176</v>
      </c>
      <c r="AS124" s="287" t="s">
        <v>1176</v>
      </c>
      <c r="AT124" s="287" t="s">
        <v>1176</v>
      </c>
      <c r="AU124" s="287" t="s">
        <v>1176</v>
      </c>
      <c r="AV124" s="287" t="s">
        <v>1176</v>
      </c>
      <c r="AW124" s="287" t="s">
        <v>1176</v>
      </c>
      <c r="AX124" s="287" t="s">
        <v>1176</v>
      </c>
      <c r="AY124" s="287" t="s">
        <v>1176</v>
      </c>
      <c r="AZ124" s="287" t="s">
        <v>1176</v>
      </c>
      <c r="BA124" s="287" t="s">
        <v>1176</v>
      </c>
      <c r="BB124" s="287" t="s">
        <v>1176</v>
      </c>
      <c r="BC124" s="287" t="s">
        <v>1176</v>
      </c>
      <c r="BD124" s="287" t="s">
        <v>1176</v>
      </c>
      <c r="BE124" s="287" t="s">
        <v>1176</v>
      </c>
      <c r="BF124" s="287" t="s">
        <v>1176</v>
      </c>
      <c r="BG124" s="287" t="s">
        <v>1176</v>
      </c>
      <c r="BH124" s="287" t="s">
        <v>1176</v>
      </c>
      <c r="BI124" s="287" t="s">
        <v>1176</v>
      </c>
      <c r="BJ124" s="287" t="s">
        <v>1176</v>
      </c>
      <c r="BK124" s="287" t="s">
        <v>1176</v>
      </c>
      <c r="BL124" s="287" t="s">
        <v>1176</v>
      </c>
      <c r="BM124" s="287" t="s">
        <v>1176</v>
      </c>
      <c r="BN124" s="287" t="s">
        <v>1176</v>
      </c>
      <c r="BO124" s="287" t="s">
        <v>1176</v>
      </c>
      <c r="BP124" s="287" t="s">
        <v>1176</v>
      </c>
      <c r="BQ124" s="287" t="s">
        <v>1176</v>
      </c>
      <c r="BR124" s="287" t="s">
        <v>1176</v>
      </c>
      <c r="BS124" s="287" t="s">
        <v>1176</v>
      </c>
      <c r="BT124" s="287" t="s">
        <v>1176</v>
      </c>
      <c r="BU124" s="287" t="s">
        <v>1176</v>
      </c>
      <c r="BV124" s="287" t="s">
        <v>1176</v>
      </c>
      <c r="BW124" s="287" t="s">
        <v>1176</v>
      </c>
      <c r="BX124" s="287" t="s">
        <v>1176</v>
      </c>
      <c r="BY124" s="287" t="s">
        <v>1176</v>
      </c>
      <c r="BZ124" s="287" t="s">
        <v>1176</v>
      </c>
      <c r="CA124" s="287" t="s">
        <v>1176</v>
      </c>
      <c r="CB124" s="287" t="s">
        <v>1176</v>
      </c>
      <c r="CC124" s="287" t="s">
        <v>1176</v>
      </c>
      <c r="CD124" s="287" t="s">
        <v>1176</v>
      </c>
      <c r="CE124" s="287" t="s">
        <v>1176</v>
      </c>
      <c r="CF124" s="274"/>
    </row>
    <row r="125" spans="1:84" ht="50.25" customHeight="1">
      <c r="A125" s="285">
        <v>121</v>
      </c>
      <c r="B125" s="293">
        <v>264</v>
      </c>
      <c r="C125" s="294" t="s">
        <v>334</v>
      </c>
      <c r="D125" s="205" t="s">
        <v>25</v>
      </c>
      <c r="E125" s="294" t="s">
        <v>335</v>
      </c>
      <c r="F125" s="205" t="s">
        <v>25</v>
      </c>
      <c r="G125" s="290" t="s">
        <v>335</v>
      </c>
      <c r="H125" s="290" t="s">
        <v>1950</v>
      </c>
      <c r="I125" s="290" t="s">
        <v>1303</v>
      </c>
      <c r="J125" s="70" t="s">
        <v>1161</v>
      </c>
      <c r="K125" s="288" t="s">
        <v>1082</v>
      </c>
      <c r="L125" s="399" t="s">
        <v>648</v>
      </c>
      <c r="M125" s="289"/>
      <c r="N125" s="289"/>
      <c r="O125" s="289"/>
      <c r="P125" s="289"/>
      <c r="Q125" s="289"/>
      <c r="R125" s="289"/>
      <c r="S125" s="289"/>
      <c r="T125" s="289"/>
      <c r="U125" s="289" t="s">
        <v>648</v>
      </c>
      <c r="V125" s="289"/>
      <c r="W125" s="478">
        <f t="shared" ref="W125" si="80">COUNTIF($M125:$V125,"x")</f>
        <v>1</v>
      </c>
      <c r="X125" s="290"/>
      <c r="Y125" s="290"/>
      <c r="Z125" s="290"/>
      <c r="AA125" s="290"/>
      <c r="AB125" s="290"/>
      <c r="AC125" s="290"/>
      <c r="AD125" s="290"/>
      <c r="AE125" s="290"/>
      <c r="AF125" s="290"/>
      <c r="AG125" s="290"/>
      <c r="AH125" s="290"/>
      <c r="AI125" s="290"/>
      <c r="AJ125" s="290"/>
      <c r="AK125" s="290"/>
      <c r="AL125" s="290"/>
      <c r="AM125" s="290"/>
      <c r="AN125" s="290"/>
      <c r="AO125" s="290"/>
      <c r="AP125" s="290"/>
      <c r="AQ125" s="290"/>
      <c r="AR125" s="290"/>
      <c r="AS125" s="290"/>
      <c r="AT125" s="290"/>
      <c r="AU125" s="290"/>
      <c r="AV125" s="290"/>
      <c r="AW125" s="290"/>
      <c r="AX125" s="290"/>
      <c r="AY125" s="290"/>
      <c r="AZ125" s="290"/>
      <c r="BA125" s="290"/>
      <c r="BB125" s="290"/>
      <c r="BC125" s="290" t="s">
        <v>1772</v>
      </c>
      <c r="BD125" s="290"/>
      <c r="BE125" s="290"/>
      <c r="BF125" s="290"/>
      <c r="BG125" s="290">
        <v>2</v>
      </c>
      <c r="BH125" s="290">
        <v>2</v>
      </c>
      <c r="BI125" s="290">
        <v>2</v>
      </c>
      <c r="BJ125" s="290">
        <v>2</v>
      </c>
      <c r="BK125" s="290">
        <v>2</v>
      </c>
      <c r="BL125" s="290">
        <v>2</v>
      </c>
      <c r="BM125" s="290">
        <v>2</v>
      </c>
      <c r="BN125" s="290">
        <v>2</v>
      </c>
      <c r="BO125" s="290">
        <v>2</v>
      </c>
      <c r="BP125" s="290">
        <v>2</v>
      </c>
      <c r="BQ125" s="290">
        <v>2</v>
      </c>
      <c r="BR125" s="290">
        <v>2</v>
      </c>
      <c r="BS125" s="290">
        <v>2</v>
      </c>
      <c r="BT125" s="290">
        <v>2</v>
      </c>
      <c r="BU125" s="290">
        <v>2</v>
      </c>
      <c r="BV125" s="290">
        <v>2</v>
      </c>
      <c r="BW125" s="290">
        <v>2</v>
      </c>
      <c r="BX125" s="291">
        <f>COUNTIF($BG125:$BW125,2)</f>
        <v>17</v>
      </c>
      <c r="BY125" s="292">
        <f>BX125/COUNTA($BG125:$BW125)</f>
        <v>1</v>
      </c>
      <c r="BZ125" s="291">
        <f t="shared" si="64"/>
        <v>0</v>
      </c>
      <c r="CA125" s="292">
        <f>BZ125/COUNTA($BG125:$BW125)</f>
        <v>0</v>
      </c>
      <c r="CB125" s="291">
        <f t="shared" si="65"/>
        <v>0</v>
      </c>
      <c r="CC125" s="292">
        <f>CB125/COUNTA($BG125:$BV125)</f>
        <v>0</v>
      </c>
      <c r="CD125" s="291">
        <f>(((BX125*2)+(BZ125*1)+(CB125*0)))/COUNTA($BG125:$BW125)</f>
        <v>2</v>
      </c>
      <c r="CE125" s="291" t="str">
        <f t="shared" si="54"/>
        <v>Đạt mục tiêu</v>
      </c>
      <c r="CF125" s="274"/>
    </row>
    <row r="126" spans="1:84" ht="30.75" customHeight="1">
      <c r="A126" s="285">
        <v>122</v>
      </c>
      <c r="B126" s="286">
        <v>265</v>
      </c>
      <c r="C126" s="305" t="s">
        <v>336</v>
      </c>
      <c r="D126" s="305"/>
      <c r="E126" s="305"/>
      <c r="F126" s="287" t="s">
        <v>1176</v>
      </c>
      <c r="G126" s="287" t="s">
        <v>1176</v>
      </c>
      <c r="H126" s="287" t="s">
        <v>1176</v>
      </c>
      <c r="I126" s="287" t="s">
        <v>1176</v>
      </c>
      <c r="J126" s="69" t="s">
        <v>1161</v>
      </c>
      <c r="K126" s="287" t="s">
        <v>1176</v>
      </c>
      <c r="L126" s="287" t="s">
        <v>1176</v>
      </c>
      <c r="M126" s="287" t="s">
        <v>1176</v>
      </c>
      <c r="N126" s="287" t="s">
        <v>1176</v>
      </c>
      <c r="O126" s="287" t="s">
        <v>1176</v>
      </c>
      <c r="P126" s="287" t="s">
        <v>1176</v>
      </c>
      <c r="Q126" s="287" t="s">
        <v>1176</v>
      </c>
      <c r="R126" s="287" t="s">
        <v>1176</v>
      </c>
      <c r="S126" s="287" t="s">
        <v>1176</v>
      </c>
      <c r="T126" s="287" t="s">
        <v>1176</v>
      </c>
      <c r="U126" s="287" t="s">
        <v>1176</v>
      </c>
      <c r="V126" s="287" t="s">
        <v>1176</v>
      </c>
      <c r="W126" s="287" t="s">
        <v>1176</v>
      </c>
      <c r="X126" s="287" t="s">
        <v>1176</v>
      </c>
      <c r="Y126" s="287" t="s">
        <v>1176</v>
      </c>
      <c r="Z126" s="287" t="s">
        <v>1176</v>
      </c>
      <c r="AA126" s="287" t="s">
        <v>1176</v>
      </c>
      <c r="AB126" s="287" t="s">
        <v>1176</v>
      </c>
      <c r="AC126" s="287" t="s">
        <v>1176</v>
      </c>
      <c r="AD126" s="287" t="s">
        <v>1176</v>
      </c>
      <c r="AE126" s="287" t="s">
        <v>1176</v>
      </c>
      <c r="AF126" s="287" t="s">
        <v>1176</v>
      </c>
      <c r="AG126" s="287" t="s">
        <v>1176</v>
      </c>
      <c r="AH126" s="287" t="s">
        <v>1176</v>
      </c>
      <c r="AI126" s="287" t="s">
        <v>1176</v>
      </c>
      <c r="AJ126" s="287" t="s">
        <v>1176</v>
      </c>
      <c r="AK126" s="287" t="s">
        <v>1176</v>
      </c>
      <c r="AL126" s="287" t="s">
        <v>1176</v>
      </c>
      <c r="AM126" s="287" t="s">
        <v>1176</v>
      </c>
      <c r="AN126" s="287" t="s">
        <v>1176</v>
      </c>
      <c r="AO126" s="287" t="s">
        <v>1176</v>
      </c>
      <c r="AP126" s="287" t="s">
        <v>1176</v>
      </c>
      <c r="AQ126" s="287" t="s">
        <v>1176</v>
      </c>
      <c r="AR126" s="287" t="s">
        <v>1176</v>
      </c>
      <c r="AS126" s="287" t="s">
        <v>1176</v>
      </c>
      <c r="AT126" s="287" t="s">
        <v>1176</v>
      </c>
      <c r="AU126" s="287" t="s">
        <v>1176</v>
      </c>
      <c r="AV126" s="287" t="s">
        <v>1176</v>
      </c>
      <c r="AW126" s="287" t="s">
        <v>1176</v>
      </c>
      <c r="AX126" s="287" t="s">
        <v>1176</v>
      </c>
      <c r="AY126" s="287" t="s">
        <v>1176</v>
      </c>
      <c r="AZ126" s="287" t="s">
        <v>1176</v>
      </c>
      <c r="BA126" s="287" t="s">
        <v>1176</v>
      </c>
      <c r="BB126" s="287" t="s">
        <v>1176</v>
      </c>
      <c r="BC126" s="287" t="s">
        <v>1176</v>
      </c>
      <c r="BD126" s="287" t="s">
        <v>1176</v>
      </c>
      <c r="BE126" s="287" t="s">
        <v>1176</v>
      </c>
      <c r="BF126" s="287" t="s">
        <v>1176</v>
      </c>
      <c r="BG126" s="287" t="s">
        <v>1176</v>
      </c>
      <c r="BH126" s="287" t="s">
        <v>1176</v>
      </c>
      <c r="BI126" s="287" t="s">
        <v>1176</v>
      </c>
      <c r="BJ126" s="287" t="s">
        <v>1176</v>
      </c>
      <c r="BK126" s="287" t="s">
        <v>1176</v>
      </c>
      <c r="BL126" s="287" t="s">
        <v>1176</v>
      </c>
      <c r="BM126" s="287" t="s">
        <v>1176</v>
      </c>
      <c r="BN126" s="287" t="s">
        <v>1176</v>
      </c>
      <c r="BO126" s="287" t="s">
        <v>1176</v>
      </c>
      <c r="BP126" s="287" t="s">
        <v>1176</v>
      </c>
      <c r="BQ126" s="287" t="s">
        <v>1176</v>
      </c>
      <c r="BR126" s="287" t="s">
        <v>1176</v>
      </c>
      <c r="BS126" s="287" t="s">
        <v>1176</v>
      </c>
      <c r="BT126" s="287" t="s">
        <v>1176</v>
      </c>
      <c r="BU126" s="287" t="s">
        <v>1176</v>
      </c>
      <c r="BV126" s="287" t="s">
        <v>1176</v>
      </c>
      <c r="BW126" s="287" t="s">
        <v>1176</v>
      </c>
      <c r="BX126" s="287" t="s">
        <v>1176</v>
      </c>
      <c r="BY126" s="287" t="s">
        <v>1176</v>
      </c>
      <c r="BZ126" s="287" t="s">
        <v>1176</v>
      </c>
      <c r="CA126" s="287" t="s">
        <v>1176</v>
      </c>
      <c r="CB126" s="287" t="s">
        <v>1176</v>
      </c>
      <c r="CC126" s="287" t="s">
        <v>1176</v>
      </c>
      <c r="CD126" s="287" t="s">
        <v>1176</v>
      </c>
      <c r="CE126" s="287" t="s">
        <v>1176</v>
      </c>
      <c r="CF126" s="274"/>
    </row>
    <row r="127" spans="1:84" ht="30.75" customHeight="1">
      <c r="A127" s="652">
        <v>123</v>
      </c>
      <c r="B127" s="647">
        <v>275</v>
      </c>
      <c r="C127" s="685"/>
      <c r="D127" s="643"/>
      <c r="E127" s="643"/>
      <c r="F127" s="643"/>
      <c r="G127" s="617"/>
      <c r="H127" s="290" t="s">
        <v>1759</v>
      </c>
      <c r="I127" s="290" t="s">
        <v>1303</v>
      </c>
      <c r="J127" s="70" t="s">
        <v>1161</v>
      </c>
      <c r="K127" s="288" t="s">
        <v>1082</v>
      </c>
      <c r="L127" s="399" t="s">
        <v>648</v>
      </c>
      <c r="M127" s="289"/>
      <c r="N127" s="289"/>
      <c r="O127" s="289"/>
      <c r="P127" s="289"/>
      <c r="Q127" s="289"/>
      <c r="R127" s="289"/>
      <c r="S127" s="289"/>
      <c r="T127" s="289"/>
      <c r="U127" s="289" t="s">
        <v>648</v>
      </c>
      <c r="V127" s="289"/>
      <c r="W127" s="478">
        <f t="shared" ref="W127" si="81">COUNTIF($M127:$V127,"x")</f>
        <v>1</v>
      </c>
      <c r="X127" s="290"/>
      <c r="Y127" s="290"/>
      <c r="Z127" s="290"/>
      <c r="AA127" s="290"/>
      <c r="AB127" s="290"/>
      <c r="AC127" s="290"/>
      <c r="AD127" s="290"/>
      <c r="AE127" s="290"/>
      <c r="AF127" s="290"/>
      <c r="AG127" s="290"/>
      <c r="AH127" s="290"/>
      <c r="AI127" s="290"/>
      <c r="AJ127" s="290"/>
      <c r="AK127" s="290"/>
      <c r="AL127" s="290"/>
      <c r="AM127" s="290"/>
      <c r="AN127" s="290"/>
      <c r="AO127" s="290"/>
      <c r="AP127" s="290"/>
      <c r="AQ127" s="290"/>
      <c r="AR127" s="290"/>
      <c r="AS127" s="290"/>
      <c r="AT127" s="290"/>
      <c r="AU127" s="290"/>
      <c r="AV127" s="290"/>
      <c r="AW127" s="290"/>
      <c r="AX127" s="290"/>
      <c r="AY127" s="290"/>
      <c r="AZ127" s="290"/>
      <c r="BA127" s="290"/>
      <c r="BB127" s="290" t="s">
        <v>1771</v>
      </c>
      <c r="BC127" s="290"/>
      <c r="BD127" s="290"/>
      <c r="BE127" s="290"/>
      <c r="BF127" s="290"/>
      <c r="BG127" s="290">
        <v>2</v>
      </c>
      <c r="BH127" s="290">
        <v>2</v>
      </c>
      <c r="BI127" s="290">
        <v>2</v>
      </c>
      <c r="BJ127" s="290">
        <v>2</v>
      </c>
      <c r="BK127" s="290">
        <v>2</v>
      </c>
      <c r="BL127" s="290">
        <v>2</v>
      </c>
      <c r="BM127" s="290">
        <v>2</v>
      </c>
      <c r="BN127" s="290">
        <v>2</v>
      </c>
      <c r="BO127" s="290">
        <v>2</v>
      </c>
      <c r="BP127" s="290">
        <v>2</v>
      </c>
      <c r="BQ127" s="290">
        <v>2</v>
      </c>
      <c r="BR127" s="290">
        <v>2</v>
      </c>
      <c r="BS127" s="290">
        <v>2</v>
      </c>
      <c r="BT127" s="290">
        <v>2</v>
      </c>
      <c r="BU127" s="290">
        <v>2</v>
      </c>
      <c r="BV127" s="290">
        <v>2</v>
      </c>
      <c r="BW127" s="290">
        <v>2</v>
      </c>
      <c r="BX127" s="291">
        <f>COUNTIF($BG127:$BW127,2)</f>
        <v>17</v>
      </c>
      <c r="BY127" s="292">
        <f>BX127/COUNTA($BG127:$BW127)</f>
        <v>1</v>
      </c>
      <c r="BZ127" s="291">
        <f t="shared" si="64"/>
        <v>0</v>
      </c>
      <c r="CA127" s="292">
        <f>BZ127/COUNTA($BG127:$BW127)</f>
        <v>0</v>
      </c>
      <c r="CB127" s="291">
        <f t="shared" si="65"/>
        <v>0</v>
      </c>
      <c r="CC127" s="292">
        <f>CB127/COUNTA($BG127:$BV127)</f>
        <v>0</v>
      </c>
      <c r="CD127" s="291">
        <f>(((BX127*2)+(BZ127*1)+(CB127*0)))/COUNTA($BG127:$BW127)</f>
        <v>2</v>
      </c>
      <c r="CE127" s="291" t="str">
        <f t="shared" si="54"/>
        <v>Đạt mục tiêu</v>
      </c>
      <c r="CF127" s="274"/>
    </row>
    <row r="128" spans="1:84" ht="30.75" customHeight="1">
      <c r="A128" s="652"/>
      <c r="B128" s="647"/>
      <c r="C128" s="685"/>
      <c r="D128" s="643"/>
      <c r="E128" s="643"/>
      <c r="F128" s="643"/>
      <c r="G128" s="617"/>
      <c r="H128" s="290" t="s">
        <v>2091</v>
      </c>
      <c r="I128" s="290" t="s">
        <v>1303</v>
      </c>
      <c r="J128" s="70" t="s">
        <v>1161</v>
      </c>
      <c r="K128" s="288" t="s">
        <v>1082</v>
      </c>
      <c r="L128" s="399" t="s">
        <v>648</v>
      </c>
      <c r="M128" s="289"/>
      <c r="N128" s="289"/>
      <c r="O128" s="289"/>
      <c r="P128" s="289"/>
      <c r="Q128" s="289"/>
      <c r="R128" s="289"/>
      <c r="S128" s="289"/>
      <c r="T128" s="289" t="s">
        <v>648</v>
      </c>
      <c r="U128" s="289"/>
      <c r="V128" s="289"/>
      <c r="W128" s="478">
        <f t="shared" ref="W128:W129" si="82">COUNTIF($M128:$V128,"x")</f>
        <v>1</v>
      </c>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0" t="s">
        <v>1769</v>
      </c>
      <c r="AY128" s="290"/>
      <c r="AZ128" s="290"/>
      <c r="BA128" s="290"/>
      <c r="BB128" s="290"/>
      <c r="BC128" s="290"/>
      <c r="BD128" s="290"/>
      <c r="BE128" s="290"/>
      <c r="BF128" s="290"/>
      <c r="BG128" s="290">
        <v>2</v>
      </c>
      <c r="BH128" s="290">
        <v>2</v>
      </c>
      <c r="BI128" s="290">
        <v>2</v>
      </c>
      <c r="BJ128" s="290">
        <v>2</v>
      </c>
      <c r="BK128" s="290">
        <v>2</v>
      </c>
      <c r="BL128" s="290">
        <v>2</v>
      </c>
      <c r="BM128" s="290">
        <v>2</v>
      </c>
      <c r="BN128" s="290">
        <v>2</v>
      </c>
      <c r="BO128" s="290">
        <v>2</v>
      </c>
      <c r="BP128" s="290">
        <v>2</v>
      </c>
      <c r="BQ128" s="290">
        <v>2</v>
      </c>
      <c r="BR128" s="290">
        <v>2</v>
      </c>
      <c r="BS128" s="290">
        <v>2</v>
      </c>
      <c r="BT128" s="290">
        <v>2</v>
      </c>
      <c r="BU128" s="290">
        <v>2</v>
      </c>
      <c r="BV128" s="290">
        <v>2</v>
      </c>
      <c r="BW128" s="290">
        <v>2</v>
      </c>
      <c r="BX128" s="291">
        <f>COUNTIF($BG128:$BW128,2)</f>
        <v>17</v>
      </c>
      <c r="BY128" s="292">
        <f>BX128/COUNTA($BG128:$BW128)</f>
        <v>1</v>
      </c>
      <c r="BZ128" s="291">
        <f t="shared" si="64"/>
        <v>0</v>
      </c>
      <c r="CA128" s="292">
        <f>BZ128/COUNTA($BG128:$BW128)</f>
        <v>0</v>
      </c>
      <c r="CB128" s="291">
        <f t="shared" si="65"/>
        <v>0</v>
      </c>
      <c r="CC128" s="292">
        <f>CB128/COUNTA($BG128:$BV128)</f>
        <v>0</v>
      </c>
      <c r="CD128" s="291">
        <f>(((BX128*2)+(BZ128*1)+(CB128*0)))/COUNTA($BG128:$BW128)</f>
        <v>2</v>
      </c>
      <c r="CE128" s="291" t="str">
        <f t="shared" si="54"/>
        <v>Đạt mục tiêu</v>
      </c>
      <c r="CF128" s="274"/>
    </row>
    <row r="129" spans="1:84" ht="48.75" customHeight="1">
      <c r="A129" s="653"/>
      <c r="B129" s="648"/>
      <c r="C129" s="685"/>
      <c r="D129" s="644"/>
      <c r="E129" s="644"/>
      <c r="F129" s="644"/>
      <c r="G129" s="618"/>
      <c r="H129" s="290" t="s">
        <v>1760</v>
      </c>
      <c r="I129" s="290" t="s">
        <v>1145</v>
      </c>
      <c r="J129" s="70" t="s">
        <v>1161</v>
      </c>
      <c r="K129" s="288" t="s">
        <v>1082</v>
      </c>
      <c r="L129" s="399" t="s">
        <v>648</v>
      </c>
      <c r="M129" s="289"/>
      <c r="N129" s="289"/>
      <c r="O129" s="289"/>
      <c r="P129" s="289"/>
      <c r="Q129" s="289"/>
      <c r="R129" s="289"/>
      <c r="S129" s="289"/>
      <c r="T129" s="289"/>
      <c r="U129" s="289" t="s">
        <v>648</v>
      </c>
      <c r="V129" s="289"/>
      <c r="W129" s="478">
        <f t="shared" si="82"/>
        <v>1</v>
      </c>
      <c r="X129" s="290"/>
      <c r="Y129" s="290"/>
      <c r="Z129" s="290"/>
      <c r="AA129" s="290"/>
      <c r="AB129" s="290"/>
      <c r="AC129" s="290"/>
      <c r="AD129" s="290"/>
      <c r="AE129" s="290"/>
      <c r="AF129" s="290"/>
      <c r="AG129" s="290"/>
      <c r="AH129" s="290"/>
      <c r="AI129" s="290"/>
      <c r="AJ129" s="290"/>
      <c r="AK129" s="290"/>
      <c r="AL129" s="290"/>
      <c r="AM129" s="290"/>
      <c r="AN129" s="290"/>
      <c r="AO129" s="290"/>
      <c r="AP129" s="290"/>
      <c r="AQ129" s="290"/>
      <c r="AR129" s="290"/>
      <c r="AS129" s="290"/>
      <c r="AT129" s="290"/>
      <c r="AU129" s="290"/>
      <c r="AV129" s="290"/>
      <c r="AW129" s="290"/>
      <c r="AX129" s="290"/>
      <c r="AY129" s="290"/>
      <c r="AZ129" s="290"/>
      <c r="BA129" s="290"/>
      <c r="BB129" s="290" t="s">
        <v>1772</v>
      </c>
      <c r="BC129" s="290"/>
      <c r="BD129" s="290"/>
      <c r="BE129" s="290"/>
      <c r="BF129" s="290"/>
      <c r="BG129" s="290">
        <v>2</v>
      </c>
      <c r="BH129" s="290">
        <v>2</v>
      </c>
      <c r="BI129" s="290">
        <v>2</v>
      </c>
      <c r="BJ129" s="290">
        <v>2</v>
      </c>
      <c r="BK129" s="290">
        <v>2</v>
      </c>
      <c r="BL129" s="290">
        <v>2</v>
      </c>
      <c r="BM129" s="290">
        <v>2</v>
      </c>
      <c r="BN129" s="290">
        <v>2</v>
      </c>
      <c r="BO129" s="290">
        <v>2</v>
      </c>
      <c r="BP129" s="290">
        <v>2</v>
      </c>
      <c r="BQ129" s="290">
        <v>2</v>
      </c>
      <c r="BR129" s="290">
        <v>2</v>
      </c>
      <c r="BS129" s="290">
        <v>2</v>
      </c>
      <c r="BT129" s="290">
        <v>2</v>
      </c>
      <c r="BU129" s="290">
        <v>2</v>
      </c>
      <c r="BV129" s="290">
        <v>2</v>
      </c>
      <c r="BW129" s="290">
        <v>2</v>
      </c>
      <c r="BX129" s="291">
        <f>COUNTIF($BG129:$BW129,2)</f>
        <v>17</v>
      </c>
      <c r="BY129" s="292">
        <f>BX129/COUNTA($BG129:$BW129)</f>
        <v>1</v>
      </c>
      <c r="BZ129" s="291">
        <f t="shared" si="64"/>
        <v>0</v>
      </c>
      <c r="CA129" s="292">
        <f>BZ129/COUNTA($BG129:$BW129)</f>
        <v>0</v>
      </c>
      <c r="CB129" s="291">
        <f t="shared" si="65"/>
        <v>0</v>
      </c>
      <c r="CC129" s="292">
        <f>CB129/COUNTA($BG129:$BV129)</f>
        <v>0</v>
      </c>
      <c r="CD129" s="291">
        <f>(((BX129*2)+(BZ129*1)+(CB129*0)))/COUNTA($BG129:$BW129)</f>
        <v>2</v>
      </c>
      <c r="CE129" s="291" t="str">
        <f t="shared" si="54"/>
        <v>Đạt mục tiêu</v>
      </c>
      <c r="CF129" s="274"/>
    </row>
    <row r="130" spans="1:84" ht="30.75" customHeight="1">
      <c r="A130" s="285">
        <v>124</v>
      </c>
      <c r="B130" s="286">
        <v>276</v>
      </c>
      <c r="C130" s="305" t="s">
        <v>345</v>
      </c>
      <c r="D130" s="305"/>
      <c r="E130" s="305"/>
      <c r="F130" s="287" t="s">
        <v>1176</v>
      </c>
      <c r="G130" s="287" t="s">
        <v>1176</v>
      </c>
      <c r="H130" s="287" t="s">
        <v>1176</v>
      </c>
      <c r="I130" s="287" t="s">
        <v>1176</v>
      </c>
      <c r="J130" s="69" t="s">
        <v>1161</v>
      </c>
      <c r="K130" s="287" t="s">
        <v>1176</v>
      </c>
      <c r="L130" s="287" t="s">
        <v>1176</v>
      </c>
      <c r="M130" s="287" t="s">
        <v>1176</v>
      </c>
      <c r="N130" s="287" t="s">
        <v>1176</v>
      </c>
      <c r="O130" s="287" t="s">
        <v>1176</v>
      </c>
      <c r="P130" s="287" t="s">
        <v>1176</v>
      </c>
      <c r="Q130" s="287" t="s">
        <v>1176</v>
      </c>
      <c r="R130" s="287" t="s">
        <v>1176</v>
      </c>
      <c r="S130" s="287" t="s">
        <v>1176</v>
      </c>
      <c r="T130" s="287" t="s">
        <v>1176</v>
      </c>
      <c r="U130" s="287" t="s">
        <v>1176</v>
      </c>
      <c r="V130" s="287" t="s">
        <v>1176</v>
      </c>
      <c r="W130" s="287" t="s">
        <v>1176</v>
      </c>
      <c r="X130" s="287" t="s">
        <v>1176</v>
      </c>
      <c r="Y130" s="287" t="s">
        <v>1176</v>
      </c>
      <c r="Z130" s="287" t="s">
        <v>1176</v>
      </c>
      <c r="AA130" s="287" t="s">
        <v>1176</v>
      </c>
      <c r="AB130" s="287" t="s">
        <v>1176</v>
      </c>
      <c r="AC130" s="287" t="s">
        <v>1176</v>
      </c>
      <c r="AD130" s="287" t="s">
        <v>1176</v>
      </c>
      <c r="AE130" s="287" t="s">
        <v>1176</v>
      </c>
      <c r="AF130" s="287" t="s">
        <v>1176</v>
      </c>
      <c r="AG130" s="287" t="s">
        <v>1176</v>
      </c>
      <c r="AH130" s="287" t="s">
        <v>1176</v>
      </c>
      <c r="AI130" s="287" t="s">
        <v>1176</v>
      </c>
      <c r="AJ130" s="287" t="s">
        <v>1176</v>
      </c>
      <c r="AK130" s="287" t="s">
        <v>1176</v>
      </c>
      <c r="AL130" s="287" t="s">
        <v>1176</v>
      </c>
      <c r="AM130" s="287" t="s">
        <v>1176</v>
      </c>
      <c r="AN130" s="287" t="s">
        <v>1176</v>
      </c>
      <c r="AO130" s="287" t="s">
        <v>1176</v>
      </c>
      <c r="AP130" s="287" t="s">
        <v>1176</v>
      </c>
      <c r="AQ130" s="287" t="s">
        <v>1176</v>
      </c>
      <c r="AR130" s="287" t="s">
        <v>1176</v>
      </c>
      <c r="AS130" s="287" t="s">
        <v>1176</v>
      </c>
      <c r="AT130" s="287" t="s">
        <v>1176</v>
      </c>
      <c r="AU130" s="287" t="s">
        <v>1176</v>
      </c>
      <c r="AV130" s="287" t="s">
        <v>1176</v>
      </c>
      <c r="AW130" s="287" t="s">
        <v>1176</v>
      </c>
      <c r="AX130" s="287" t="s">
        <v>1176</v>
      </c>
      <c r="AY130" s="287" t="s">
        <v>1176</v>
      </c>
      <c r="AZ130" s="287" t="s">
        <v>1176</v>
      </c>
      <c r="BA130" s="287" t="s">
        <v>1176</v>
      </c>
      <c r="BB130" s="287" t="s">
        <v>1176</v>
      </c>
      <c r="BC130" s="287" t="s">
        <v>1176</v>
      </c>
      <c r="BD130" s="287" t="s">
        <v>1176</v>
      </c>
      <c r="BE130" s="287" t="s">
        <v>1176</v>
      </c>
      <c r="BF130" s="287" t="s">
        <v>1176</v>
      </c>
      <c r="BG130" s="287" t="s">
        <v>1176</v>
      </c>
      <c r="BH130" s="287" t="s">
        <v>1176</v>
      </c>
      <c r="BI130" s="287" t="s">
        <v>1176</v>
      </c>
      <c r="BJ130" s="287" t="s">
        <v>1176</v>
      </c>
      <c r="BK130" s="287" t="s">
        <v>1176</v>
      </c>
      <c r="BL130" s="287" t="s">
        <v>1176</v>
      </c>
      <c r="BM130" s="287" t="s">
        <v>1176</v>
      </c>
      <c r="BN130" s="287" t="s">
        <v>1176</v>
      </c>
      <c r="BO130" s="287" t="s">
        <v>1176</v>
      </c>
      <c r="BP130" s="287" t="s">
        <v>1176</v>
      </c>
      <c r="BQ130" s="287" t="s">
        <v>1176</v>
      </c>
      <c r="BR130" s="287" t="s">
        <v>1176</v>
      </c>
      <c r="BS130" s="287" t="s">
        <v>1176</v>
      </c>
      <c r="BT130" s="287" t="s">
        <v>1176</v>
      </c>
      <c r="BU130" s="287" t="s">
        <v>1176</v>
      </c>
      <c r="BV130" s="287" t="s">
        <v>1176</v>
      </c>
      <c r="BW130" s="287" t="s">
        <v>1176</v>
      </c>
      <c r="BX130" s="287" t="s">
        <v>1176</v>
      </c>
      <c r="BY130" s="287" t="s">
        <v>1176</v>
      </c>
      <c r="BZ130" s="287" t="s">
        <v>1176</v>
      </c>
      <c r="CA130" s="287" t="s">
        <v>1176</v>
      </c>
      <c r="CB130" s="287" t="s">
        <v>1176</v>
      </c>
      <c r="CC130" s="287" t="s">
        <v>1176</v>
      </c>
      <c r="CD130" s="287" t="s">
        <v>1176</v>
      </c>
      <c r="CE130" s="287" t="s">
        <v>1176</v>
      </c>
      <c r="CF130" s="274"/>
    </row>
    <row r="131" spans="1:84" ht="45" customHeight="1">
      <c r="A131" s="285">
        <v>125</v>
      </c>
      <c r="B131" s="293">
        <v>279</v>
      </c>
      <c r="C131" s="489" t="s">
        <v>666</v>
      </c>
      <c r="D131" s="489" t="s">
        <v>25</v>
      </c>
      <c r="E131" s="489" t="s">
        <v>666</v>
      </c>
      <c r="F131" s="489" t="s">
        <v>26</v>
      </c>
      <c r="G131" s="490" t="s">
        <v>666</v>
      </c>
      <c r="H131" s="290" t="s">
        <v>1689</v>
      </c>
      <c r="I131" s="290" t="s">
        <v>1303</v>
      </c>
      <c r="J131" s="70" t="s">
        <v>1161</v>
      </c>
      <c r="K131" s="288" t="s">
        <v>1082</v>
      </c>
      <c r="L131" s="399" t="s">
        <v>648</v>
      </c>
      <c r="M131" s="289"/>
      <c r="N131" s="289"/>
      <c r="O131" s="289"/>
      <c r="P131" s="289"/>
      <c r="Q131" s="289"/>
      <c r="R131" s="289"/>
      <c r="S131" s="289"/>
      <c r="T131" s="289"/>
      <c r="U131" s="289" t="s">
        <v>648</v>
      </c>
      <c r="V131" s="289"/>
      <c r="W131" s="478">
        <f t="shared" ref="W131" si="83">COUNTIF($M131:$V131,"x")</f>
        <v>1</v>
      </c>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0"/>
      <c r="AY131" s="290"/>
      <c r="AZ131" s="290"/>
      <c r="BA131" s="290" t="s">
        <v>1567</v>
      </c>
      <c r="BB131" s="290"/>
      <c r="BC131" s="290" t="s">
        <v>1567</v>
      </c>
      <c r="BD131" s="290"/>
      <c r="BE131" s="290"/>
      <c r="BF131" s="290"/>
      <c r="BG131" s="290">
        <v>2</v>
      </c>
      <c r="BH131" s="290">
        <v>2</v>
      </c>
      <c r="BI131" s="290">
        <v>2</v>
      </c>
      <c r="BJ131" s="290">
        <v>2</v>
      </c>
      <c r="BK131" s="290">
        <v>2</v>
      </c>
      <c r="BL131" s="290">
        <v>2</v>
      </c>
      <c r="BM131" s="290">
        <v>2</v>
      </c>
      <c r="BN131" s="290">
        <v>2</v>
      </c>
      <c r="BO131" s="290">
        <v>2</v>
      </c>
      <c r="BP131" s="290">
        <v>2</v>
      </c>
      <c r="BQ131" s="290">
        <v>1</v>
      </c>
      <c r="BR131" s="290">
        <v>2</v>
      </c>
      <c r="BS131" s="290">
        <v>2</v>
      </c>
      <c r="BT131" s="290">
        <v>2</v>
      </c>
      <c r="BU131" s="290">
        <v>2</v>
      </c>
      <c r="BV131" s="290">
        <v>2</v>
      </c>
      <c r="BW131" s="290">
        <v>2</v>
      </c>
      <c r="BX131" s="291">
        <f>COUNTIF($BG131:$BW131,2)</f>
        <v>16</v>
      </c>
      <c r="BY131" s="292">
        <f>BX131/COUNTA($BG131:$BW131)</f>
        <v>0.94117647058823528</v>
      </c>
      <c r="BZ131" s="291">
        <f t="shared" si="64"/>
        <v>1</v>
      </c>
      <c r="CA131" s="292">
        <f>BZ131/COUNTA($BG131:$BW131)</f>
        <v>5.8823529411764705E-2</v>
      </c>
      <c r="CB131" s="291">
        <f t="shared" si="65"/>
        <v>0</v>
      </c>
      <c r="CC131" s="292">
        <f>CB131/COUNTA($BG131:$BV131)</f>
        <v>0</v>
      </c>
      <c r="CD131" s="291">
        <f>(((BX131*2)+(BZ131*1)+(CB131*0)))/COUNTA($BG131:$BW131)</f>
        <v>1.9411764705882353</v>
      </c>
      <c r="CE131" s="291" t="str">
        <f t="shared" si="54"/>
        <v>Đạt mục tiêu</v>
      </c>
      <c r="CF131" s="274"/>
    </row>
    <row r="132" spans="1:84" ht="63" customHeight="1">
      <c r="A132" s="285">
        <v>126</v>
      </c>
      <c r="B132" s="286">
        <v>281</v>
      </c>
      <c r="C132" s="305" t="s">
        <v>348</v>
      </c>
      <c r="D132" s="305"/>
      <c r="E132" s="305"/>
      <c r="F132" s="287" t="s">
        <v>1176</v>
      </c>
      <c r="G132" s="287" t="s">
        <v>1176</v>
      </c>
      <c r="H132" s="287" t="s">
        <v>1176</v>
      </c>
      <c r="I132" s="287" t="s">
        <v>1176</v>
      </c>
      <c r="J132" s="69" t="s">
        <v>1161</v>
      </c>
      <c r="K132" s="287" t="s">
        <v>1176</v>
      </c>
      <c r="L132" s="287" t="s">
        <v>1176</v>
      </c>
      <c r="M132" s="287" t="s">
        <v>1176</v>
      </c>
      <c r="N132" s="287" t="s">
        <v>1176</v>
      </c>
      <c r="O132" s="287" t="s">
        <v>1176</v>
      </c>
      <c r="P132" s="287" t="s">
        <v>1176</v>
      </c>
      <c r="Q132" s="287" t="s">
        <v>1176</v>
      </c>
      <c r="R132" s="287" t="s">
        <v>1176</v>
      </c>
      <c r="S132" s="287" t="s">
        <v>1176</v>
      </c>
      <c r="T132" s="287" t="s">
        <v>1176</v>
      </c>
      <c r="U132" s="287" t="s">
        <v>1176</v>
      </c>
      <c r="V132" s="287" t="s">
        <v>1176</v>
      </c>
      <c r="W132" s="287" t="s">
        <v>1176</v>
      </c>
      <c r="X132" s="287" t="s">
        <v>1176</v>
      </c>
      <c r="Y132" s="287" t="s">
        <v>1176</v>
      </c>
      <c r="Z132" s="287" t="s">
        <v>1176</v>
      </c>
      <c r="AA132" s="287" t="s">
        <v>1176</v>
      </c>
      <c r="AB132" s="287" t="s">
        <v>1176</v>
      </c>
      <c r="AC132" s="287" t="s">
        <v>1176</v>
      </c>
      <c r="AD132" s="287" t="s">
        <v>1176</v>
      </c>
      <c r="AE132" s="287" t="s">
        <v>1176</v>
      </c>
      <c r="AF132" s="287" t="s">
        <v>1176</v>
      </c>
      <c r="AG132" s="287" t="s">
        <v>1176</v>
      </c>
      <c r="AH132" s="287" t="s">
        <v>1176</v>
      </c>
      <c r="AI132" s="287" t="s">
        <v>1176</v>
      </c>
      <c r="AJ132" s="287" t="s">
        <v>1176</v>
      </c>
      <c r="AK132" s="287" t="s">
        <v>1176</v>
      </c>
      <c r="AL132" s="287" t="s">
        <v>1176</v>
      </c>
      <c r="AM132" s="287" t="s">
        <v>1176</v>
      </c>
      <c r="AN132" s="287" t="s">
        <v>1176</v>
      </c>
      <c r="AO132" s="287" t="s">
        <v>1176</v>
      </c>
      <c r="AP132" s="287" t="s">
        <v>1176</v>
      </c>
      <c r="AQ132" s="287" t="s">
        <v>1176</v>
      </c>
      <c r="AR132" s="287" t="s">
        <v>1176</v>
      </c>
      <c r="AS132" s="287" t="s">
        <v>1176</v>
      </c>
      <c r="AT132" s="287" t="s">
        <v>1176</v>
      </c>
      <c r="AU132" s="287" t="s">
        <v>1176</v>
      </c>
      <c r="AV132" s="287" t="s">
        <v>1176</v>
      </c>
      <c r="AW132" s="287" t="s">
        <v>1176</v>
      </c>
      <c r="AX132" s="287" t="s">
        <v>1176</v>
      </c>
      <c r="AY132" s="287" t="s">
        <v>1176</v>
      </c>
      <c r="AZ132" s="287" t="s">
        <v>1176</v>
      </c>
      <c r="BA132" s="287" t="s">
        <v>1176</v>
      </c>
      <c r="BB132" s="287" t="s">
        <v>1176</v>
      </c>
      <c r="BC132" s="287" t="s">
        <v>1176</v>
      </c>
      <c r="BD132" s="287" t="s">
        <v>1176</v>
      </c>
      <c r="BE132" s="287" t="s">
        <v>1176</v>
      </c>
      <c r="BF132" s="287" t="s">
        <v>1176</v>
      </c>
      <c r="BG132" s="287" t="s">
        <v>1176</v>
      </c>
      <c r="BH132" s="287" t="s">
        <v>1176</v>
      </c>
      <c r="BI132" s="287" t="s">
        <v>1176</v>
      </c>
      <c r="BJ132" s="287" t="s">
        <v>1176</v>
      </c>
      <c r="BK132" s="287" t="s">
        <v>1176</v>
      </c>
      <c r="BL132" s="287" t="s">
        <v>1176</v>
      </c>
      <c r="BM132" s="287" t="s">
        <v>1176</v>
      </c>
      <c r="BN132" s="287" t="s">
        <v>1176</v>
      </c>
      <c r="BO132" s="287" t="s">
        <v>1176</v>
      </c>
      <c r="BP132" s="287" t="s">
        <v>1176</v>
      </c>
      <c r="BQ132" s="287" t="s">
        <v>1176</v>
      </c>
      <c r="BR132" s="287" t="s">
        <v>1176</v>
      </c>
      <c r="BS132" s="287" t="s">
        <v>1176</v>
      </c>
      <c r="BT132" s="287" t="s">
        <v>1176</v>
      </c>
      <c r="BU132" s="287" t="s">
        <v>1176</v>
      </c>
      <c r="BV132" s="287" t="s">
        <v>1176</v>
      </c>
      <c r="BW132" s="287" t="s">
        <v>1176</v>
      </c>
      <c r="BX132" s="287" t="s">
        <v>1176</v>
      </c>
      <c r="BY132" s="287" t="s">
        <v>1176</v>
      </c>
      <c r="BZ132" s="287" t="s">
        <v>1176</v>
      </c>
      <c r="CA132" s="287" t="s">
        <v>1176</v>
      </c>
      <c r="CB132" s="287" t="s">
        <v>1176</v>
      </c>
      <c r="CC132" s="287" t="s">
        <v>1176</v>
      </c>
      <c r="CD132" s="287" t="s">
        <v>1176</v>
      </c>
      <c r="CE132" s="287" t="s">
        <v>1176</v>
      </c>
      <c r="CF132" s="274"/>
    </row>
    <row r="133" spans="1:84" ht="30.75" customHeight="1">
      <c r="A133" s="652">
        <v>127</v>
      </c>
      <c r="B133" s="647">
        <v>282</v>
      </c>
      <c r="C133" s="643"/>
      <c r="D133" s="643"/>
      <c r="E133" s="643"/>
      <c r="F133" s="643"/>
      <c r="G133" s="617"/>
      <c r="H133" s="290" t="s">
        <v>1962</v>
      </c>
      <c r="I133" s="290" t="s">
        <v>1145</v>
      </c>
      <c r="J133" s="70" t="s">
        <v>1161</v>
      </c>
      <c r="K133" s="288" t="s">
        <v>1082</v>
      </c>
      <c r="L133" s="399" t="s">
        <v>648</v>
      </c>
      <c r="M133" s="289"/>
      <c r="N133" s="289"/>
      <c r="O133" s="289"/>
      <c r="P133" s="289"/>
      <c r="Q133" s="289"/>
      <c r="R133" s="289"/>
      <c r="S133" s="289"/>
      <c r="T133" s="289"/>
      <c r="U133" s="289" t="s">
        <v>648</v>
      </c>
      <c r="V133" s="289"/>
      <c r="W133" s="478">
        <f t="shared" ref="W133:W134" si="84">COUNTIF($M133:$V133,"x")</f>
        <v>1</v>
      </c>
      <c r="X133" s="290"/>
      <c r="Y133" s="290"/>
      <c r="Z133" s="290"/>
      <c r="AA133" s="290"/>
      <c r="AB133" s="290"/>
      <c r="AC133" s="290"/>
      <c r="AD133" s="290"/>
      <c r="AE133" s="290"/>
      <c r="AF133" s="290"/>
      <c r="AG133" s="290"/>
      <c r="AH133" s="290"/>
      <c r="AI133" s="290"/>
      <c r="AJ133" s="290"/>
      <c r="AK133" s="290"/>
      <c r="AL133" s="290"/>
      <c r="AM133" s="290"/>
      <c r="AN133" s="290"/>
      <c r="AO133" s="290"/>
      <c r="AP133" s="290"/>
      <c r="AQ133" s="290"/>
      <c r="AR133" s="290"/>
      <c r="AS133" s="290"/>
      <c r="AT133" s="290"/>
      <c r="AU133" s="290"/>
      <c r="AV133" s="290"/>
      <c r="AW133" s="290"/>
      <c r="AX133" s="290"/>
      <c r="AY133" s="290"/>
      <c r="AZ133" s="290"/>
      <c r="BA133" s="290" t="s">
        <v>1567</v>
      </c>
      <c r="BB133" s="290"/>
      <c r="BC133" s="290" t="s">
        <v>1567</v>
      </c>
      <c r="BD133" s="290"/>
      <c r="BE133" s="290"/>
      <c r="BF133" s="290"/>
      <c r="BG133" s="290">
        <v>2</v>
      </c>
      <c r="BH133" s="290">
        <v>2</v>
      </c>
      <c r="BI133" s="290">
        <v>2</v>
      </c>
      <c r="BJ133" s="290">
        <v>2</v>
      </c>
      <c r="BK133" s="290">
        <v>2</v>
      </c>
      <c r="BL133" s="290">
        <v>2</v>
      </c>
      <c r="BM133" s="290">
        <v>2</v>
      </c>
      <c r="BN133" s="290">
        <v>2</v>
      </c>
      <c r="BO133" s="290">
        <v>2</v>
      </c>
      <c r="BP133" s="290">
        <v>2</v>
      </c>
      <c r="BQ133" s="290">
        <v>2</v>
      </c>
      <c r="BR133" s="290">
        <v>2</v>
      </c>
      <c r="BS133" s="290">
        <v>2</v>
      </c>
      <c r="BT133" s="290">
        <v>2</v>
      </c>
      <c r="BU133" s="290">
        <v>2</v>
      </c>
      <c r="BV133" s="290">
        <v>2</v>
      </c>
      <c r="BW133" s="290">
        <v>2</v>
      </c>
      <c r="BX133" s="291">
        <f t="shared" ref="BX133:BX139" si="85">COUNTIF($BG133:$BW133,2)</f>
        <v>17</v>
      </c>
      <c r="BY133" s="292">
        <f t="shared" ref="BY133:BY139" si="86">BX133/COUNTA($BG133:$BW133)</f>
        <v>1</v>
      </c>
      <c r="BZ133" s="291">
        <f t="shared" si="64"/>
        <v>0</v>
      </c>
      <c r="CA133" s="292">
        <f t="shared" ref="CA133:CA139" si="87">BZ133/COUNTA($BG133:$BW133)</f>
        <v>0</v>
      </c>
      <c r="CB133" s="291">
        <f t="shared" si="65"/>
        <v>0</v>
      </c>
      <c r="CC133" s="292">
        <f t="shared" ref="CC133:CC139" si="88">CB133/COUNTA($BG133:$BV133)</f>
        <v>0</v>
      </c>
      <c r="CD133" s="291">
        <f t="shared" ref="CD133:CD139" si="89">(((BX133*2)+(BZ133*1)+(CB133*0)))/COUNTA($BG133:$BW133)</f>
        <v>2</v>
      </c>
      <c r="CE133" s="291" t="str">
        <f t="shared" si="54"/>
        <v>Đạt mục tiêu</v>
      </c>
      <c r="CF133" s="274"/>
    </row>
    <row r="134" spans="1:84" ht="30.75" customHeight="1">
      <c r="A134" s="652"/>
      <c r="B134" s="647"/>
      <c r="C134" s="643"/>
      <c r="D134" s="643"/>
      <c r="E134" s="643"/>
      <c r="F134" s="643"/>
      <c r="G134" s="617"/>
      <c r="H134" s="290" t="s">
        <v>1692</v>
      </c>
      <c r="I134" s="290" t="s">
        <v>1145</v>
      </c>
      <c r="J134" s="70" t="s">
        <v>1161</v>
      </c>
      <c r="K134" s="288" t="s">
        <v>1082</v>
      </c>
      <c r="L134" s="399" t="s">
        <v>648</v>
      </c>
      <c r="M134" s="289"/>
      <c r="N134" s="289"/>
      <c r="O134" s="289"/>
      <c r="P134" s="289"/>
      <c r="Q134" s="289"/>
      <c r="R134" s="289"/>
      <c r="S134" s="289"/>
      <c r="T134" s="289"/>
      <c r="U134" s="289" t="s">
        <v>648</v>
      </c>
      <c r="V134" s="289"/>
      <c r="W134" s="478">
        <f t="shared" si="84"/>
        <v>1</v>
      </c>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90"/>
      <c r="AV134" s="290"/>
      <c r="AW134" s="290"/>
      <c r="AX134" s="290"/>
      <c r="AY134" s="290"/>
      <c r="AZ134" s="290"/>
      <c r="BA134" s="290"/>
      <c r="BB134" s="290" t="s">
        <v>1567</v>
      </c>
      <c r="BC134" s="290"/>
      <c r="BD134" s="290"/>
      <c r="BE134" s="290"/>
      <c r="BF134" s="290"/>
      <c r="BG134" s="290">
        <v>2</v>
      </c>
      <c r="BH134" s="290">
        <v>2</v>
      </c>
      <c r="BI134" s="290">
        <v>2</v>
      </c>
      <c r="BJ134" s="290">
        <v>2</v>
      </c>
      <c r="BK134" s="290">
        <v>2</v>
      </c>
      <c r="BL134" s="290">
        <v>2</v>
      </c>
      <c r="BM134" s="290">
        <v>2</v>
      </c>
      <c r="BN134" s="290">
        <v>2</v>
      </c>
      <c r="BO134" s="290">
        <v>1</v>
      </c>
      <c r="BP134" s="290">
        <v>2</v>
      </c>
      <c r="BQ134" s="290">
        <v>2</v>
      </c>
      <c r="BR134" s="290">
        <v>2</v>
      </c>
      <c r="BS134" s="290">
        <v>2</v>
      </c>
      <c r="BT134" s="290">
        <v>2</v>
      </c>
      <c r="BU134" s="290">
        <v>2</v>
      </c>
      <c r="BV134" s="290">
        <v>2</v>
      </c>
      <c r="BW134" s="290">
        <v>2</v>
      </c>
      <c r="BX134" s="291">
        <f t="shared" si="85"/>
        <v>16</v>
      </c>
      <c r="BY134" s="292">
        <f t="shared" si="86"/>
        <v>0.94117647058823528</v>
      </c>
      <c r="BZ134" s="291">
        <f t="shared" si="64"/>
        <v>1</v>
      </c>
      <c r="CA134" s="292">
        <f t="shared" si="87"/>
        <v>5.8823529411764705E-2</v>
      </c>
      <c r="CB134" s="291">
        <f t="shared" si="65"/>
        <v>0</v>
      </c>
      <c r="CC134" s="292">
        <f t="shared" si="88"/>
        <v>0</v>
      </c>
      <c r="CD134" s="291">
        <f t="shared" si="89"/>
        <v>1.9411764705882353</v>
      </c>
      <c r="CE134" s="291" t="str">
        <f t="shared" si="54"/>
        <v>Đạt mục tiêu</v>
      </c>
      <c r="CF134" s="274"/>
    </row>
    <row r="135" spans="1:84" ht="30.75" customHeight="1">
      <c r="A135" s="652"/>
      <c r="B135" s="647"/>
      <c r="C135" s="643"/>
      <c r="D135" s="643"/>
      <c r="E135" s="643"/>
      <c r="F135" s="643"/>
      <c r="G135" s="617"/>
      <c r="H135" s="290" t="s">
        <v>1693</v>
      </c>
      <c r="I135" s="290" t="s">
        <v>1145</v>
      </c>
      <c r="J135" s="70" t="s">
        <v>1161</v>
      </c>
      <c r="K135" s="288" t="s">
        <v>1082</v>
      </c>
      <c r="L135" s="399" t="s">
        <v>648</v>
      </c>
      <c r="M135" s="289"/>
      <c r="N135" s="289"/>
      <c r="O135" s="289"/>
      <c r="P135" s="289"/>
      <c r="Q135" s="289"/>
      <c r="R135" s="289"/>
      <c r="S135" s="289"/>
      <c r="T135" s="289"/>
      <c r="U135" s="289" t="s">
        <v>648</v>
      </c>
      <c r="V135" s="289"/>
      <c r="W135" s="478">
        <f t="shared" ref="W135:W139" si="90">COUNTIF($M135:$V135,"x")</f>
        <v>1</v>
      </c>
      <c r="X135" s="290"/>
      <c r="Y135" s="290"/>
      <c r="Z135" s="290"/>
      <c r="AA135" s="290"/>
      <c r="AB135" s="290"/>
      <c r="AC135" s="290"/>
      <c r="AD135" s="290"/>
      <c r="AE135" s="290"/>
      <c r="AF135" s="290"/>
      <c r="AG135" s="290"/>
      <c r="AH135" s="290"/>
      <c r="AI135" s="290"/>
      <c r="AJ135" s="290"/>
      <c r="AK135" s="290"/>
      <c r="AL135" s="290"/>
      <c r="AM135" s="290"/>
      <c r="AN135" s="290"/>
      <c r="AO135" s="290"/>
      <c r="AP135" s="290"/>
      <c r="AQ135" s="290"/>
      <c r="AR135" s="290"/>
      <c r="AS135" s="290"/>
      <c r="AT135" s="290"/>
      <c r="AU135" s="290"/>
      <c r="AV135" s="290"/>
      <c r="AW135" s="290"/>
      <c r="AX135" s="290"/>
      <c r="AY135" s="290"/>
      <c r="AZ135" s="290"/>
      <c r="BA135" s="290"/>
      <c r="BB135" s="290"/>
      <c r="BC135" s="290" t="s">
        <v>1567</v>
      </c>
      <c r="BD135" s="290"/>
      <c r="BE135" s="290"/>
      <c r="BF135" s="290"/>
      <c r="BG135" s="290">
        <v>2</v>
      </c>
      <c r="BH135" s="290">
        <v>2</v>
      </c>
      <c r="BI135" s="290">
        <v>2</v>
      </c>
      <c r="BJ135" s="290">
        <v>2</v>
      </c>
      <c r="BK135" s="290">
        <v>2</v>
      </c>
      <c r="BL135" s="290">
        <v>2</v>
      </c>
      <c r="BM135" s="290">
        <v>2</v>
      </c>
      <c r="BN135" s="290">
        <v>2</v>
      </c>
      <c r="BO135" s="290">
        <v>2</v>
      </c>
      <c r="BP135" s="290">
        <v>2</v>
      </c>
      <c r="BQ135" s="290">
        <v>2</v>
      </c>
      <c r="BR135" s="290">
        <v>2</v>
      </c>
      <c r="BS135" s="290">
        <v>2</v>
      </c>
      <c r="BT135" s="290">
        <v>2</v>
      </c>
      <c r="BU135" s="290">
        <v>2</v>
      </c>
      <c r="BV135" s="290">
        <v>2</v>
      </c>
      <c r="BW135" s="290">
        <v>2</v>
      </c>
      <c r="BX135" s="291">
        <f t="shared" si="85"/>
        <v>17</v>
      </c>
      <c r="BY135" s="292">
        <f t="shared" si="86"/>
        <v>1</v>
      </c>
      <c r="BZ135" s="291">
        <f t="shared" si="64"/>
        <v>0</v>
      </c>
      <c r="CA135" s="292">
        <f t="shared" si="87"/>
        <v>0</v>
      </c>
      <c r="CB135" s="291">
        <f t="shared" si="65"/>
        <v>0</v>
      </c>
      <c r="CC135" s="292">
        <f t="shared" si="88"/>
        <v>0</v>
      </c>
      <c r="CD135" s="291">
        <f t="shared" si="89"/>
        <v>2</v>
      </c>
      <c r="CE135" s="291" t="str">
        <f t="shared" ref="CE135:CE193" si="91">IF(CD135&gt;=1.6,"Đạt mục tiêu",IF(CD135&gt;=1,"Cần cố gắng","Chưa đạt"))</f>
        <v>Đạt mục tiêu</v>
      </c>
      <c r="CF135" s="274"/>
    </row>
    <row r="136" spans="1:84" ht="30.75" customHeight="1">
      <c r="A136" s="652"/>
      <c r="B136" s="647"/>
      <c r="C136" s="643"/>
      <c r="D136" s="643"/>
      <c r="E136" s="643"/>
      <c r="F136" s="643"/>
      <c r="G136" s="617"/>
      <c r="H136" s="290" t="s">
        <v>1694</v>
      </c>
      <c r="I136" s="290" t="s">
        <v>1145</v>
      </c>
      <c r="J136" s="70" t="s">
        <v>1161</v>
      </c>
      <c r="K136" s="288" t="s">
        <v>1082</v>
      </c>
      <c r="L136" s="399" t="s">
        <v>648</v>
      </c>
      <c r="M136" s="289"/>
      <c r="N136" s="289"/>
      <c r="O136" s="289"/>
      <c r="P136" s="289"/>
      <c r="Q136" s="289"/>
      <c r="R136" s="289"/>
      <c r="S136" s="289"/>
      <c r="T136" s="289"/>
      <c r="U136" s="289" t="s">
        <v>648</v>
      </c>
      <c r="V136" s="289"/>
      <c r="W136" s="478">
        <f t="shared" si="90"/>
        <v>1</v>
      </c>
      <c r="X136" s="290"/>
      <c r="Y136" s="290"/>
      <c r="Z136" s="290"/>
      <c r="AA136" s="290"/>
      <c r="AB136" s="290"/>
      <c r="AC136" s="290"/>
      <c r="AD136" s="290"/>
      <c r="AE136" s="290"/>
      <c r="AF136" s="290"/>
      <c r="AG136" s="290"/>
      <c r="AH136" s="290"/>
      <c r="AI136" s="290"/>
      <c r="AJ136" s="290"/>
      <c r="AK136" s="290"/>
      <c r="AL136" s="290"/>
      <c r="AM136" s="290"/>
      <c r="AN136" s="290"/>
      <c r="AO136" s="290"/>
      <c r="AP136" s="290"/>
      <c r="AQ136" s="290"/>
      <c r="AR136" s="290"/>
      <c r="AS136" s="290"/>
      <c r="AT136" s="290"/>
      <c r="AU136" s="290"/>
      <c r="AV136" s="290"/>
      <c r="AW136" s="290"/>
      <c r="AX136" s="290"/>
      <c r="AY136" s="290"/>
      <c r="AZ136" s="290"/>
      <c r="BA136" s="290"/>
      <c r="BB136" s="290" t="s">
        <v>1567</v>
      </c>
      <c r="BC136" s="290"/>
      <c r="BD136" s="290"/>
      <c r="BE136" s="290"/>
      <c r="BF136" s="290"/>
      <c r="BG136" s="290">
        <v>2</v>
      </c>
      <c r="BH136" s="290">
        <v>2</v>
      </c>
      <c r="BI136" s="290">
        <v>2</v>
      </c>
      <c r="BJ136" s="290">
        <v>2</v>
      </c>
      <c r="BK136" s="290">
        <v>2</v>
      </c>
      <c r="BL136" s="290">
        <v>2</v>
      </c>
      <c r="BM136" s="290">
        <v>2</v>
      </c>
      <c r="BN136" s="290">
        <v>2</v>
      </c>
      <c r="BO136" s="290">
        <v>2</v>
      </c>
      <c r="BP136" s="290">
        <v>2</v>
      </c>
      <c r="BQ136" s="290">
        <v>2</v>
      </c>
      <c r="BR136" s="290">
        <v>2</v>
      </c>
      <c r="BS136" s="290">
        <v>2</v>
      </c>
      <c r="BT136" s="290">
        <v>2</v>
      </c>
      <c r="BU136" s="290">
        <v>2</v>
      </c>
      <c r="BV136" s="290">
        <v>2</v>
      </c>
      <c r="BW136" s="290">
        <v>2</v>
      </c>
      <c r="BX136" s="291">
        <f t="shared" si="85"/>
        <v>17</v>
      </c>
      <c r="BY136" s="292">
        <f t="shared" si="86"/>
        <v>1</v>
      </c>
      <c r="BZ136" s="291">
        <f t="shared" si="64"/>
        <v>0</v>
      </c>
      <c r="CA136" s="292">
        <f t="shared" si="87"/>
        <v>0</v>
      </c>
      <c r="CB136" s="291">
        <f t="shared" si="65"/>
        <v>0</v>
      </c>
      <c r="CC136" s="292">
        <f t="shared" si="88"/>
        <v>0</v>
      </c>
      <c r="CD136" s="291">
        <f t="shared" si="89"/>
        <v>2</v>
      </c>
      <c r="CE136" s="291" t="str">
        <f t="shared" si="91"/>
        <v>Đạt mục tiêu</v>
      </c>
      <c r="CF136" s="274"/>
    </row>
    <row r="137" spans="1:84" ht="30.75" customHeight="1">
      <c r="A137" s="652"/>
      <c r="B137" s="647"/>
      <c r="C137" s="643"/>
      <c r="D137" s="643"/>
      <c r="E137" s="643"/>
      <c r="F137" s="643"/>
      <c r="G137" s="617"/>
      <c r="H137" s="290" t="s">
        <v>2090</v>
      </c>
      <c r="I137" s="290" t="s">
        <v>1303</v>
      </c>
      <c r="J137" s="70" t="s">
        <v>1161</v>
      </c>
      <c r="K137" s="288" t="s">
        <v>1082</v>
      </c>
      <c r="L137" s="399" t="s">
        <v>648</v>
      </c>
      <c r="M137" s="289"/>
      <c r="N137" s="289"/>
      <c r="O137" s="289"/>
      <c r="P137" s="289"/>
      <c r="Q137" s="289"/>
      <c r="R137" s="289"/>
      <c r="S137" s="289"/>
      <c r="T137" s="289" t="s">
        <v>648</v>
      </c>
      <c r="U137" s="289"/>
      <c r="V137" s="289"/>
      <c r="W137" s="478">
        <f t="shared" si="90"/>
        <v>1</v>
      </c>
      <c r="X137" s="290"/>
      <c r="Y137" s="290"/>
      <c r="Z137" s="290"/>
      <c r="AA137" s="290"/>
      <c r="AB137" s="290"/>
      <c r="AC137" s="290"/>
      <c r="AD137" s="290"/>
      <c r="AE137" s="290"/>
      <c r="AF137" s="290"/>
      <c r="AG137" s="290"/>
      <c r="AH137" s="290"/>
      <c r="AI137" s="290"/>
      <c r="AJ137" s="290"/>
      <c r="AK137" s="290"/>
      <c r="AL137" s="290"/>
      <c r="AM137" s="290"/>
      <c r="AN137" s="290"/>
      <c r="AO137" s="290"/>
      <c r="AP137" s="290"/>
      <c r="AQ137" s="290"/>
      <c r="AR137" s="290"/>
      <c r="AS137" s="290"/>
      <c r="AT137" s="290"/>
      <c r="AU137" s="290"/>
      <c r="AV137" s="290"/>
      <c r="AW137" s="290" t="s">
        <v>1769</v>
      </c>
      <c r="AX137" s="290"/>
      <c r="AY137" s="290"/>
      <c r="AZ137" s="290"/>
      <c r="BA137" s="290"/>
      <c r="BB137" s="290"/>
      <c r="BC137" s="290"/>
      <c r="BD137" s="290"/>
      <c r="BE137" s="290"/>
      <c r="BF137" s="290"/>
      <c r="BG137" s="290">
        <v>2</v>
      </c>
      <c r="BH137" s="290">
        <v>2</v>
      </c>
      <c r="BI137" s="290">
        <v>2</v>
      </c>
      <c r="BJ137" s="290">
        <v>2</v>
      </c>
      <c r="BK137" s="290">
        <v>2</v>
      </c>
      <c r="BL137" s="290">
        <v>2</v>
      </c>
      <c r="BM137" s="290">
        <v>2</v>
      </c>
      <c r="BN137" s="290">
        <v>2</v>
      </c>
      <c r="BO137" s="290">
        <v>2</v>
      </c>
      <c r="BP137" s="290">
        <v>2</v>
      </c>
      <c r="BQ137" s="290">
        <v>2</v>
      </c>
      <c r="BR137" s="290">
        <v>2</v>
      </c>
      <c r="BS137" s="290">
        <v>2</v>
      </c>
      <c r="BT137" s="290">
        <v>2</v>
      </c>
      <c r="BU137" s="290">
        <v>2</v>
      </c>
      <c r="BV137" s="290">
        <v>2</v>
      </c>
      <c r="BW137" s="290">
        <v>2</v>
      </c>
      <c r="BX137" s="291">
        <f t="shared" si="85"/>
        <v>17</v>
      </c>
      <c r="BY137" s="292">
        <f t="shared" si="86"/>
        <v>1</v>
      </c>
      <c r="BZ137" s="291">
        <f t="shared" si="64"/>
        <v>0</v>
      </c>
      <c r="CA137" s="292">
        <f t="shared" si="87"/>
        <v>0</v>
      </c>
      <c r="CB137" s="291">
        <f t="shared" si="65"/>
        <v>0</v>
      </c>
      <c r="CC137" s="292">
        <f t="shared" ref="CC137:CC138" si="92">CB137/COUNTA($BG137:$BV137)</f>
        <v>0</v>
      </c>
      <c r="CD137" s="291">
        <f t="shared" si="89"/>
        <v>2</v>
      </c>
      <c r="CE137" s="291" t="str">
        <f t="shared" ref="CE137:CE138" si="93">IF(CD137&gt;=1.6,"Đạt mục tiêu",IF(CD137&gt;=1,"Cần cố gắng","Chưa đạt"))</f>
        <v>Đạt mục tiêu</v>
      </c>
      <c r="CF137" s="274"/>
    </row>
    <row r="138" spans="1:84" ht="30.75" customHeight="1">
      <c r="A138" s="652"/>
      <c r="B138" s="647"/>
      <c r="C138" s="643"/>
      <c r="D138" s="643"/>
      <c r="E138" s="643"/>
      <c r="F138" s="643"/>
      <c r="G138" s="617"/>
      <c r="H138" s="290" t="s">
        <v>2084</v>
      </c>
      <c r="I138" s="290" t="s">
        <v>1303</v>
      </c>
      <c r="J138" s="70" t="s">
        <v>1161</v>
      </c>
      <c r="K138" s="288" t="s">
        <v>1082</v>
      </c>
      <c r="L138" s="399" t="s">
        <v>648</v>
      </c>
      <c r="M138" s="289"/>
      <c r="N138" s="289"/>
      <c r="O138" s="289"/>
      <c r="P138" s="289"/>
      <c r="Q138" s="289"/>
      <c r="R138" s="289"/>
      <c r="S138" s="289"/>
      <c r="T138" s="289"/>
      <c r="U138" s="289" t="s">
        <v>648</v>
      </c>
      <c r="V138" s="289"/>
      <c r="W138" s="478">
        <f t="shared" si="90"/>
        <v>1</v>
      </c>
      <c r="X138" s="290"/>
      <c r="Y138" s="290"/>
      <c r="Z138" s="290"/>
      <c r="AA138" s="290"/>
      <c r="AB138" s="290"/>
      <c r="AC138" s="290"/>
      <c r="AD138" s="290"/>
      <c r="AE138" s="290"/>
      <c r="AF138" s="290"/>
      <c r="AG138" s="290"/>
      <c r="AH138" s="290"/>
      <c r="AI138" s="290"/>
      <c r="AJ138" s="290"/>
      <c r="AK138" s="290"/>
      <c r="AL138" s="290"/>
      <c r="AM138" s="290"/>
      <c r="AN138" s="290"/>
      <c r="AO138" s="290"/>
      <c r="AP138" s="290"/>
      <c r="AQ138" s="290"/>
      <c r="AR138" s="290"/>
      <c r="AS138" s="290"/>
      <c r="AT138" s="290"/>
      <c r="AU138" s="290"/>
      <c r="AV138" s="290"/>
      <c r="AW138" s="290"/>
      <c r="AX138" s="290"/>
      <c r="AY138" s="290"/>
      <c r="AZ138" s="290" t="s">
        <v>1769</v>
      </c>
      <c r="BA138" s="290"/>
      <c r="BB138" s="290"/>
      <c r="BC138" s="290"/>
      <c r="BD138" s="290"/>
      <c r="BE138" s="290"/>
      <c r="BF138" s="290"/>
      <c r="BG138" s="290">
        <v>2</v>
      </c>
      <c r="BH138" s="290">
        <v>2</v>
      </c>
      <c r="BI138" s="290">
        <v>2</v>
      </c>
      <c r="BJ138" s="290">
        <v>2</v>
      </c>
      <c r="BK138" s="290">
        <v>2</v>
      </c>
      <c r="BL138" s="290">
        <v>2</v>
      </c>
      <c r="BM138" s="290">
        <v>2</v>
      </c>
      <c r="BN138" s="290">
        <v>2</v>
      </c>
      <c r="BO138" s="290">
        <v>2</v>
      </c>
      <c r="BP138" s="290">
        <v>2</v>
      </c>
      <c r="BQ138" s="290">
        <v>2</v>
      </c>
      <c r="BR138" s="290">
        <v>2</v>
      </c>
      <c r="BS138" s="290">
        <v>2</v>
      </c>
      <c r="BT138" s="290">
        <v>2</v>
      </c>
      <c r="BU138" s="290">
        <v>2</v>
      </c>
      <c r="BV138" s="290">
        <v>2</v>
      </c>
      <c r="BW138" s="290">
        <v>2</v>
      </c>
      <c r="BX138" s="291">
        <f t="shared" si="85"/>
        <v>17</v>
      </c>
      <c r="BY138" s="292">
        <f t="shared" si="86"/>
        <v>1</v>
      </c>
      <c r="BZ138" s="291">
        <f t="shared" si="64"/>
        <v>0</v>
      </c>
      <c r="CA138" s="292">
        <f t="shared" si="87"/>
        <v>0</v>
      </c>
      <c r="CB138" s="291">
        <f t="shared" si="65"/>
        <v>0</v>
      </c>
      <c r="CC138" s="292">
        <f t="shared" si="92"/>
        <v>0</v>
      </c>
      <c r="CD138" s="291">
        <f t="shared" si="89"/>
        <v>2</v>
      </c>
      <c r="CE138" s="291" t="str">
        <f t="shared" si="93"/>
        <v>Đạt mục tiêu</v>
      </c>
      <c r="CF138" s="274"/>
    </row>
    <row r="139" spans="1:84" ht="30.75" customHeight="1">
      <c r="A139" s="653"/>
      <c r="B139" s="648"/>
      <c r="C139" s="644"/>
      <c r="D139" s="644"/>
      <c r="E139" s="644"/>
      <c r="F139" s="644"/>
      <c r="G139" s="618"/>
      <c r="H139" s="290" t="s">
        <v>1695</v>
      </c>
      <c r="I139" s="290" t="s">
        <v>1145</v>
      </c>
      <c r="J139" s="70" t="s">
        <v>1161</v>
      </c>
      <c r="K139" s="288" t="s">
        <v>1082</v>
      </c>
      <c r="L139" s="399" t="s">
        <v>648</v>
      </c>
      <c r="M139" s="289"/>
      <c r="N139" s="289"/>
      <c r="O139" s="289"/>
      <c r="P139" s="289"/>
      <c r="Q139" s="289"/>
      <c r="R139" s="289"/>
      <c r="S139" s="289"/>
      <c r="T139" s="289"/>
      <c r="U139" s="289" t="s">
        <v>648</v>
      </c>
      <c r="V139" s="289"/>
      <c r="W139" s="478">
        <f t="shared" si="90"/>
        <v>1</v>
      </c>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0"/>
      <c r="BA139" s="290"/>
      <c r="BB139" s="290" t="s">
        <v>1567</v>
      </c>
      <c r="BC139" s="290"/>
      <c r="BD139" s="290"/>
      <c r="BE139" s="290"/>
      <c r="BF139" s="290"/>
      <c r="BG139" s="290">
        <v>2</v>
      </c>
      <c r="BH139" s="290">
        <v>2</v>
      </c>
      <c r="BI139" s="290">
        <v>2</v>
      </c>
      <c r="BJ139" s="290">
        <v>2</v>
      </c>
      <c r="BK139" s="290">
        <v>2</v>
      </c>
      <c r="BL139" s="290">
        <v>2</v>
      </c>
      <c r="BM139" s="290">
        <v>2</v>
      </c>
      <c r="BN139" s="290">
        <v>2</v>
      </c>
      <c r="BO139" s="290">
        <v>1</v>
      </c>
      <c r="BP139" s="290">
        <v>2</v>
      </c>
      <c r="BQ139" s="290">
        <v>2</v>
      </c>
      <c r="BR139" s="290">
        <v>2</v>
      </c>
      <c r="BS139" s="290">
        <v>2</v>
      </c>
      <c r="BT139" s="290">
        <v>2</v>
      </c>
      <c r="BU139" s="290">
        <v>2</v>
      </c>
      <c r="BV139" s="290">
        <v>2</v>
      </c>
      <c r="BW139" s="290">
        <v>2</v>
      </c>
      <c r="BX139" s="291">
        <f t="shared" si="85"/>
        <v>16</v>
      </c>
      <c r="BY139" s="292">
        <f t="shared" si="86"/>
        <v>0.94117647058823528</v>
      </c>
      <c r="BZ139" s="291">
        <f t="shared" si="64"/>
        <v>1</v>
      </c>
      <c r="CA139" s="292">
        <f t="shared" si="87"/>
        <v>5.8823529411764705E-2</v>
      </c>
      <c r="CB139" s="291">
        <f t="shared" si="65"/>
        <v>0</v>
      </c>
      <c r="CC139" s="292">
        <f t="shared" si="88"/>
        <v>0</v>
      </c>
      <c r="CD139" s="291">
        <f t="shared" si="89"/>
        <v>1.9411764705882353</v>
      </c>
      <c r="CE139" s="291" t="str">
        <f t="shared" si="91"/>
        <v>Đạt mục tiêu</v>
      </c>
      <c r="CF139" s="274"/>
    </row>
    <row r="140" spans="1:84" ht="65.25" customHeight="1">
      <c r="A140" s="285">
        <v>128</v>
      </c>
      <c r="B140" s="286">
        <v>289</v>
      </c>
      <c r="C140" s="305" t="s">
        <v>350</v>
      </c>
      <c r="D140" s="305"/>
      <c r="E140" s="305"/>
      <c r="F140" s="287" t="s">
        <v>1176</v>
      </c>
      <c r="G140" s="287" t="s">
        <v>1176</v>
      </c>
      <c r="H140" s="287" t="s">
        <v>1176</v>
      </c>
      <c r="I140" s="287" t="s">
        <v>1176</v>
      </c>
      <c r="J140" s="69" t="s">
        <v>1161</v>
      </c>
      <c r="K140" s="287" t="s">
        <v>1176</v>
      </c>
      <c r="L140" s="287" t="s">
        <v>1176</v>
      </c>
      <c r="M140" s="287" t="s">
        <v>1176</v>
      </c>
      <c r="N140" s="287" t="s">
        <v>1176</v>
      </c>
      <c r="O140" s="287" t="s">
        <v>1176</v>
      </c>
      <c r="P140" s="287" t="s">
        <v>1176</v>
      </c>
      <c r="Q140" s="287" t="s">
        <v>1176</v>
      </c>
      <c r="R140" s="287" t="s">
        <v>1176</v>
      </c>
      <c r="S140" s="287" t="s">
        <v>1176</v>
      </c>
      <c r="T140" s="287" t="s">
        <v>1176</v>
      </c>
      <c r="U140" s="287" t="s">
        <v>1176</v>
      </c>
      <c r="V140" s="287" t="s">
        <v>1176</v>
      </c>
      <c r="W140" s="287" t="s">
        <v>1176</v>
      </c>
      <c r="X140" s="287" t="s">
        <v>1176</v>
      </c>
      <c r="Y140" s="287" t="s">
        <v>1176</v>
      </c>
      <c r="Z140" s="287" t="s">
        <v>1176</v>
      </c>
      <c r="AA140" s="287" t="s">
        <v>1176</v>
      </c>
      <c r="AB140" s="287" t="s">
        <v>1176</v>
      </c>
      <c r="AC140" s="287" t="s">
        <v>1176</v>
      </c>
      <c r="AD140" s="287" t="s">
        <v>1176</v>
      </c>
      <c r="AE140" s="287" t="s">
        <v>1176</v>
      </c>
      <c r="AF140" s="287" t="s">
        <v>1176</v>
      </c>
      <c r="AG140" s="287" t="s">
        <v>1176</v>
      </c>
      <c r="AH140" s="287" t="s">
        <v>1176</v>
      </c>
      <c r="AI140" s="287" t="s">
        <v>1176</v>
      </c>
      <c r="AJ140" s="287" t="s">
        <v>1176</v>
      </c>
      <c r="AK140" s="287" t="s">
        <v>1176</v>
      </c>
      <c r="AL140" s="287" t="s">
        <v>1176</v>
      </c>
      <c r="AM140" s="287" t="s">
        <v>1176</v>
      </c>
      <c r="AN140" s="287" t="s">
        <v>1176</v>
      </c>
      <c r="AO140" s="287" t="s">
        <v>1176</v>
      </c>
      <c r="AP140" s="287" t="s">
        <v>1176</v>
      </c>
      <c r="AQ140" s="287" t="s">
        <v>1176</v>
      </c>
      <c r="AR140" s="287" t="s">
        <v>1176</v>
      </c>
      <c r="AS140" s="287" t="s">
        <v>1176</v>
      </c>
      <c r="AT140" s="287" t="s">
        <v>1176</v>
      </c>
      <c r="AU140" s="287" t="s">
        <v>1176</v>
      </c>
      <c r="AV140" s="287" t="s">
        <v>1176</v>
      </c>
      <c r="AW140" s="287" t="s">
        <v>1176</v>
      </c>
      <c r="AX140" s="287" t="s">
        <v>1176</v>
      </c>
      <c r="AY140" s="287" t="s">
        <v>1176</v>
      </c>
      <c r="AZ140" s="287" t="s">
        <v>1176</v>
      </c>
      <c r="BA140" s="287" t="s">
        <v>1176</v>
      </c>
      <c r="BB140" s="287" t="s">
        <v>1176</v>
      </c>
      <c r="BC140" s="287" t="s">
        <v>1176</v>
      </c>
      <c r="BD140" s="287" t="s">
        <v>1176</v>
      </c>
      <c r="BE140" s="287" t="s">
        <v>1176</v>
      </c>
      <c r="BF140" s="287" t="s">
        <v>1176</v>
      </c>
      <c r="BG140" s="287" t="s">
        <v>1176</v>
      </c>
      <c r="BH140" s="287" t="s">
        <v>1176</v>
      </c>
      <c r="BI140" s="287" t="s">
        <v>1176</v>
      </c>
      <c r="BJ140" s="287" t="s">
        <v>1176</v>
      </c>
      <c r="BK140" s="287" t="s">
        <v>1176</v>
      </c>
      <c r="BL140" s="287" t="s">
        <v>1176</v>
      </c>
      <c r="BM140" s="287" t="s">
        <v>1176</v>
      </c>
      <c r="BN140" s="287" t="s">
        <v>1176</v>
      </c>
      <c r="BO140" s="287" t="s">
        <v>1176</v>
      </c>
      <c r="BP140" s="287" t="s">
        <v>1176</v>
      </c>
      <c r="BQ140" s="287" t="s">
        <v>1176</v>
      </c>
      <c r="BR140" s="287" t="s">
        <v>1176</v>
      </c>
      <c r="BS140" s="287" t="s">
        <v>1176</v>
      </c>
      <c r="BT140" s="287" t="s">
        <v>1176</v>
      </c>
      <c r="BU140" s="287" t="s">
        <v>1176</v>
      </c>
      <c r="BV140" s="287" t="s">
        <v>1176</v>
      </c>
      <c r="BW140" s="287" t="s">
        <v>1176</v>
      </c>
      <c r="BX140" s="287" t="s">
        <v>1176</v>
      </c>
      <c r="BY140" s="287" t="s">
        <v>1176</v>
      </c>
      <c r="BZ140" s="287" t="s">
        <v>1176</v>
      </c>
      <c r="CA140" s="287" t="s">
        <v>1176</v>
      </c>
      <c r="CB140" s="287" t="s">
        <v>1176</v>
      </c>
      <c r="CC140" s="287" t="s">
        <v>1176</v>
      </c>
      <c r="CD140" s="287" t="s">
        <v>1176</v>
      </c>
      <c r="CE140" s="287" t="s">
        <v>1176</v>
      </c>
      <c r="CF140" s="274"/>
    </row>
    <row r="141" spans="1:84" ht="51.75" customHeight="1">
      <c r="A141" s="285">
        <v>129</v>
      </c>
      <c r="B141" s="286">
        <v>290</v>
      </c>
      <c r="C141" s="305" t="s">
        <v>1125</v>
      </c>
      <c r="D141" s="305"/>
      <c r="E141" s="305"/>
      <c r="F141" s="287" t="s">
        <v>1176</v>
      </c>
      <c r="G141" s="287" t="s">
        <v>1176</v>
      </c>
      <c r="H141" s="287" t="s">
        <v>1176</v>
      </c>
      <c r="I141" s="287" t="s">
        <v>1176</v>
      </c>
      <c r="J141" s="69" t="s">
        <v>1161</v>
      </c>
      <c r="K141" s="287" t="s">
        <v>1176</v>
      </c>
      <c r="L141" s="287" t="s">
        <v>1176</v>
      </c>
      <c r="M141" s="287" t="s">
        <v>1176</v>
      </c>
      <c r="N141" s="287" t="s">
        <v>1176</v>
      </c>
      <c r="O141" s="287" t="s">
        <v>1176</v>
      </c>
      <c r="P141" s="287" t="s">
        <v>1176</v>
      </c>
      <c r="Q141" s="287" t="s">
        <v>1176</v>
      </c>
      <c r="R141" s="287" t="s">
        <v>1176</v>
      </c>
      <c r="S141" s="287" t="s">
        <v>1176</v>
      </c>
      <c r="T141" s="287" t="s">
        <v>1176</v>
      </c>
      <c r="U141" s="287" t="s">
        <v>1176</v>
      </c>
      <c r="V141" s="287" t="s">
        <v>1176</v>
      </c>
      <c r="W141" s="287" t="s">
        <v>1176</v>
      </c>
      <c r="X141" s="287" t="s">
        <v>1176</v>
      </c>
      <c r="Y141" s="287" t="s">
        <v>1176</v>
      </c>
      <c r="Z141" s="287" t="s">
        <v>1176</v>
      </c>
      <c r="AA141" s="287" t="s">
        <v>1176</v>
      </c>
      <c r="AB141" s="287" t="s">
        <v>1176</v>
      </c>
      <c r="AC141" s="287" t="s">
        <v>1176</v>
      </c>
      <c r="AD141" s="287" t="s">
        <v>1176</v>
      </c>
      <c r="AE141" s="287" t="s">
        <v>1176</v>
      </c>
      <c r="AF141" s="287" t="s">
        <v>1176</v>
      </c>
      <c r="AG141" s="287" t="s">
        <v>1176</v>
      </c>
      <c r="AH141" s="287" t="s">
        <v>1176</v>
      </c>
      <c r="AI141" s="287" t="s">
        <v>1176</v>
      </c>
      <c r="AJ141" s="287" t="s">
        <v>1176</v>
      </c>
      <c r="AK141" s="287" t="s">
        <v>1176</v>
      </c>
      <c r="AL141" s="287" t="s">
        <v>1176</v>
      </c>
      <c r="AM141" s="287" t="s">
        <v>1176</v>
      </c>
      <c r="AN141" s="287" t="s">
        <v>1176</v>
      </c>
      <c r="AO141" s="287" t="s">
        <v>1176</v>
      </c>
      <c r="AP141" s="287" t="s">
        <v>1176</v>
      </c>
      <c r="AQ141" s="287" t="s">
        <v>1176</v>
      </c>
      <c r="AR141" s="287" t="s">
        <v>1176</v>
      </c>
      <c r="AS141" s="287" t="s">
        <v>1176</v>
      </c>
      <c r="AT141" s="287" t="s">
        <v>1176</v>
      </c>
      <c r="AU141" s="287" t="s">
        <v>1176</v>
      </c>
      <c r="AV141" s="287" t="s">
        <v>1176</v>
      </c>
      <c r="AW141" s="287" t="s">
        <v>1176</v>
      </c>
      <c r="AX141" s="287" t="s">
        <v>1176</v>
      </c>
      <c r="AY141" s="287" t="s">
        <v>1176</v>
      </c>
      <c r="AZ141" s="287" t="s">
        <v>1176</v>
      </c>
      <c r="BA141" s="287" t="s">
        <v>1176</v>
      </c>
      <c r="BB141" s="287" t="s">
        <v>1176</v>
      </c>
      <c r="BC141" s="287" t="s">
        <v>1176</v>
      </c>
      <c r="BD141" s="287" t="s">
        <v>1176</v>
      </c>
      <c r="BE141" s="287" t="s">
        <v>1176</v>
      </c>
      <c r="BF141" s="287" t="s">
        <v>1176</v>
      </c>
      <c r="BG141" s="287" t="s">
        <v>1176</v>
      </c>
      <c r="BH141" s="287" t="s">
        <v>1176</v>
      </c>
      <c r="BI141" s="287" t="s">
        <v>1176</v>
      </c>
      <c r="BJ141" s="287" t="s">
        <v>1176</v>
      </c>
      <c r="BK141" s="287" t="s">
        <v>1176</v>
      </c>
      <c r="BL141" s="287" t="s">
        <v>1176</v>
      </c>
      <c r="BM141" s="287" t="s">
        <v>1176</v>
      </c>
      <c r="BN141" s="287" t="s">
        <v>1176</v>
      </c>
      <c r="BO141" s="287" t="s">
        <v>1176</v>
      </c>
      <c r="BP141" s="287" t="s">
        <v>1176</v>
      </c>
      <c r="BQ141" s="287" t="s">
        <v>1176</v>
      </c>
      <c r="BR141" s="287" t="s">
        <v>1176</v>
      </c>
      <c r="BS141" s="287" t="s">
        <v>1176</v>
      </c>
      <c r="BT141" s="287" t="s">
        <v>1176</v>
      </c>
      <c r="BU141" s="287" t="s">
        <v>1176</v>
      </c>
      <c r="BV141" s="287" t="s">
        <v>1176</v>
      </c>
      <c r="BW141" s="287" t="s">
        <v>1176</v>
      </c>
      <c r="BX141" s="287" t="s">
        <v>1176</v>
      </c>
      <c r="BY141" s="287" t="s">
        <v>1176</v>
      </c>
      <c r="BZ141" s="287" t="s">
        <v>1176</v>
      </c>
      <c r="CA141" s="287" t="s">
        <v>1176</v>
      </c>
      <c r="CB141" s="287" t="s">
        <v>1176</v>
      </c>
      <c r="CC141" s="287" t="s">
        <v>1176</v>
      </c>
      <c r="CD141" s="287" t="s">
        <v>1176</v>
      </c>
      <c r="CE141" s="287" t="s">
        <v>1176</v>
      </c>
      <c r="CF141" s="274"/>
    </row>
    <row r="142" spans="1:84" ht="90" customHeight="1">
      <c r="A142" s="285">
        <v>140</v>
      </c>
      <c r="B142" s="293">
        <v>296</v>
      </c>
      <c r="C142" s="643" t="s">
        <v>1336</v>
      </c>
      <c r="D142" s="643" t="s">
        <v>23</v>
      </c>
      <c r="E142" s="643" t="s">
        <v>1464</v>
      </c>
      <c r="F142" s="643"/>
      <c r="G142" s="617"/>
      <c r="H142" s="290" t="s">
        <v>2029</v>
      </c>
      <c r="I142" s="290" t="s">
        <v>1303</v>
      </c>
      <c r="J142" s="70" t="s">
        <v>1161</v>
      </c>
      <c r="K142" s="288" t="s">
        <v>1082</v>
      </c>
      <c r="L142" s="399" t="s">
        <v>648</v>
      </c>
      <c r="M142" s="289"/>
      <c r="N142" s="289" t="s">
        <v>648</v>
      </c>
      <c r="O142" s="289"/>
      <c r="P142" s="289"/>
      <c r="Q142" s="289"/>
      <c r="R142" s="289"/>
      <c r="S142" s="289"/>
      <c r="T142" s="289"/>
      <c r="U142" s="289"/>
      <c r="V142" s="289"/>
      <c r="W142" s="478">
        <f t="shared" ref="W142" si="94">COUNTIF($M142:$V142,"x")</f>
        <v>1</v>
      </c>
      <c r="X142" s="290"/>
      <c r="Y142" s="290"/>
      <c r="Z142" s="290"/>
      <c r="AA142" s="290" t="s">
        <v>1769</v>
      </c>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v>2</v>
      </c>
      <c r="BH142" s="290">
        <v>2</v>
      </c>
      <c r="BI142" s="290">
        <v>2</v>
      </c>
      <c r="BJ142" s="290">
        <v>2</v>
      </c>
      <c r="BK142" s="290">
        <v>2</v>
      </c>
      <c r="BL142" s="290">
        <v>2</v>
      </c>
      <c r="BM142" s="290">
        <v>2</v>
      </c>
      <c r="BN142" s="290">
        <v>2</v>
      </c>
      <c r="BO142" s="290">
        <v>2</v>
      </c>
      <c r="BP142" s="290">
        <v>2</v>
      </c>
      <c r="BQ142" s="290">
        <v>2</v>
      </c>
      <c r="BR142" s="290">
        <v>2</v>
      </c>
      <c r="BS142" s="290">
        <v>2</v>
      </c>
      <c r="BT142" s="290">
        <v>2</v>
      </c>
      <c r="BU142" s="290">
        <v>2</v>
      </c>
      <c r="BV142" s="290">
        <v>2</v>
      </c>
      <c r="BW142" s="290">
        <v>2</v>
      </c>
      <c r="BX142" s="291">
        <f t="shared" ref="BX142:BX152" si="95">COUNTIF($BG142:$BW142,2)</f>
        <v>17</v>
      </c>
      <c r="BY142" s="292">
        <f t="shared" ref="BY142:BY152" si="96">BX142/COUNTA($BG142:$BW142)</f>
        <v>1</v>
      </c>
      <c r="BZ142" s="291">
        <f t="shared" si="64"/>
        <v>0</v>
      </c>
      <c r="CA142" s="292">
        <f t="shared" ref="CA142:CA152" si="97">BZ142/COUNTA($BG142:$BW142)</f>
        <v>0</v>
      </c>
      <c r="CB142" s="291">
        <f t="shared" si="65"/>
        <v>0</v>
      </c>
      <c r="CC142" s="292">
        <f t="shared" ref="CC142:CC152" si="98">CB142/COUNTA($BG142:$BV142)</f>
        <v>0</v>
      </c>
      <c r="CD142" s="291">
        <f t="shared" ref="CD142:CD152" si="99">(((BX142*2)+(BZ142*1)+(CB142*0)))/COUNTA($BG142:$BW142)</f>
        <v>2</v>
      </c>
      <c r="CE142" s="291" t="str">
        <f t="shared" si="91"/>
        <v>Đạt mục tiêu</v>
      </c>
      <c r="CF142" s="274"/>
    </row>
    <row r="143" spans="1:84" ht="42" customHeight="1">
      <c r="A143" s="285">
        <v>141</v>
      </c>
      <c r="B143" s="293">
        <v>299</v>
      </c>
      <c r="C143" s="643" t="s">
        <v>1336</v>
      </c>
      <c r="D143" s="643" t="s">
        <v>23</v>
      </c>
      <c r="E143" s="643" t="s">
        <v>1464</v>
      </c>
      <c r="F143" s="643"/>
      <c r="G143" s="617"/>
      <c r="H143" s="290" t="s">
        <v>2015</v>
      </c>
      <c r="I143" s="290" t="s">
        <v>1303</v>
      </c>
      <c r="J143" s="70" t="s">
        <v>1161</v>
      </c>
      <c r="K143" s="288" t="s">
        <v>1082</v>
      </c>
      <c r="L143" s="399" t="s">
        <v>648</v>
      </c>
      <c r="M143" s="289"/>
      <c r="N143" s="289" t="s">
        <v>648</v>
      </c>
      <c r="O143" s="289"/>
      <c r="P143" s="289"/>
      <c r="Q143" s="289"/>
      <c r="R143" s="289"/>
      <c r="S143" s="289"/>
      <c r="T143" s="289"/>
      <c r="U143" s="289"/>
      <c r="V143" s="289"/>
      <c r="W143" s="478">
        <f t="shared" ref="W143:W146" si="100">COUNTIF($M143:$V143,"x")</f>
        <v>1</v>
      </c>
      <c r="X143" s="290"/>
      <c r="Y143" s="290"/>
      <c r="Z143" s="290"/>
      <c r="AA143" s="290"/>
      <c r="AB143" s="290"/>
      <c r="AC143" s="290" t="s">
        <v>1769</v>
      </c>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v>2</v>
      </c>
      <c r="BH143" s="290">
        <v>2</v>
      </c>
      <c r="BI143" s="290">
        <v>2</v>
      </c>
      <c r="BJ143" s="290">
        <v>2</v>
      </c>
      <c r="BK143" s="290">
        <v>2</v>
      </c>
      <c r="BL143" s="290">
        <v>2</v>
      </c>
      <c r="BM143" s="290">
        <v>2</v>
      </c>
      <c r="BN143" s="290">
        <v>2</v>
      </c>
      <c r="BO143" s="290">
        <v>2</v>
      </c>
      <c r="BP143" s="290">
        <v>2</v>
      </c>
      <c r="BQ143" s="290">
        <v>2</v>
      </c>
      <c r="BR143" s="290">
        <v>2</v>
      </c>
      <c r="BS143" s="290">
        <v>2</v>
      </c>
      <c r="BT143" s="290">
        <v>2</v>
      </c>
      <c r="BU143" s="290">
        <v>2</v>
      </c>
      <c r="BV143" s="290">
        <v>2</v>
      </c>
      <c r="BW143" s="290">
        <v>2</v>
      </c>
      <c r="BX143" s="291">
        <f t="shared" si="95"/>
        <v>17</v>
      </c>
      <c r="BY143" s="292">
        <f t="shared" si="96"/>
        <v>1</v>
      </c>
      <c r="BZ143" s="291">
        <f t="shared" si="64"/>
        <v>0</v>
      </c>
      <c r="CA143" s="292">
        <f t="shared" si="97"/>
        <v>0</v>
      </c>
      <c r="CB143" s="291">
        <f t="shared" si="65"/>
        <v>0</v>
      </c>
      <c r="CC143" s="292">
        <f t="shared" si="98"/>
        <v>0</v>
      </c>
      <c r="CD143" s="291">
        <f t="shared" si="99"/>
        <v>2</v>
      </c>
      <c r="CE143" s="291" t="str">
        <f t="shared" si="91"/>
        <v>Đạt mục tiêu</v>
      </c>
      <c r="CF143" s="274"/>
    </row>
    <row r="144" spans="1:84" ht="30.75" customHeight="1">
      <c r="A144" s="285">
        <v>142</v>
      </c>
      <c r="B144" s="293">
        <v>302</v>
      </c>
      <c r="C144" s="644" t="s">
        <v>1336</v>
      </c>
      <c r="D144" s="644" t="s">
        <v>23</v>
      </c>
      <c r="E144" s="644" t="s">
        <v>1464</v>
      </c>
      <c r="F144" s="644"/>
      <c r="G144" s="618"/>
      <c r="H144" s="290" t="s">
        <v>1696</v>
      </c>
      <c r="I144" s="290" t="s">
        <v>1303</v>
      </c>
      <c r="J144" s="70" t="s">
        <v>1161</v>
      </c>
      <c r="K144" s="288" t="s">
        <v>1082</v>
      </c>
      <c r="L144" s="399" t="s">
        <v>648</v>
      </c>
      <c r="M144" s="289"/>
      <c r="N144" s="289"/>
      <c r="O144" s="289"/>
      <c r="P144" s="289" t="s">
        <v>648</v>
      </c>
      <c r="Q144" s="289"/>
      <c r="R144" s="289"/>
      <c r="S144" s="289"/>
      <c r="T144" s="289"/>
      <c r="U144" s="289"/>
      <c r="V144" s="289"/>
      <c r="W144" s="478">
        <f t="shared" si="100"/>
        <v>1</v>
      </c>
      <c r="X144" s="290"/>
      <c r="Y144" s="290"/>
      <c r="Z144" s="290"/>
      <c r="AA144" s="290"/>
      <c r="AB144" s="290"/>
      <c r="AC144" s="290"/>
      <c r="AD144" s="290"/>
      <c r="AE144" s="290"/>
      <c r="AF144" s="290"/>
      <c r="AG144" s="290"/>
      <c r="AH144" s="290"/>
      <c r="AI144" s="290"/>
      <c r="AJ144" s="290" t="s">
        <v>1769</v>
      </c>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c r="BF144" s="290"/>
      <c r="BG144" s="290">
        <v>2</v>
      </c>
      <c r="BH144" s="290">
        <v>2</v>
      </c>
      <c r="BI144" s="290">
        <v>2</v>
      </c>
      <c r="BJ144" s="290">
        <v>2</v>
      </c>
      <c r="BK144" s="290">
        <v>1</v>
      </c>
      <c r="BL144" s="290">
        <v>2</v>
      </c>
      <c r="BM144" s="290">
        <v>2</v>
      </c>
      <c r="BN144" s="290">
        <v>2</v>
      </c>
      <c r="BO144" s="290">
        <v>2</v>
      </c>
      <c r="BP144" s="290">
        <v>2</v>
      </c>
      <c r="BQ144" s="290">
        <v>2</v>
      </c>
      <c r="BR144" s="290">
        <v>2</v>
      </c>
      <c r="BS144" s="290">
        <v>2</v>
      </c>
      <c r="BT144" s="290">
        <v>2</v>
      </c>
      <c r="BU144" s="290">
        <v>2</v>
      </c>
      <c r="BV144" s="290">
        <v>2</v>
      </c>
      <c r="BW144" s="290">
        <v>2</v>
      </c>
      <c r="BX144" s="291">
        <f t="shared" si="95"/>
        <v>16</v>
      </c>
      <c r="BY144" s="292">
        <f t="shared" si="96"/>
        <v>0.94117647058823528</v>
      </c>
      <c r="BZ144" s="291">
        <f t="shared" si="64"/>
        <v>1</v>
      </c>
      <c r="CA144" s="292">
        <f t="shared" si="97"/>
        <v>5.8823529411764705E-2</v>
      </c>
      <c r="CB144" s="291">
        <f t="shared" si="65"/>
        <v>0</v>
      </c>
      <c r="CC144" s="292">
        <f t="shared" si="98"/>
        <v>0</v>
      </c>
      <c r="CD144" s="291">
        <f t="shared" si="99"/>
        <v>1.9411764705882353</v>
      </c>
      <c r="CE144" s="291" t="str">
        <f t="shared" si="91"/>
        <v>Đạt mục tiêu</v>
      </c>
      <c r="CF144" s="274"/>
    </row>
    <row r="145" spans="1:84" ht="46.5" customHeight="1">
      <c r="A145" s="651">
        <v>143</v>
      </c>
      <c r="B145" s="646">
        <v>296</v>
      </c>
      <c r="C145" s="645" t="s">
        <v>1526</v>
      </c>
      <c r="D145" s="62" t="s">
        <v>23</v>
      </c>
      <c r="E145" s="645" t="s">
        <v>244</v>
      </c>
      <c r="F145" s="645" t="s">
        <v>25</v>
      </c>
      <c r="G145" s="616" t="s">
        <v>244</v>
      </c>
      <c r="H145" s="290" t="s">
        <v>1821</v>
      </c>
      <c r="I145" s="290" t="s">
        <v>1303</v>
      </c>
      <c r="J145" s="70" t="s">
        <v>1161</v>
      </c>
      <c r="K145" s="288" t="s">
        <v>1082</v>
      </c>
      <c r="L145" s="399" t="s">
        <v>648</v>
      </c>
      <c r="M145" s="289"/>
      <c r="N145" s="289"/>
      <c r="O145" s="289"/>
      <c r="P145" s="289" t="s">
        <v>648</v>
      </c>
      <c r="Q145" s="289"/>
      <c r="R145" s="289"/>
      <c r="S145" s="289"/>
      <c r="T145" s="289"/>
      <c r="U145" s="289"/>
      <c r="V145" s="289"/>
      <c r="W145" s="478">
        <f t="shared" si="100"/>
        <v>1</v>
      </c>
      <c r="X145" s="290"/>
      <c r="Y145" s="290"/>
      <c r="Z145" s="290"/>
      <c r="AA145" s="290"/>
      <c r="AB145" s="290"/>
      <c r="AC145" s="290"/>
      <c r="AD145" s="290"/>
      <c r="AE145" s="290"/>
      <c r="AF145" s="290"/>
      <c r="AG145" s="290"/>
      <c r="AH145" s="290"/>
      <c r="AI145" s="290" t="s">
        <v>1772</v>
      </c>
      <c r="AJ145" s="290"/>
      <c r="AK145" s="290"/>
      <c r="AL145" s="290"/>
      <c r="AM145" s="290"/>
      <c r="AN145" s="290"/>
      <c r="AO145" s="290"/>
      <c r="AP145" s="290"/>
      <c r="AQ145" s="290"/>
      <c r="AR145" s="290"/>
      <c r="AS145" s="290"/>
      <c r="AT145" s="290"/>
      <c r="AU145" s="290"/>
      <c r="AV145" s="290"/>
      <c r="AW145" s="290"/>
      <c r="AX145" s="290"/>
      <c r="AY145" s="290" t="s">
        <v>1772</v>
      </c>
      <c r="AZ145" s="290"/>
      <c r="BA145" s="290"/>
      <c r="BB145" s="290"/>
      <c r="BC145" s="290"/>
      <c r="BD145" s="290"/>
      <c r="BE145" s="290"/>
      <c r="BF145" s="290"/>
      <c r="BG145" s="290">
        <v>2</v>
      </c>
      <c r="BH145" s="290">
        <v>2</v>
      </c>
      <c r="BI145" s="290">
        <v>2</v>
      </c>
      <c r="BJ145" s="290">
        <v>2</v>
      </c>
      <c r="BK145" s="290">
        <v>2</v>
      </c>
      <c r="BL145" s="290">
        <v>2</v>
      </c>
      <c r="BM145" s="290">
        <v>2</v>
      </c>
      <c r="BN145" s="290">
        <v>2</v>
      </c>
      <c r="BO145" s="290">
        <v>1</v>
      </c>
      <c r="BP145" s="290">
        <v>2</v>
      </c>
      <c r="BQ145" s="290">
        <v>2</v>
      </c>
      <c r="BR145" s="290">
        <v>2</v>
      </c>
      <c r="BS145" s="290">
        <v>2</v>
      </c>
      <c r="BT145" s="290">
        <v>2</v>
      </c>
      <c r="BU145" s="290">
        <v>2</v>
      </c>
      <c r="BV145" s="290">
        <v>2</v>
      </c>
      <c r="BW145" s="290">
        <v>2</v>
      </c>
      <c r="BX145" s="291">
        <f t="shared" si="95"/>
        <v>16</v>
      </c>
      <c r="BY145" s="292">
        <f t="shared" si="96"/>
        <v>0.94117647058823528</v>
      </c>
      <c r="BZ145" s="291">
        <f t="shared" si="64"/>
        <v>1</v>
      </c>
      <c r="CA145" s="292">
        <f t="shared" si="97"/>
        <v>5.8823529411764705E-2</v>
      </c>
      <c r="CB145" s="291">
        <f t="shared" si="65"/>
        <v>0</v>
      </c>
      <c r="CC145" s="292">
        <f t="shared" si="98"/>
        <v>0</v>
      </c>
      <c r="CD145" s="291">
        <f t="shared" si="99"/>
        <v>1.9411764705882353</v>
      </c>
      <c r="CE145" s="291" t="str">
        <f t="shared" si="91"/>
        <v>Đạt mục tiêu</v>
      </c>
      <c r="CF145" s="274"/>
    </row>
    <row r="146" spans="1:84" ht="30.75" customHeight="1">
      <c r="A146" s="652"/>
      <c r="B146" s="647"/>
      <c r="C146" s="643"/>
      <c r="D146" s="455"/>
      <c r="E146" s="643"/>
      <c r="F146" s="643"/>
      <c r="G146" s="617"/>
      <c r="H146" s="290" t="s">
        <v>1822</v>
      </c>
      <c r="I146" s="290" t="s">
        <v>1303</v>
      </c>
      <c r="J146" s="70" t="s">
        <v>1161</v>
      </c>
      <c r="K146" s="288" t="s">
        <v>1082</v>
      </c>
      <c r="L146" s="399" t="s">
        <v>648</v>
      </c>
      <c r="M146" s="289"/>
      <c r="N146" s="289"/>
      <c r="O146" s="289"/>
      <c r="P146" s="289" t="s">
        <v>648</v>
      </c>
      <c r="Q146" s="289"/>
      <c r="R146" s="289"/>
      <c r="S146" s="289"/>
      <c r="T146" s="289"/>
      <c r="U146" s="289"/>
      <c r="V146" s="289"/>
      <c r="W146" s="478">
        <f t="shared" si="100"/>
        <v>1</v>
      </c>
      <c r="X146" s="290"/>
      <c r="Y146" s="290"/>
      <c r="Z146" s="290"/>
      <c r="AA146" s="290"/>
      <c r="AB146" s="290"/>
      <c r="AC146" s="290"/>
      <c r="AD146" s="290"/>
      <c r="AE146" s="290"/>
      <c r="AF146" s="290"/>
      <c r="AG146" s="290"/>
      <c r="AH146" s="290"/>
      <c r="AI146" s="290" t="s">
        <v>1769</v>
      </c>
      <c r="AJ146" s="290"/>
      <c r="AK146" s="290"/>
      <c r="AL146" s="290"/>
      <c r="AM146" s="290"/>
      <c r="AN146" s="290"/>
      <c r="AO146" s="290"/>
      <c r="AP146" s="290"/>
      <c r="AQ146" s="290"/>
      <c r="AR146" s="290"/>
      <c r="AS146" s="290"/>
      <c r="AT146" s="290"/>
      <c r="AU146" s="290"/>
      <c r="AV146" s="290"/>
      <c r="AW146" s="290"/>
      <c r="AX146" s="290"/>
      <c r="AY146" s="290"/>
      <c r="AZ146" s="290"/>
      <c r="BA146" s="290"/>
      <c r="BB146" s="290"/>
      <c r="BC146" s="290"/>
      <c r="BD146" s="290"/>
      <c r="BE146" s="290"/>
      <c r="BF146" s="290"/>
      <c r="BG146" s="290">
        <v>2</v>
      </c>
      <c r="BH146" s="290">
        <v>2</v>
      </c>
      <c r="BI146" s="290">
        <v>2</v>
      </c>
      <c r="BJ146" s="290">
        <v>2</v>
      </c>
      <c r="BK146" s="290">
        <v>2</v>
      </c>
      <c r="BL146" s="290">
        <v>2</v>
      </c>
      <c r="BM146" s="290">
        <v>2</v>
      </c>
      <c r="BN146" s="290">
        <v>2</v>
      </c>
      <c r="BO146" s="290">
        <v>1</v>
      </c>
      <c r="BP146" s="290">
        <v>2</v>
      </c>
      <c r="BQ146" s="290">
        <v>2</v>
      </c>
      <c r="BR146" s="290">
        <v>2</v>
      </c>
      <c r="BS146" s="290">
        <v>2</v>
      </c>
      <c r="BT146" s="290">
        <v>2</v>
      </c>
      <c r="BU146" s="290">
        <v>2</v>
      </c>
      <c r="BV146" s="290">
        <v>2</v>
      </c>
      <c r="BW146" s="290">
        <v>2</v>
      </c>
      <c r="BX146" s="291">
        <f t="shared" si="95"/>
        <v>16</v>
      </c>
      <c r="BY146" s="292">
        <f t="shared" si="96"/>
        <v>0.94117647058823528</v>
      </c>
      <c r="BZ146" s="291">
        <f t="shared" si="64"/>
        <v>1</v>
      </c>
      <c r="CA146" s="292">
        <f t="shared" si="97"/>
        <v>5.8823529411764705E-2</v>
      </c>
      <c r="CB146" s="291">
        <f t="shared" si="65"/>
        <v>0</v>
      </c>
      <c r="CC146" s="292">
        <f t="shared" si="98"/>
        <v>0</v>
      </c>
      <c r="CD146" s="291">
        <f t="shared" si="99"/>
        <v>1.9411764705882353</v>
      </c>
      <c r="CE146" s="291" t="str">
        <f t="shared" si="91"/>
        <v>Đạt mục tiêu</v>
      </c>
      <c r="CF146" s="274"/>
    </row>
    <row r="147" spans="1:84" ht="65.25" customHeight="1">
      <c r="A147" s="285">
        <v>144</v>
      </c>
      <c r="B147" s="293">
        <v>299</v>
      </c>
      <c r="C147" s="294" t="s">
        <v>694</v>
      </c>
      <c r="D147" s="205" t="s">
        <v>23</v>
      </c>
      <c r="E147" s="294" t="s">
        <v>1462</v>
      </c>
      <c r="F147" s="205" t="s">
        <v>23</v>
      </c>
      <c r="G147" s="290" t="s">
        <v>1462</v>
      </c>
      <c r="H147" s="294" t="s">
        <v>1823</v>
      </c>
      <c r="I147" s="290" t="s">
        <v>1303</v>
      </c>
      <c r="J147" s="70" t="s">
        <v>1161</v>
      </c>
      <c r="K147" s="288" t="s">
        <v>1082</v>
      </c>
      <c r="L147" s="399" t="s">
        <v>648</v>
      </c>
      <c r="M147" s="289"/>
      <c r="N147" s="289"/>
      <c r="O147" s="289"/>
      <c r="P147" s="289"/>
      <c r="Q147" s="289"/>
      <c r="R147" s="289"/>
      <c r="S147" s="289"/>
      <c r="T147" s="289"/>
      <c r="U147" s="289" t="s">
        <v>648</v>
      </c>
      <c r="V147" s="289"/>
      <c r="W147" s="478">
        <f t="shared" ref="W147:W149" si="101">COUNTIF($M147:$V147,"x")</f>
        <v>1</v>
      </c>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0"/>
      <c r="AY147" s="290"/>
      <c r="AZ147" s="290"/>
      <c r="BA147" s="290" t="s">
        <v>1772</v>
      </c>
      <c r="BB147" s="290"/>
      <c r="BC147" s="290"/>
      <c r="BD147" s="290"/>
      <c r="BE147" s="290"/>
      <c r="BF147" s="290"/>
      <c r="BG147" s="290">
        <v>2</v>
      </c>
      <c r="BH147" s="290">
        <v>2</v>
      </c>
      <c r="BI147" s="290">
        <v>2</v>
      </c>
      <c r="BJ147" s="290">
        <v>2</v>
      </c>
      <c r="BK147" s="290">
        <v>1</v>
      </c>
      <c r="BL147" s="290">
        <v>2</v>
      </c>
      <c r="BM147" s="290">
        <v>2</v>
      </c>
      <c r="BN147" s="290">
        <v>2</v>
      </c>
      <c r="BO147" s="290">
        <v>2</v>
      </c>
      <c r="BP147" s="290">
        <v>2</v>
      </c>
      <c r="BQ147" s="290">
        <v>2</v>
      </c>
      <c r="BR147" s="290">
        <v>2</v>
      </c>
      <c r="BS147" s="290">
        <v>2</v>
      </c>
      <c r="BT147" s="290">
        <v>2</v>
      </c>
      <c r="BU147" s="290">
        <v>2</v>
      </c>
      <c r="BV147" s="290">
        <v>2</v>
      </c>
      <c r="BW147" s="290">
        <v>2</v>
      </c>
      <c r="BX147" s="291">
        <f t="shared" si="95"/>
        <v>16</v>
      </c>
      <c r="BY147" s="292">
        <f t="shared" si="96"/>
        <v>0.94117647058823528</v>
      </c>
      <c r="BZ147" s="291">
        <f t="shared" ref="BZ147:BZ206" si="102">COUNTIF($BG147:$BV147,1)</f>
        <v>1</v>
      </c>
      <c r="CA147" s="292">
        <f t="shared" si="97"/>
        <v>5.8823529411764705E-2</v>
      </c>
      <c r="CB147" s="291">
        <f t="shared" ref="CB147:CB206" si="103">COUNTIF($BG147:$BV147,0)</f>
        <v>0</v>
      </c>
      <c r="CC147" s="292">
        <f t="shared" si="98"/>
        <v>0</v>
      </c>
      <c r="CD147" s="291">
        <f t="shared" si="99"/>
        <v>1.9411764705882353</v>
      </c>
      <c r="CE147" s="291" t="str">
        <f t="shared" si="91"/>
        <v>Đạt mục tiêu</v>
      </c>
      <c r="CF147" s="274"/>
    </row>
    <row r="148" spans="1:84" ht="72" customHeight="1">
      <c r="A148" s="651">
        <v>145</v>
      </c>
      <c r="B148" s="646">
        <v>296</v>
      </c>
      <c r="C148" s="645" t="s">
        <v>1468</v>
      </c>
      <c r="D148" s="205"/>
      <c r="E148" s="645" t="s">
        <v>1463</v>
      </c>
      <c r="F148" s="205"/>
      <c r="G148" s="290" t="s">
        <v>1463</v>
      </c>
      <c r="H148" s="290" t="s">
        <v>1784</v>
      </c>
      <c r="I148" s="290" t="s">
        <v>1303</v>
      </c>
      <c r="J148" s="70" t="s">
        <v>1161</v>
      </c>
      <c r="K148" s="288" t="s">
        <v>1082</v>
      </c>
      <c r="L148" s="399" t="s">
        <v>648</v>
      </c>
      <c r="M148" s="289"/>
      <c r="N148" s="289" t="s">
        <v>648</v>
      </c>
      <c r="O148" s="289"/>
      <c r="P148" s="289"/>
      <c r="Q148" s="289"/>
      <c r="R148" s="289"/>
      <c r="S148" s="289"/>
      <c r="T148" s="289"/>
      <c r="U148" s="289"/>
      <c r="V148" s="289"/>
      <c r="W148" s="478">
        <f t="shared" si="101"/>
        <v>1</v>
      </c>
      <c r="X148" s="290"/>
      <c r="Y148" s="290"/>
      <c r="Z148" s="290"/>
      <c r="AA148" s="290" t="s">
        <v>1768</v>
      </c>
      <c r="AB148" s="290"/>
      <c r="AC148" s="290"/>
      <c r="AD148" s="290"/>
      <c r="AE148" s="290"/>
      <c r="AF148" s="290"/>
      <c r="AG148" s="290"/>
      <c r="AH148" s="290"/>
      <c r="AI148" s="290"/>
      <c r="AJ148" s="290"/>
      <c r="AK148" s="290"/>
      <c r="AL148" s="290"/>
      <c r="AM148" s="290"/>
      <c r="AN148" s="290"/>
      <c r="AO148" s="290"/>
      <c r="AP148" s="290"/>
      <c r="AQ148" s="290"/>
      <c r="AR148" s="290"/>
      <c r="AS148" s="290"/>
      <c r="AT148" s="290"/>
      <c r="AU148" s="290"/>
      <c r="AV148" s="290"/>
      <c r="AW148" s="290"/>
      <c r="AX148" s="290"/>
      <c r="AY148" s="290"/>
      <c r="AZ148" s="290"/>
      <c r="BA148" s="290"/>
      <c r="BB148" s="290"/>
      <c r="BC148" s="290"/>
      <c r="BD148" s="290"/>
      <c r="BE148" s="290"/>
      <c r="BF148" s="290"/>
      <c r="BG148" s="290">
        <v>2</v>
      </c>
      <c r="BH148" s="290">
        <v>2</v>
      </c>
      <c r="BI148" s="290">
        <v>2</v>
      </c>
      <c r="BJ148" s="290">
        <v>2</v>
      </c>
      <c r="BK148" s="290">
        <v>2</v>
      </c>
      <c r="BL148" s="290">
        <v>2</v>
      </c>
      <c r="BM148" s="290">
        <v>2</v>
      </c>
      <c r="BN148" s="290">
        <v>1</v>
      </c>
      <c r="BO148" s="290">
        <v>2</v>
      </c>
      <c r="BP148" s="290">
        <v>1</v>
      </c>
      <c r="BQ148" s="290">
        <v>2</v>
      </c>
      <c r="BR148" s="290">
        <v>2</v>
      </c>
      <c r="BS148" s="290">
        <v>2</v>
      </c>
      <c r="BT148" s="290">
        <v>2</v>
      </c>
      <c r="BU148" s="290">
        <v>2</v>
      </c>
      <c r="BV148" s="290">
        <v>2</v>
      </c>
      <c r="BW148" s="290">
        <v>2</v>
      </c>
      <c r="BX148" s="291">
        <f t="shared" si="95"/>
        <v>15</v>
      </c>
      <c r="BY148" s="292">
        <f t="shared" si="96"/>
        <v>0.88235294117647056</v>
      </c>
      <c r="BZ148" s="291">
        <f t="shared" si="102"/>
        <v>2</v>
      </c>
      <c r="CA148" s="292">
        <f t="shared" si="97"/>
        <v>0.11764705882352941</v>
      </c>
      <c r="CB148" s="291">
        <f t="shared" si="103"/>
        <v>0</v>
      </c>
      <c r="CC148" s="292">
        <f t="shared" si="98"/>
        <v>0</v>
      </c>
      <c r="CD148" s="291">
        <f t="shared" si="99"/>
        <v>1.8823529411764706</v>
      </c>
      <c r="CE148" s="291" t="str">
        <f t="shared" si="91"/>
        <v>Đạt mục tiêu</v>
      </c>
      <c r="CF148" s="274"/>
    </row>
    <row r="149" spans="1:84" ht="28.5" customHeight="1">
      <c r="A149" s="652"/>
      <c r="B149" s="647"/>
      <c r="C149" s="643"/>
      <c r="D149" s="338"/>
      <c r="E149" s="643"/>
      <c r="F149" s="338"/>
      <c r="G149" s="616"/>
      <c r="H149" s="290" t="s">
        <v>1940</v>
      </c>
      <c r="I149" s="290" t="s">
        <v>1303</v>
      </c>
      <c r="J149" s="70"/>
      <c r="K149" s="288"/>
      <c r="L149" s="399" t="s">
        <v>648</v>
      </c>
      <c r="M149" s="289"/>
      <c r="N149" s="289" t="s">
        <v>648</v>
      </c>
      <c r="O149" s="289"/>
      <c r="P149" s="289"/>
      <c r="Q149" s="289"/>
      <c r="R149" s="289"/>
      <c r="S149" s="289"/>
      <c r="T149" s="289"/>
      <c r="U149" s="289"/>
      <c r="V149" s="289"/>
      <c r="W149" s="478">
        <f t="shared" si="101"/>
        <v>1</v>
      </c>
      <c r="X149" s="290"/>
      <c r="Y149" s="290"/>
      <c r="Z149" s="290"/>
      <c r="AA149" s="290"/>
      <c r="AB149" s="290" t="s">
        <v>1769</v>
      </c>
      <c r="AC149" s="290"/>
      <c r="AD149" s="290"/>
      <c r="AE149" s="290"/>
      <c r="AF149" s="290"/>
      <c r="AG149" s="290"/>
      <c r="AH149" s="290"/>
      <c r="AI149" s="290"/>
      <c r="AJ149" s="290"/>
      <c r="AK149" s="290"/>
      <c r="AL149" s="290"/>
      <c r="AM149" s="290"/>
      <c r="AN149" s="290"/>
      <c r="AO149" s="290"/>
      <c r="AP149" s="290"/>
      <c r="AQ149" s="290"/>
      <c r="AR149" s="290"/>
      <c r="AS149" s="290"/>
      <c r="AT149" s="290"/>
      <c r="AU149" s="290"/>
      <c r="AV149" s="290"/>
      <c r="AW149" s="290"/>
      <c r="AX149" s="290"/>
      <c r="AY149" s="290"/>
      <c r="AZ149" s="290"/>
      <c r="BA149" s="290"/>
      <c r="BB149" s="290"/>
      <c r="BC149" s="290"/>
      <c r="BD149" s="290"/>
      <c r="BE149" s="290"/>
      <c r="BF149" s="290"/>
      <c r="BG149" s="290">
        <v>2</v>
      </c>
      <c r="BH149" s="290">
        <v>2</v>
      </c>
      <c r="BI149" s="290">
        <v>2</v>
      </c>
      <c r="BJ149" s="290">
        <v>2</v>
      </c>
      <c r="BK149" s="290">
        <v>1</v>
      </c>
      <c r="BL149" s="290">
        <v>2</v>
      </c>
      <c r="BM149" s="290">
        <v>2</v>
      </c>
      <c r="BN149" s="290">
        <v>2</v>
      </c>
      <c r="BO149" s="290">
        <v>2</v>
      </c>
      <c r="BP149" s="290">
        <v>2</v>
      </c>
      <c r="BQ149" s="290">
        <v>2</v>
      </c>
      <c r="BR149" s="290">
        <v>2</v>
      </c>
      <c r="BS149" s="290">
        <v>2</v>
      </c>
      <c r="BT149" s="290">
        <v>2</v>
      </c>
      <c r="BU149" s="290">
        <v>2</v>
      </c>
      <c r="BV149" s="290">
        <v>2</v>
      </c>
      <c r="BW149" s="290">
        <v>2</v>
      </c>
      <c r="BX149" s="291">
        <f t="shared" si="95"/>
        <v>16</v>
      </c>
      <c r="BY149" s="292">
        <f t="shared" si="96"/>
        <v>0.94117647058823528</v>
      </c>
      <c r="BZ149" s="291">
        <f t="shared" si="102"/>
        <v>1</v>
      </c>
      <c r="CA149" s="292">
        <f t="shared" si="97"/>
        <v>5.8823529411764705E-2</v>
      </c>
      <c r="CB149" s="291">
        <f t="shared" si="103"/>
        <v>0</v>
      </c>
      <c r="CC149" s="292">
        <f t="shared" si="98"/>
        <v>0</v>
      </c>
      <c r="CD149" s="291">
        <f t="shared" si="99"/>
        <v>1.9411764705882353</v>
      </c>
      <c r="CE149" s="291" t="str">
        <f t="shared" si="91"/>
        <v>Đạt mục tiêu</v>
      </c>
      <c r="CF149" s="274"/>
    </row>
    <row r="150" spans="1:84" ht="28.5" customHeight="1">
      <c r="A150" s="652"/>
      <c r="B150" s="647"/>
      <c r="C150" s="643"/>
      <c r="D150" s="436"/>
      <c r="E150" s="643"/>
      <c r="F150" s="436"/>
      <c r="G150" s="617"/>
      <c r="H150" s="290" t="s">
        <v>1941</v>
      </c>
      <c r="I150" s="290" t="s">
        <v>1303</v>
      </c>
      <c r="J150" s="70" t="s">
        <v>1161</v>
      </c>
      <c r="K150" s="288" t="s">
        <v>1082</v>
      </c>
      <c r="L150" s="399" t="s">
        <v>648</v>
      </c>
      <c r="M150" s="289"/>
      <c r="N150" s="289"/>
      <c r="O150" s="289" t="s">
        <v>648</v>
      </c>
      <c r="P150" s="289"/>
      <c r="Q150" s="289"/>
      <c r="R150" s="289"/>
      <c r="S150" s="289"/>
      <c r="T150" s="289"/>
      <c r="U150" s="289"/>
      <c r="V150" s="289"/>
      <c r="W150" s="478">
        <f t="shared" ref="W150:W152" si="104">COUNTIF($M150:$V150,"x")</f>
        <v>1</v>
      </c>
      <c r="X150" s="290"/>
      <c r="Y150" s="290"/>
      <c r="Z150" s="290"/>
      <c r="AA150" s="290"/>
      <c r="AB150" s="290"/>
      <c r="AC150" s="290"/>
      <c r="AD150" s="290"/>
      <c r="AE150" s="290" t="s">
        <v>1769</v>
      </c>
      <c r="AF150" s="290"/>
      <c r="AG150" s="290"/>
      <c r="AH150" s="290"/>
      <c r="AI150" s="290"/>
      <c r="AJ150" s="290"/>
      <c r="AK150" s="290"/>
      <c r="AL150" s="290"/>
      <c r="AM150" s="290"/>
      <c r="AN150" s="290"/>
      <c r="AO150" s="290"/>
      <c r="AP150" s="290"/>
      <c r="AQ150" s="290"/>
      <c r="AR150" s="290"/>
      <c r="AS150" s="290"/>
      <c r="AT150" s="290"/>
      <c r="AU150" s="290"/>
      <c r="AV150" s="290"/>
      <c r="AW150" s="290"/>
      <c r="AX150" s="290"/>
      <c r="AY150" s="290"/>
      <c r="AZ150" s="290"/>
      <c r="BA150" s="290"/>
      <c r="BB150" s="290"/>
      <c r="BC150" s="290"/>
      <c r="BD150" s="290"/>
      <c r="BE150" s="290"/>
      <c r="BF150" s="290"/>
      <c r="BG150" s="290">
        <v>2</v>
      </c>
      <c r="BH150" s="290">
        <v>2</v>
      </c>
      <c r="BI150" s="290">
        <v>2</v>
      </c>
      <c r="BJ150" s="290">
        <v>2</v>
      </c>
      <c r="BK150" s="290">
        <v>2</v>
      </c>
      <c r="BL150" s="290">
        <v>2</v>
      </c>
      <c r="BM150" s="290">
        <v>2</v>
      </c>
      <c r="BN150" s="290">
        <v>2</v>
      </c>
      <c r="BO150" s="290">
        <v>2</v>
      </c>
      <c r="BP150" s="290">
        <v>2</v>
      </c>
      <c r="BQ150" s="290">
        <v>2</v>
      </c>
      <c r="BR150" s="290">
        <v>2</v>
      </c>
      <c r="BS150" s="290">
        <v>2</v>
      </c>
      <c r="BT150" s="290">
        <v>2</v>
      </c>
      <c r="BU150" s="290">
        <v>2</v>
      </c>
      <c r="BV150" s="290">
        <v>2</v>
      </c>
      <c r="BW150" s="290">
        <v>2</v>
      </c>
      <c r="BX150" s="291">
        <f t="shared" si="95"/>
        <v>17</v>
      </c>
      <c r="BY150" s="292">
        <f t="shared" si="96"/>
        <v>1</v>
      </c>
      <c r="BZ150" s="291">
        <f t="shared" si="102"/>
        <v>0</v>
      </c>
      <c r="CA150" s="292">
        <f t="shared" si="97"/>
        <v>0</v>
      </c>
      <c r="CB150" s="291">
        <f t="shared" si="103"/>
        <v>0</v>
      </c>
      <c r="CC150" s="292">
        <f t="shared" si="98"/>
        <v>0</v>
      </c>
      <c r="CD150" s="291">
        <f t="shared" si="99"/>
        <v>2</v>
      </c>
      <c r="CE150" s="291"/>
      <c r="CF150" s="274"/>
    </row>
    <row r="151" spans="1:84" ht="34.5" customHeight="1">
      <c r="A151" s="653"/>
      <c r="B151" s="648"/>
      <c r="C151" s="644"/>
      <c r="D151" s="338"/>
      <c r="E151" s="644"/>
      <c r="F151" s="338"/>
      <c r="G151" s="618"/>
      <c r="H151" s="290" t="s">
        <v>2031</v>
      </c>
      <c r="I151" s="290" t="s">
        <v>1303</v>
      </c>
      <c r="J151" s="70"/>
      <c r="K151" s="288" t="s">
        <v>1082</v>
      </c>
      <c r="L151" s="399" t="s">
        <v>648</v>
      </c>
      <c r="M151" s="289"/>
      <c r="N151" s="289"/>
      <c r="O151" s="289" t="s">
        <v>648</v>
      </c>
      <c r="P151" s="289"/>
      <c r="Q151" s="289"/>
      <c r="R151" s="289"/>
      <c r="S151" s="289"/>
      <c r="T151" s="289"/>
      <c r="U151" s="289"/>
      <c r="V151" s="289"/>
      <c r="W151" s="478">
        <f t="shared" si="104"/>
        <v>1</v>
      </c>
      <c r="X151" s="290"/>
      <c r="Y151" s="290"/>
      <c r="Z151" s="290"/>
      <c r="AA151" s="290"/>
      <c r="AB151" s="290"/>
      <c r="AC151" s="290"/>
      <c r="AD151" s="290"/>
      <c r="AE151" s="290"/>
      <c r="AF151" s="290" t="s">
        <v>1769</v>
      </c>
      <c r="AG151" s="290"/>
      <c r="AH151" s="290"/>
      <c r="AI151" s="290"/>
      <c r="AJ151" s="290"/>
      <c r="AK151" s="290"/>
      <c r="AL151" s="290"/>
      <c r="AM151" s="290"/>
      <c r="AN151" s="290"/>
      <c r="AO151" s="290"/>
      <c r="AP151" s="290"/>
      <c r="AQ151" s="290"/>
      <c r="AR151" s="290"/>
      <c r="AS151" s="290"/>
      <c r="AT151" s="290"/>
      <c r="AU151" s="290"/>
      <c r="AV151" s="290"/>
      <c r="AW151" s="290"/>
      <c r="AX151" s="290"/>
      <c r="AY151" s="290"/>
      <c r="AZ151" s="290"/>
      <c r="BA151" s="290"/>
      <c r="BB151" s="290"/>
      <c r="BC151" s="290"/>
      <c r="BD151" s="290"/>
      <c r="BE151" s="290"/>
      <c r="BF151" s="290"/>
      <c r="BG151" s="290">
        <v>2</v>
      </c>
      <c r="BH151" s="290">
        <v>2</v>
      </c>
      <c r="BI151" s="290">
        <v>2</v>
      </c>
      <c r="BJ151" s="290">
        <v>2</v>
      </c>
      <c r="BK151" s="290">
        <v>2</v>
      </c>
      <c r="BL151" s="290">
        <v>2</v>
      </c>
      <c r="BM151" s="290">
        <v>2</v>
      </c>
      <c r="BN151" s="290">
        <v>2</v>
      </c>
      <c r="BO151" s="290">
        <v>2</v>
      </c>
      <c r="BP151" s="290">
        <v>1</v>
      </c>
      <c r="BQ151" s="290">
        <v>2</v>
      </c>
      <c r="BR151" s="290">
        <v>2</v>
      </c>
      <c r="BS151" s="290">
        <v>2</v>
      </c>
      <c r="BT151" s="290">
        <v>2</v>
      </c>
      <c r="BU151" s="290">
        <v>2</v>
      </c>
      <c r="BV151" s="290">
        <v>2</v>
      </c>
      <c r="BW151" s="290">
        <v>2</v>
      </c>
      <c r="BX151" s="291">
        <f t="shared" si="95"/>
        <v>16</v>
      </c>
      <c r="BY151" s="292">
        <f t="shared" si="96"/>
        <v>0.94117647058823528</v>
      </c>
      <c r="BZ151" s="291">
        <f t="shared" si="102"/>
        <v>1</v>
      </c>
      <c r="CA151" s="292">
        <f t="shared" si="97"/>
        <v>5.8823529411764705E-2</v>
      </c>
      <c r="CB151" s="291">
        <f t="shared" si="103"/>
        <v>0</v>
      </c>
      <c r="CC151" s="292">
        <f t="shared" si="98"/>
        <v>0</v>
      </c>
      <c r="CD151" s="291">
        <f t="shared" si="99"/>
        <v>1.9411764705882353</v>
      </c>
      <c r="CE151" s="291" t="str">
        <f t="shared" si="91"/>
        <v>Đạt mục tiêu</v>
      </c>
      <c r="CF151" s="274"/>
    </row>
    <row r="152" spans="1:84" ht="71.25" customHeight="1">
      <c r="A152" s="285">
        <v>146</v>
      </c>
      <c r="B152" s="293">
        <v>302</v>
      </c>
      <c r="C152" s="294" t="s">
        <v>1466</v>
      </c>
      <c r="D152" s="205" t="s">
        <v>23</v>
      </c>
      <c r="E152" s="294" t="s">
        <v>1424</v>
      </c>
      <c r="F152" s="205" t="s">
        <v>25</v>
      </c>
      <c r="G152" s="290" t="s">
        <v>1463</v>
      </c>
      <c r="H152" s="290" t="s">
        <v>1697</v>
      </c>
      <c r="I152" s="290" t="s">
        <v>1303</v>
      </c>
      <c r="J152" s="70" t="s">
        <v>1161</v>
      </c>
      <c r="K152" s="288" t="s">
        <v>1082</v>
      </c>
      <c r="L152" s="399" t="s">
        <v>648</v>
      </c>
      <c r="M152" s="289"/>
      <c r="N152" s="289"/>
      <c r="O152" s="289" t="s">
        <v>648</v>
      </c>
      <c r="P152" s="289"/>
      <c r="Q152" s="289"/>
      <c r="R152" s="289"/>
      <c r="S152" s="289" t="s">
        <v>648</v>
      </c>
      <c r="T152" s="289"/>
      <c r="U152" s="289"/>
      <c r="V152" s="289"/>
      <c r="W152" s="478">
        <f t="shared" si="104"/>
        <v>2</v>
      </c>
      <c r="X152" s="290"/>
      <c r="Y152" s="290"/>
      <c r="Z152" s="290"/>
      <c r="AA152" s="290"/>
      <c r="AB152" s="290"/>
      <c r="AC152" s="290"/>
      <c r="AD152" s="290"/>
      <c r="AE152" s="290"/>
      <c r="AF152" s="290"/>
      <c r="AG152" s="290" t="s">
        <v>1771</v>
      </c>
      <c r="AH152" s="290"/>
      <c r="AI152" s="290"/>
      <c r="AJ152" s="290"/>
      <c r="AK152" s="290"/>
      <c r="AL152" s="290"/>
      <c r="AM152" s="290"/>
      <c r="AN152" s="290"/>
      <c r="AO152" s="290"/>
      <c r="AP152" s="290"/>
      <c r="AQ152" s="290"/>
      <c r="AR152" s="290"/>
      <c r="AS152" s="290" t="s">
        <v>1771</v>
      </c>
      <c r="AT152" s="290"/>
      <c r="AU152" s="290"/>
      <c r="AV152" s="290"/>
      <c r="AW152" s="290"/>
      <c r="AX152" s="290"/>
      <c r="AY152" s="290"/>
      <c r="AZ152" s="290"/>
      <c r="BA152" s="290"/>
      <c r="BB152" s="290"/>
      <c r="BC152" s="290"/>
      <c r="BD152" s="290"/>
      <c r="BE152" s="290"/>
      <c r="BF152" s="290"/>
      <c r="BG152" s="290">
        <v>2</v>
      </c>
      <c r="BH152" s="290">
        <v>2</v>
      </c>
      <c r="BI152" s="290">
        <v>2</v>
      </c>
      <c r="BJ152" s="290">
        <v>2</v>
      </c>
      <c r="BK152" s="290">
        <v>2</v>
      </c>
      <c r="BL152" s="290">
        <v>2</v>
      </c>
      <c r="BM152" s="290">
        <v>2</v>
      </c>
      <c r="BN152" s="290">
        <v>2</v>
      </c>
      <c r="BO152" s="290">
        <v>2</v>
      </c>
      <c r="BP152" s="290">
        <v>1</v>
      </c>
      <c r="BQ152" s="290">
        <v>2</v>
      </c>
      <c r="BR152" s="290">
        <v>2</v>
      </c>
      <c r="BS152" s="290">
        <v>2</v>
      </c>
      <c r="BT152" s="290">
        <v>2</v>
      </c>
      <c r="BU152" s="290">
        <v>2</v>
      </c>
      <c r="BV152" s="290">
        <v>2</v>
      </c>
      <c r="BW152" s="290">
        <v>2</v>
      </c>
      <c r="BX152" s="291">
        <f t="shared" si="95"/>
        <v>16</v>
      </c>
      <c r="BY152" s="292">
        <f t="shared" si="96"/>
        <v>0.94117647058823528</v>
      </c>
      <c r="BZ152" s="291">
        <f t="shared" si="102"/>
        <v>1</v>
      </c>
      <c r="CA152" s="292">
        <f t="shared" si="97"/>
        <v>5.8823529411764705E-2</v>
      </c>
      <c r="CB152" s="291">
        <f t="shared" si="103"/>
        <v>0</v>
      </c>
      <c r="CC152" s="292">
        <f t="shared" si="98"/>
        <v>0</v>
      </c>
      <c r="CD152" s="291">
        <f t="shared" si="99"/>
        <v>1.9411764705882353</v>
      </c>
      <c r="CE152" s="291" t="str">
        <f t="shared" si="91"/>
        <v>Đạt mục tiêu</v>
      </c>
      <c r="CF152" s="274"/>
    </row>
    <row r="153" spans="1:84" ht="76.5" customHeight="1">
      <c r="A153" s="285">
        <v>147</v>
      </c>
      <c r="B153" s="286">
        <v>309</v>
      </c>
      <c r="C153" s="305" t="s">
        <v>992</v>
      </c>
      <c r="D153" s="305"/>
      <c r="E153" s="305"/>
      <c r="F153" s="287" t="s">
        <v>1176</v>
      </c>
      <c r="G153" s="287" t="s">
        <v>1176</v>
      </c>
      <c r="H153" s="287" t="s">
        <v>1176</v>
      </c>
      <c r="I153" s="287" t="s">
        <v>1176</v>
      </c>
      <c r="J153" s="69" t="s">
        <v>1161</v>
      </c>
      <c r="K153" s="287" t="s">
        <v>1176</v>
      </c>
      <c r="L153" s="287" t="s">
        <v>1176</v>
      </c>
      <c r="M153" s="287" t="s">
        <v>1176</v>
      </c>
      <c r="N153" s="287" t="s">
        <v>1176</v>
      </c>
      <c r="O153" s="287" t="s">
        <v>1176</v>
      </c>
      <c r="P153" s="287" t="s">
        <v>1176</v>
      </c>
      <c r="Q153" s="287" t="s">
        <v>1176</v>
      </c>
      <c r="R153" s="287" t="s">
        <v>1176</v>
      </c>
      <c r="S153" s="287" t="s">
        <v>1176</v>
      </c>
      <c r="T153" s="287"/>
      <c r="U153" s="287" t="s">
        <v>1176</v>
      </c>
      <c r="V153" s="287" t="s">
        <v>1176</v>
      </c>
      <c r="W153" s="287"/>
      <c r="X153" s="287" t="s">
        <v>1176</v>
      </c>
      <c r="Y153" s="287" t="s">
        <v>1176</v>
      </c>
      <c r="Z153" s="287" t="s">
        <v>1176</v>
      </c>
      <c r="AA153" s="287" t="s">
        <v>1176</v>
      </c>
      <c r="AB153" s="287" t="s">
        <v>1176</v>
      </c>
      <c r="AC153" s="287" t="s">
        <v>1176</v>
      </c>
      <c r="AD153" s="287" t="s">
        <v>1176</v>
      </c>
      <c r="AE153" s="287" t="s">
        <v>1176</v>
      </c>
      <c r="AF153" s="287" t="s">
        <v>1176</v>
      </c>
      <c r="AG153" s="287" t="s">
        <v>1176</v>
      </c>
      <c r="AH153" s="287" t="s">
        <v>1176</v>
      </c>
      <c r="AI153" s="287" t="s">
        <v>1176</v>
      </c>
      <c r="AJ153" s="287" t="s">
        <v>1176</v>
      </c>
      <c r="AK153" s="287" t="s">
        <v>1176</v>
      </c>
      <c r="AL153" s="287" t="s">
        <v>1176</v>
      </c>
      <c r="AM153" s="287" t="s">
        <v>1176</v>
      </c>
      <c r="AN153" s="287" t="s">
        <v>1176</v>
      </c>
      <c r="AO153" s="287" t="s">
        <v>1176</v>
      </c>
      <c r="AP153" s="287" t="s">
        <v>1176</v>
      </c>
      <c r="AQ153" s="287" t="s">
        <v>1176</v>
      </c>
      <c r="AR153" s="287" t="s">
        <v>1176</v>
      </c>
      <c r="AS153" s="287" t="s">
        <v>1176</v>
      </c>
      <c r="AT153" s="287" t="s">
        <v>1176</v>
      </c>
      <c r="AU153" s="287" t="s">
        <v>1176</v>
      </c>
      <c r="AV153" s="287" t="s">
        <v>1176</v>
      </c>
      <c r="AW153" s="287" t="s">
        <v>1176</v>
      </c>
      <c r="AX153" s="287" t="s">
        <v>1176</v>
      </c>
      <c r="AY153" s="287" t="s">
        <v>1176</v>
      </c>
      <c r="AZ153" s="287" t="s">
        <v>1176</v>
      </c>
      <c r="BA153" s="287" t="s">
        <v>1176</v>
      </c>
      <c r="BB153" s="287" t="s">
        <v>1176</v>
      </c>
      <c r="BC153" s="287" t="s">
        <v>1176</v>
      </c>
      <c r="BD153" s="287" t="s">
        <v>1176</v>
      </c>
      <c r="BE153" s="287" t="s">
        <v>1176</v>
      </c>
      <c r="BF153" s="287" t="s">
        <v>1176</v>
      </c>
      <c r="BG153" s="287" t="s">
        <v>1176</v>
      </c>
      <c r="BH153" s="287" t="s">
        <v>1176</v>
      </c>
      <c r="BI153" s="287" t="s">
        <v>1176</v>
      </c>
      <c r="BJ153" s="287" t="s">
        <v>1176</v>
      </c>
      <c r="BK153" s="287" t="s">
        <v>1176</v>
      </c>
      <c r="BL153" s="287" t="s">
        <v>1176</v>
      </c>
      <c r="BM153" s="287" t="s">
        <v>1176</v>
      </c>
      <c r="BN153" s="287" t="s">
        <v>1176</v>
      </c>
      <c r="BO153" s="287" t="s">
        <v>1176</v>
      </c>
      <c r="BP153" s="287" t="s">
        <v>1176</v>
      </c>
      <c r="BQ153" s="287" t="s">
        <v>1176</v>
      </c>
      <c r="BR153" s="287" t="s">
        <v>1176</v>
      </c>
      <c r="BS153" s="287" t="s">
        <v>1176</v>
      </c>
      <c r="BT153" s="287" t="s">
        <v>1176</v>
      </c>
      <c r="BU153" s="287" t="s">
        <v>1176</v>
      </c>
      <c r="BV153" s="287" t="s">
        <v>1176</v>
      </c>
      <c r="BW153" s="287" t="s">
        <v>1176</v>
      </c>
      <c r="BX153" s="287" t="s">
        <v>1176</v>
      </c>
      <c r="BY153" s="287" t="s">
        <v>1176</v>
      </c>
      <c r="BZ153" s="287" t="s">
        <v>1176</v>
      </c>
      <c r="CA153" s="287" t="s">
        <v>1176</v>
      </c>
      <c r="CB153" s="287" t="s">
        <v>1176</v>
      </c>
      <c r="CC153" s="287" t="s">
        <v>1176</v>
      </c>
      <c r="CD153" s="287" t="s">
        <v>1176</v>
      </c>
      <c r="CE153" s="287" t="s">
        <v>1176</v>
      </c>
      <c r="CF153" s="274"/>
    </row>
    <row r="154" spans="1:84" ht="56.25" customHeight="1">
      <c r="A154" s="285">
        <v>148</v>
      </c>
      <c r="B154" s="293">
        <v>312</v>
      </c>
      <c r="C154" s="294" t="s">
        <v>261</v>
      </c>
      <c r="D154" s="205" t="s">
        <v>25</v>
      </c>
      <c r="E154" s="294" t="s">
        <v>262</v>
      </c>
      <c r="F154" s="205" t="s">
        <v>25</v>
      </c>
      <c r="G154" s="290" t="s">
        <v>262</v>
      </c>
      <c r="H154" s="290" t="s">
        <v>1523</v>
      </c>
      <c r="I154" s="290" t="s">
        <v>1303</v>
      </c>
      <c r="J154" s="70" t="s">
        <v>1161</v>
      </c>
      <c r="K154" s="288" t="s">
        <v>1082</v>
      </c>
      <c r="L154" s="399" t="s">
        <v>648</v>
      </c>
      <c r="M154" s="289" t="s">
        <v>648</v>
      </c>
      <c r="N154" s="289"/>
      <c r="O154" s="289"/>
      <c r="P154" s="289"/>
      <c r="Q154" s="289"/>
      <c r="R154" s="289"/>
      <c r="S154" s="289"/>
      <c r="T154" s="289"/>
      <c r="U154" s="289"/>
      <c r="V154" s="289"/>
      <c r="W154" s="478">
        <f t="shared" ref="W154:W160" si="105">COUNTIF($M154:$V154,"x")</f>
        <v>1</v>
      </c>
      <c r="X154" s="290"/>
      <c r="Y154" s="290" t="s">
        <v>1769</v>
      </c>
      <c r="Z154" s="290"/>
      <c r="AA154" s="290"/>
      <c r="AB154" s="290"/>
      <c r="AC154" s="290"/>
      <c r="AD154" s="290"/>
      <c r="AE154" s="290"/>
      <c r="AF154" s="290"/>
      <c r="AG154" s="290"/>
      <c r="AH154" s="290"/>
      <c r="AI154" s="290"/>
      <c r="AJ154" s="290"/>
      <c r="AK154" s="290"/>
      <c r="AL154" s="290"/>
      <c r="AM154" s="290"/>
      <c r="AN154" s="290"/>
      <c r="AO154" s="290"/>
      <c r="AP154" s="290"/>
      <c r="AQ154" s="290"/>
      <c r="AR154" s="290"/>
      <c r="AS154" s="290"/>
      <c r="AT154" s="290"/>
      <c r="AU154" s="290"/>
      <c r="AV154" s="290"/>
      <c r="AW154" s="290"/>
      <c r="AX154" s="290"/>
      <c r="AY154" s="290"/>
      <c r="AZ154" s="290"/>
      <c r="BA154" s="290"/>
      <c r="BB154" s="290"/>
      <c r="BC154" s="290"/>
      <c r="BD154" s="290"/>
      <c r="BE154" s="290"/>
      <c r="BF154" s="290"/>
      <c r="BG154" s="290">
        <v>2</v>
      </c>
      <c r="BH154" s="290">
        <v>2</v>
      </c>
      <c r="BI154" s="290">
        <v>2</v>
      </c>
      <c r="BJ154" s="290">
        <v>2</v>
      </c>
      <c r="BK154" s="290">
        <v>2</v>
      </c>
      <c r="BL154" s="290">
        <v>2</v>
      </c>
      <c r="BM154" s="290">
        <v>2</v>
      </c>
      <c r="BN154" s="290">
        <v>2</v>
      </c>
      <c r="BO154" s="290">
        <v>2</v>
      </c>
      <c r="BP154" s="290">
        <v>2</v>
      </c>
      <c r="BQ154" s="290">
        <v>2</v>
      </c>
      <c r="BR154" s="290">
        <v>2</v>
      </c>
      <c r="BS154" s="290">
        <v>2</v>
      </c>
      <c r="BT154" s="290">
        <v>2</v>
      </c>
      <c r="BU154" s="290">
        <v>2</v>
      </c>
      <c r="BV154" s="290">
        <v>2</v>
      </c>
      <c r="BW154" s="290">
        <v>2</v>
      </c>
      <c r="BX154" s="291">
        <f>COUNTIF($BG154:$BW154,2)</f>
        <v>17</v>
      </c>
      <c r="BY154" s="292">
        <f>BX154/COUNTA($BG154:$BW154)</f>
        <v>1</v>
      </c>
      <c r="BZ154" s="291">
        <f t="shared" si="102"/>
        <v>0</v>
      </c>
      <c r="CA154" s="292">
        <f>BZ154/COUNTA($BG154:$BW154)</f>
        <v>0</v>
      </c>
      <c r="CB154" s="291">
        <f t="shared" si="103"/>
        <v>0</v>
      </c>
      <c r="CC154" s="292">
        <f>CB154/COUNTA($BG154:$BV154)</f>
        <v>0</v>
      </c>
      <c r="CD154" s="291">
        <f>(((BX154*2)+(BZ154*1)+(CB154*0)))/COUNTA($BG154:$BW154)</f>
        <v>2</v>
      </c>
      <c r="CE154" s="291" t="str">
        <f t="shared" si="91"/>
        <v>Đạt mục tiêu</v>
      </c>
      <c r="CF154" s="274"/>
    </row>
    <row r="155" spans="1:84" ht="30.75" customHeight="1">
      <c r="A155" s="285">
        <v>149</v>
      </c>
      <c r="B155" s="286">
        <v>313</v>
      </c>
      <c r="C155" s="305" t="s">
        <v>993</v>
      </c>
      <c r="D155" s="305"/>
      <c r="E155" s="305"/>
      <c r="F155" s="287" t="s">
        <v>1176</v>
      </c>
      <c r="G155" s="287" t="s">
        <v>1176</v>
      </c>
      <c r="H155" s="287" t="s">
        <v>1176</v>
      </c>
      <c r="I155" s="287" t="s">
        <v>1176</v>
      </c>
      <c r="J155" s="69" t="s">
        <v>1161</v>
      </c>
      <c r="K155" s="287" t="s">
        <v>1176</v>
      </c>
      <c r="L155" s="287" t="s">
        <v>1176</v>
      </c>
      <c r="M155" s="287" t="s">
        <v>1176</v>
      </c>
      <c r="N155" s="287" t="s">
        <v>1176</v>
      </c>
      <c r="O155" s="287" t="s">
        <v>1176</v>
      </c>
      <c r="P155" s="287" t="s">
        <v>1176</v>
      </c>
      <c r="Q155" s="287" t="s">
        <v>1176</v>
      </c>
      <c r="R155" s="287" t="s">
        <v>1176</v>
      </c>
      <c r="S155" s="287" t="s">
        <v>1176</v>
      </c>
      <c r="T155" s="287" t="s">
        <v>1176</v>
      </c>
      <c r="U155" s="287" t="s">
        <v>1176</v>
      </c>
      <c r="V155" s="287" t="s">
        <v>1176</v>
      </c>
      <c r="W155" s="287" t="s">
        <v>1176</v>
      </c>
      <c r="X155" s="287" t="s">
        <v>1176</v>
      </c>
      <c r="Y155" s="287" t="s">
        <v>1176</v>
      </c>
      <c r="Z155" s="287" t="s">
        <v>1176</v>
      </c>
      <c r="AA155" s="287" t="s">
        <v>1176</v>
      </c>
      <c r="AB155" s="287" t="s">
        <v>1176</v>
      </c>
      <c r="AC155" s="287" t="s">
        <v>1176</v>
      </c>
      <c r="AD155" s="287" t="s">
        <v>1176</v>
      </c>
      <c r="AE155" s="287" t="s">
        <v>1176</v>
      </c>
      <c r="AF155" s="287" t="s">
        <v>1176</v>
      </c>
      <c r="AG155" s="287" t="s">
        <v>1176</v>
      </c>
      <c r="AH155" s="287" t="s">
        <v>1176</v>
      </c>
      <c r="AI155" s="287" t="s">
        <v>1176</v>
      </c>
      <c r="AJ155" s="287" t="s">
        <v>1176</v>
      </c>
      <c r="AK155" s="287" t="s">
        <v>1176</v>
      </c>
      <c r="AL155" s="287" t="s">
        <v>1176</v>
      </c>
      <c r="AM155" s="287" t="s">
        <v>1176</v>
      </c>
      <c r="AN155" s="287" t="s">
        <v>1176</v>
      </c>
      <c r="AO155" s="287" t="s">
        <v>1176</v>
      </c>
      <c r="AP155" s="287" t="s">
        <v>1176</v>
      </c>
      <c r="AQ155" s="287" t="s">
        <v>1176</v>
      </c>
      <c r="AR155" s="287" t="s">
        <v>1176</v>
      </c>
      <c r="AS155" s="287" t="s">
        <v>1176</v>
      </c>
      <c r="AT155" s="287" t="s">
        <v>1176</v>
      </c>
      <c r="AU155" s="287" t="s">
        <v>1176</v>
      </c>
      <c r="AV155" s="287" t="s">
        <v>1176</v>
      </c>
      <c r="AW155" s="287" t="s">
        <v>1176</v>
      </c>
      <c r="AX155" s="287" t="s">
        <v>1176</v>
      </c>
      <c r="AY155" s="287" t="s">
        <v>1176</v>
      </c>
      <c r="AZ155" s="287" t="s">
        <v>1176</v>
      </c>
      <c r="BA155" s="287" t="s">
        <v>1176</v>
      </c>
      <c r="BB155" s="287" t="s">
        <v>1176</v>
      </c>
      <c r="BC155" s="287" t="s">
        <v>1176</v>
      </c>
      <c r="BD155" s="287" t="s">
        <v>1176</v>
      </c>
      <c r="BE155" s="287" t="s">
        <v>1176</v>
      </c>
      <c r="BF155" s="287" t="s">
        <v>1176</v>
      </c>
      <c r="BG155" s="287" t="s">
        <v>1176</v>
      </c>
      <c r="BH155" s="287" t="s">
        <v>1176</v>
      </c>
      <c r="BI155" s="287" t="s">
        <v>1176</v>
      </c>
      <c r="BJ155" s="287" t="s">
        <v>1176</v>
      </c>
      <c r="BK155" s="287" t="s">
        <v>1176</v>
      </c>
      <c r="BL155" s="287" t="s">
        <v>1176</v>
      </c>
      <c r="BM155" s="287" t="s">
        <v>1176</v>
      </c>
      <c r="BN155" s="287" t="s">
        <v>1176</v>
      </c>
      <c r="BO155" s="287" t="s">
        <v>1176</v>
      </c>
      <c r="BP155" s="287" t="s">
        <v>1176</v>
      </c>
      <c r="BQ155" s="287" t="s">
        <v>1176</v>
      </c>
      <c r="BR155" s="287" t="s">
        <v>1176</v>
      </c>
      <c r="BS155" s="287" t="s">
        <v>1176</v>
      </c>
      <c r="BT155" s="287" t="s">
        <v>1176</v>
      </c>
      <c r="BU155" s="287" t="s">
        <v>1176</v>
      </c>
      <c r="BV155" s="287" t="s">
        <v>1176</v>
      </c>
      <c r="BW155" s="287" t="s">
        <v>1176</v>
      </c>
      <c r="BX155" s="287" t="s">
        <v>1176</v>
      </c>
      <c r="BY155" s="287" t="s">
        <v>1176</v>
      </c>
      <c r="BZ155" s="287" t="s">
        <v>1176</v>
      </c>
      <c r="CA155" s="287" t="s">
        <v>1176</v>
      </c>
      <c r="CB155" s="287" t="s">
        <v>1176</v>
      </c>
      <c r="CC155" s="287" t="s">
        <v>1176</v>
      </c>
      <c r="CD155" s="287" t="s">
        <v>1176</v>
      </c>
      <c r="CE155" s="287" t="s">
        <v>1176</v>
      </c>
      <c r="CF155" s="274"/>
    </row>
    <row r="156" spans="1:84" ht="30.75" customHeight="1">
      <c r="A156" s="651">
        <v>150</v>
      </c>
      <c r="B156" s="646">
        <v>316</v>
      </c>
      <c r="C156" s="645" t="s">
        <v>1426</v>
      </c>
      <c r="D156" s="645" t="s">
        <v>23</v>
      </c>
      <c r="E156" s="645" t="s">
        <v>1467</v>
      </c>
      <c r="F156" s="645" t="s">
        <v>25</v>
      </c>
      <c r="G156" s="616" t="s">
        <v>1467</v>
      </c>
      <c r="H156" s="309" t="s">
        <v>1826</v>
      </c>
      <c r="I156" s="290" t="s">
        <v>1303</v>
      </c>
      <c r="J156" s="70" t="s">
        <v>1161</v>
      </c>
      <c r="K156" s="288" t="s">
        <v>1082</v>
      </c>
      <c r="L156" s="399" t="s">
        <v>648</v>
      </c>
      <c r="M156" s="289"/>
      <c r="N156" s="289"/>
      <c r="O156" s="289" t="s">
        <v>648</v>
      </c>
      <c r="P156" s="289"/>
      <c r="Q156" s="289"/>
      <c r="R156" s="289"/>
      <c r="S156" s="289"/>
      <c r="T156" s="289"/>
      <c r="U156" s="289"/>
      <c r="V156" s="289"/>
      <c r="W156" s="478">
        <f t="shared" si="105"/>
        <v>1</v>
      </c>
      <c r="X156" s="290"/>
      <c r="Y156" s="290"/>
      <c r="Z156" s="290"/>
      <c r="AA156" s="290"/>
      <c r="AB156" s="290"/>
      <c r="AC156" s="290"/>
      <c r="AD156" s="290" t="s">
        <v>1772</v>
      </c>
      <c r="AE156" s="290"/>
      <c r="AF156" s="290"/>
      <c r="AG156" s="290"/>
      <c r="AH156" s="290"/>
      <c r="AI156" s="290"/>
      <c r="AJ156" s="290"/>
      <c r="AK156" s="290"/>
      <c r="AL156" s="290"/>
      <c r="AM156" s="290"/>
      <c r="AN156" s="290"/>
      <c r="AO156" s="290"/>
      <c r="AP156" s="290"/>
      <c r="AQ156" s="290"/>
      <c r="AR156" s="290"/>
      <c r="AS156" s="290"/>
      <c r="AT156" s="290"/>
      <c r="AU156" s="290"/>
      <c r="AV156" s="290"/>
      <c r="AW156" s="290"/>
      <c r="AX156" s="290"/>
      <c r="AY156" s="290"/>
      <c r="AZ156" s="290"/>
      <c r="BA156" s="290"/>
      <c r="BB156" s="290"/>
      <c r="BC156" s="290"/>
      <c r="BD156" s="290"/>
      <c r="BE156" s="290"/>
      <c r="BF156" s="290"/>
      <c r="BG156" s="290">
        <v>2</v>
      </c>
      <c r="BH156" s="290">
        <v>2</v>
      </c>
      <c r="BI156" s="290">
        <v>2</v>
      </c>
      <c r="BJ156" s="290">
        <v>2</v>
      </c>
      <c r="BK156" s="290">
        <v>2</v>
      </c>
      <c r="BL156" s="290">
        <v>2</v>
      </c>
      <c r="BM156" s="290">
        <v>2</v>
      </c>
      <c r="BN156" s="290">
        <v>2</v>
      </c>
      <c r="BO156" s="290">
        <v>2</v>
      </c>
      <c r="BP156" s="290">
        <v>1</v>
      </c>
      <c r="BQ156" s="290">
        <v>2</v>
      </c>
      <c r="BR156" s="290">
        <v>2</v>
      </c>
      <c r="BS156" s="290">
        <v>2</v>
      </c>
      <c r="BT156" s="290">
        <v>2</v>
      </c>
      <c r="BU156" s="290">
        <v>2</v>
      </c>
      <c r="BV156" s="290">
        <v>2</v>
      </c>
      <c r="BW156" s="290">
        <v>2</v>
      </c>
      <c r="BX156" s="291">
        <f>COUNTIF($BG156:$BW156,2)</f>
        <v>16</v>
      </c>
      <c r="BY156" s="292">
        <f>BX156/COUNTA($BG156:$BW156)</f>
        <v>0.94117647058823528</v>
      </c>
      <c r="BZ156" s="291">
        <f t="shared" si="102"/>
        <v>1</v>
      </c>
      <c r="CA156" s="292">
        <f>BZ156/COUNTA($BG156:$BW156)</f>
        <v>5.8823529411764705E-2</v>
      </c>
      <c r="CB156" s="291">
        <f t="shared" si="103"/>
        <v>0</v>
      </c>
      <c r="CC156" s="292">
        <f>CB156/COUNTA($BG156:$BV156)</f>
        <v>0</v>
      </c>
      <c r="CD156" s="291">
        <f>(((BX156*2)+(BZ156*1)+(CB156*0)))/COUNTA($BG156:$BW156)</f>
        <v>1.9411764705882353</v>
      </c>
      <c r="CE156" s="291" t="str">
        <f t="shared" si="91"/>
        <v>Đạt mục tiêu</v>
      </c>
      <c r="CF156" s="274"/>
    </row>
    <row r="157" spans="1:84" ht="30.75" customHeight="1">
      <c r="A157" s="652"/>
      <c r="B157" s="647"/>
      <c r="C157" s="643"/>
      <c r="D157" s="643"/>
      <c r="E157" s="643"/>
      <c r="F157" s="643"/>
      <c r="G157" s="617"/>
      <c r="H157" s="290" t="s">
        <v>1827</v>
      </c>
      <c r="I157" s="290" t="s">
        <v>1303</v>
      </c>
      <c r="J157" s="70" t="s">
        <v>1161</v>
      </c>
      <c r="K157" s="288" t="s">
        <v>1082</v>
      </c>
      <c r="L157" s="399" t="s">
        <v>648</v>
      </c>
      <c r="M157" s="289"/>
      <c r="N157" s="289"/>
      <c r="O157" s="289" t="s">
        <v>648</v>
      </c>
      <c r="P157" s="289"/>
      <c r="Q157" s="289"/>
      <c r="R157" s="289"/>
      <c r="S157" s="289"/>
      <c r="T157" s="289"/>
      <c r="U157" s="289"/>
      <c r="V157" s="289"/>
      <c r="W157" s="478">
        <f t="shared" si="105"/>
        <v>1</v>
      </c>
      <c r="X157" s="290"/>
      <c r="Y157" s="290"/>
      <c r="Z157" s="290"/>
      <c r="AA157" s="290"/>
      <c r="AB157" s="290"/>
      <c r="AC157" s="290"/>
      <c r="AD157" s="290"/>
      <c r="AE157" s="290"/>
      <c r="AF157" s="290"/>
      <c r="AG157" s="290" t="s">
        <v>1772</v>
      </c>
      <c r="AH157" s="290"/>
      <c r="AI157" s="290"/>
      <c r="AJ157" s="290"/>
      <c r="AK157" s="290"/>
      <c r="AL157" s="290"/>
      <c r="AM157" s="290"/>
      <c r="AN157" s="290"/>
      <c r="AO157" s="290"/>
      <c r="AP157" s="290"/>
      <c r="AQ157" s="290"/>
      <c r="AR157" s="290"/>
      <c r="AS157" s="290"/>
      <c r="AT157" s="290"/>
      <c r="AU157" s="290"/>
      <c r="AV157" s="290"/>
      <c r="AW157" s="290"/>
      <c r="AX157" s="290"/>
      <c r="AY157" s="290"/>
      <c r="AZ157" s="290"/>
      <c r="BA157" s="290"/>
      <c r="BB157" s="290"/>
      <c r="BC157" s="290"/>
      <c r="BD157" s="290"/>
      <c r="BE157" s="290"/>
      <c r="BF157" s="290"/>
      <c r="BG157" s="290">
        <v>2</v>
      </c>
      <c r="BH157" s="290">
        <v>2</v>
      </c>
      <c r="BI157" s="290">
        <v>2</v>
      </c>
      <c r="BJ157" s="290">
        <v>2</v>
      </c>
      <c r="BK157" s="290">
        <v>2</v>
      </c>
      <c r="BL157" s="290">
        <v>2</v>
      </c>
      <c r="BM157" s="290">
        <v>2</v>
      </c>
      <c r="BN157" s="290">
        <v>2</v>
      </c>
      <c r="BO157" s="290">
        <v>2</v>
      </c>
      <c r="BP157" s="290">
        <v>1</v>
      </c>
      <c r="BQ157" s="290">
        <v>2</v>
      </c>
      <c r="BR157" s="290">
        <v>2</v>
      </c>
      <c r="BS157" s="290">
        <v>2</v>
      </c>
      <c r="BT157" s="290">
        <v>2</v>
      </c>
      <c r="BU157" s="290">
        <v>2</v>
      </c>
      <c r="BV157" s="290">
        <v>2</v>
      </c>
      <c r="BW157" s="290">
        <v>2</v>
      </c>
      <c r="BX157" s="291">
        <f>COUNTIF($BG157:$BW157,2)</f>
        <v>16</v>
      </c>
      <c r="BY157" s="292">
        <f>BX157/COUNTA($BG157:$BW157)</f>
        <v>0.94117647058823528</v>
      </c>
      <c r="BZ157" s="291">
        <f t="shared" si="102"/>
        <v>1</v>
      </c>
      <c r="CA157" s="292">
        <f>BZ157/COUNTA($BG157:$BW157)</f>
        <v>5.8823529411764705E-2</v>
      </c>
      <c r="CB157" s="291">
        <f t="shared" si="103"/>
        <v>0</v>
      </c>
      <c r="CC157" s="292">
        <f>CB157/COUNTA($BG157:$BV157)</f>
        <v>0</v>
      </c>
      <c r="CD157" s="291">
        <f>(((BX157*2)+(BZ157*1)+(CB157*0)))/COUNTA($BG157:$BW157)</f>
        <v>1.9411764705882353</v>
      </c>
      <c r="CE157" s="291" t="str">
        <f t="shared" si="91"/>
        <v>Đạt mục tiêu</v>
      </c>
      <c r="CF157" s="274"/>
    </row>
    <row r="158" spans="1:84" ht="30.75" customHeight="1">
      <c r="A158" s="652"/>
      <c r="B158" s="647"/>
      <c r="C158" s="643"/>
      <c r="D158" s="643"/>
      <c r="E158" s="643"/>
      <c r="F158" s="643"/>
      <c r="G158" s="617"/>
      <c r="H158" s="290" t="s">
        <v>1828</v>
      </c>
      <c r="I158" s="290" t="s">
        <v>1303</v>
      </c>
      <c r="J158" s="70" t="s">
        <v>1161</v>
      </c>
      <c r="K158" s="288" t="s">
        <v>1082</v>
      </c>
      <c r="L158" s="399" t="s">
        <v>648</v>
      </c>
      <c r="M158" s="289"/>
      <c r="N158" s="289"/>
      <c r="O158" s="289" t="s">
        <v>648</v>
      </c>
      <c r="P158" s="289"/>
      <c r="Q158" s="289"/>
      <c r="R158" s="289"/>
      <c r="S158" s="289"/>
      <c r="T158" s="289"/>
      <c r="U158" s="289"/>
      <c r="V158" s="289"/>
      <c r="W158" s="478">
        <f t="shared" si="105"/>
        <v>1</v>
      </c>
      <c r="X158" s="290"/>
      <c r="Y158" s="290"/>
      <c r="Z158" s="290"/>
      <c r="AA158" s="290"/>
      <c r="AB158" s="290"/>
      <c r="AC158" s="290"/>
      <c r="AD158" s="290"/>
      <c r="AE158" s="290" t="s">
        <v>1772</v>
      </c>
      <c r="AF158" s="290"/>
      <c r="AG158" s="290"/>
      <c r="AH158" s="290"/>
      <c r="AI158" s="290"/>
      <c r="AJ158" s="290"/>
      <c r="AK158" s="290"/>
      <c r="AL158" s="290"/>
      <c r="AM158" s="290"/>
      <c r="AN158" s="290"/>
      <c r="AO158" s="290"/>
      <c r="AP158" s="290"/>
      <c r="AQ158" s="290"/>
      <c r="AR158" s="290"/>
      <c r="AS158" s="290"/>
      <c r="AT158" s="290"/>
      <c r="AU158" s="290"/>
      <c r="AV158" s="290"/>
      <c r="AW158" s="290"/>
      <c r="AX158" s="290"/>
      <c r="AY158" s="290"/>
      <c r="AZ158" s="290"/>
      <c r="BA158" s="290"/>
      <c r="BB158" s="290"/>
      <c r="BC158" s="290"/>
      <c r="BD158" s="290"/>
      <c r="BE158" s="290"/>
      <c r="BF158" s="290"/>
      <c r="BG158" s="290">
        <v>2</v>
      </c>
      <c r="BH158" s="290">
        <v>2</v>
      </c>
      <c r="BI158" s="290">
        <v>2</v>
      </c>
      <c r="BJ158" s="290">
        <v>2</v>
      </c>
      <c r="BK158" s="290">
        <v>2</v>
      </c>
      <c r="BL158" s="290">
        <v>2</v>
      </c>
      <c r="BM158" s="290">
        <v>2</v>
      </c>
      <c r="BN158" s="290">
        <v>2</v>
      </c>
      <c r="BO158" s="290">
        <v>2</v>
      </c>
      <c r="BP158" s="290">
        <v>1</v>
      </c>
      <c r="BQ158" s="290">
        <v>2</v>
      </c>
      <c r="BR158" s="290">
        <v>2</v>
      </c>
      <c r="BS158" s="290">
        <v>2</v>
      </c>
      <c r="BT158" s="290">
        <v>2</v>
      </c>
      <c r="BU158" s="290">
        <v>2</v>
      </c>
      <c r="BV158" s="290">
        <v>2</v>
      </c>
      <c r="BW158" s="290">
        <v>2</v>
      </c>
      <c r="BX158" s="291">
        <f>COUNTIF($BG158:$BW158,2)</f>
        <v>16</v>
      </c>
      <c r="BY158" s="292">
        <f>BX158/COUNTA($BG158:$BW158)</f>
        <v>0.94117647058823528</v>
      </c>
      <c r="BZ158" s="291">
        <f t="shared" si="102"/>
        <v>1</v>
      </c>
      <c r="CA158" s="292">
        <f>BZ158/COUNTA($BG158:$BW158)</f>
        <v>5.8823529411764705E-2</v>
      </c>
      <c r="CB158" s="291">
        <f t="shared" si="103"/>
        <v>0</v>
      </c>
      <c r="CC158" s="292">
        <f>CB158/COUNTA($BG158:$BV158)</f>
        <v>0</v>
      </c>
      <c r="CD158" s="291">
        <f>(((BX158*2)+(BZ158*1)+(CB158*0)))/COUNTA($BG158:$BW158)</f>
        <v>1.9411764705882353</v>
      </c>
      <c r="CE158" s="291" t="str">
        <f t="shared" si="91"/>
        <v>Đạt mục tiêu</v>
      </c>
      <c r="CF158" s="274"/>
    </row>
    <row r="159" spans="1:84" ht="30.75" customHeight="1">
      <c r="A159" s="652"/>
      <c r="B159" s="647"/>
      <c r="C159" s="643"/>
      <c r="D159" s="643"/>
      <c r="E159" s="643"/>
      <c r="F159" s="643"/>
      <c r="G159" s="617"/>
      <c r="H159" s="290" t="s">
        <v>1829</v>
      </c>
      <c r="I159" s="290" t="s">
        <v>1303</v>
      </c>
      <c r="J159" s="70" t="s">
        <v>1161</v>
      </c>
      <c r="K159" s="288" t="s">
        <v>1082</v>
      </c>
      <c r="L159" s="399" t="s">
        <v>648</v>
      </c>
      <c r="M159" s="289"/>
      <c r="N159" s="289"/>
      <c r="O159" s="289"/>
      <c r="P159" s="289" t="s">
        <v>648</v>
      </c>
      <c r="Q159" s="289"/>
      <c r="R159" s="289"/>
      <c r="S159" s="289"/>
      <c r="T159" s="289"/>
      <c r="U159" s="289"/>
      <c r="V159" s="289"/>
      <c r="W159" s="478">
        <f t="shared" si="105"/>
        <v>1</v>
      </c>
      <c r="X159" s="290"/>
      <c r="Y159" s="290"/>
      <c r="Z159" s="290"/>
      <c r="AA159" s="290"/>
      <c r="AB159" s="290"/>
      <c r="AC159" s="290"/>
      <c r="AD159" s="290"/>
      <c r="AE159" s="290"/>
      <c r="AF159" s="290"/>
      <c r="AG159" s="290"/>
      <c r="AH159" s="290"/>
      <c r="AI159" s="290" t="s">
        <v>1769</v>
      </c>
      <c r="AJ159" s="290"/>
      <c r="AK159" s="290"/>
      <c r="AL159" s="290"/>
      <c r="AM159" s="290"/>
      <c r="AN159" s="290"/>
      <c r="AO159" s="290"/>
      <c r="AP159" s="290"/>
      <c r="AQ159" s="290"/>
      <c r="AR159" s="290"/>
      <c r="AS159" s="290"/>
      <c r="AT159" s="290"/>
      <c r="AU159" s="290"/>
      <c r="AV159" s="290"/>
      <c r="AW159" s="290"/>
      <c r="AX159" s="290"/>
      <c r="AY159" s="290"/>
      <c r="AZ159" s="290"/>
      <c r="BA159" s="290"/>
      <c r="BB159" s="290"/>
      <c r="BC159" s="290"/>
      <c r="BD159" s="290"/>
      <c r="BE159" s="290"/>
      <c r="BF159" s="290"/>
      <c r="BG159" s="290">
        <v>2</v>
      </c>
      <c r="BH159" s="290">
        <v>2</v>
      </c>
      <c r="BI159" s="290">
        <v>2</v>
      </c>
      <c r="BJ159" s="290">
        <v>2</v>
      </c>
      <c r="BK159" s="290">
        <v>1</v>
      </c>
      <c r="BL159" s="290">
        <v>2</v>
      </c>
      <c r="BM159" s="290">
        <v>2</v>
      </c>
      <c r="BN159" s="290">
        <v>2</v>
      </c>
      <c r="BO159" s="290">
        <v>2</v>
      </c>
      <c r="BP159" s="290">
        <v>2</v>
      </c>
      <c r="BQ159" s="290">
        <v>2</v>
      </c>
      <c r="BR159" s="290">
        <v>2</v>
      </c>
      <c r="BS159" s="290">
        <v>2</v>
      </c>
      <c r="BT159" s="290">
        <v>2</v>
      </c>
      <c r="BU159" s="290">
        <v>2</v>
      </c>
      <c r="BV159" s="290">
        <v>2</v>
      </c>
      <c r="BW159" s="290">
        <v>2</v>
      </c>
      <c r="BX159" s="291">
        <f>COUNTIF($BG159:$BW159,2)</f>
        <v>16</v>
      </c>
      <c r="BY159" s="292">
        <f>BX159/COUNTA($BG159:$BW159)</f>
        <v>0.94117647058823528</v>
      </c>
      <c r="BZ159" s="291">
        <f t="shared" si="102"/>
        <v>1</v>
      </c>
      <c r="CA159" s="292">
        <f>BZ159/COUNTA($BG159:$BW159)</f>
        <v>5.8823529411764705E-2</v>
      </c>
      <c r="CB159" s="291">
        <f t="shared" si="103"/>
        <v>0</v>
      </c>
      <c r="CC159" s="292">
        <f>CB159/COUNTA($BG159:$BV159)</f>
        <v>0</v>
      </c>
      <c r="CD159" s="291">
        <f>(((BX159*2)+(BZ159*1)+(CB159*0)))/COUNTA($BG159:$BW159)</f>
        <v>1.9411764705882353</v>
      </c>
      <c r="CE159" s="291" t="str">
        <f t="shared" si="91"/>
        <v>Đạt mục tiêu</v>
      </c>
      <c r="CF159" s="274"/>
    </row>
    <row r="160" spans="1:84" ht="30.75" customHeight="1">
      <c r="A160" s="653"/>
      <c r="B160" s="648"/>
      <c r="C160" s="644"/>
      <c r="D160" s="644"/>
      <c r="E160" s="644"/>
      <c r="F160" s="644"/>
      <c r="G160" s="618"/>
      <c r="H160" s="290" t="s">
        <v>1525</v>
      </c>
      <c r="I160" s="290" t="s">
        <v>1303</v>
      </c>
      <c r="J160" s="70" t="s">
        <v>1161</v>
      </c>
      <c r="K160" s="288" t="s">
        <v>1082</v>
      </c>
      <c r="L160" s="399" t="s">
        <v>648</v>
      </c>
      <c r="M160" s="289"/>
      <c r="N160" s="289"/>
      <c r="O160" s="289"/>
      <c r="P160" s="289"/>
      <c r="Q160" s="289"/>
      <c r="R160" s="289" t="s">
        <v>648</v>
      </c>
      <c r="S160" s="289"/>
      <c r="T160" s="289"/>
      <c r="U160" s="289"/>
      <c r="V160" s="289"/>
      <c r="W160" s="478">
        <f t="shared" si="105"/>
        <v>1</v>
      </c>
      <c r="X160" s="290"/>
      <c r="Y160" s="290"/>
      <c r="Z160" s="290"/>
      <c r="AA160" s="290"/>
      <c r="AB160" s="290"/>
      <c r="AC160" s="290"/>
      <c r="AD160" s="290"/>
      <c r="AE160" s="290"/>
      <c r="AF160" s="290"/>
      <c r="AG160" s="290"/>
      <c r="AH160" s="290"/>
      <c r="AI160" s="290"/>
      <c r="AJ160" s="290"/>
      <c r="AK160" s="290"/>
      <c r="AL160" s="290"/>
      <c r="AM160" s="290"/>
      <c r="AN160" s="290"/>
      <c r="AO160" s="290"/>
      <c r="AP160" s="290"/>
      <c r="AQ160" s="290"/>
      <c r="AR160" s="290" t="s">
        <v>1769</v>
      </c>
      <c r="AS160" s="290"/>
      <c r="AT160" s="290"/>
      <c r="AU160" s="290"/>
      <c r="AV160" s="290"/>
      <c r="AW160" s="290"/>
      <c r="AX160" s="290"/>
      <c r="AY160" s="290"/>
      <c r="AZ160" s="290"/>
      <c r="BA160" s="290"/>
      <c r="BB160" s="290"/>
      <c r="BC160" s="290"/>
      <c r="BD160" s="290"/>
      <c r="BE160" s="290"/>
      <c r="BF160" s="290"/>
      <c r="BG160" s="290">
        <v>2</v>
      </c>
      <c r="BH160" s="290">
        <v>2</v>
      </c>
      <c r="BI160" s="290">
        <v>2</v>
      </c>
      <c r="BJ160" s="290">
        <v>2</v>
      </c>
      <c r="BK160" s="290">
        <v>2</v>
      </c>
      <c r="BL160" s="290">
        <v>2</v>
      </c>
      <c r="BM160" s="290">
        <v>2</v>
      </c>
      <c r="BN160" s="290">
        <v>2</v>
      </c>
      <c r="BO160" s="290">
        <v>2</v>
      </c>
      <c r="BP160" s="290">
        <v>2</v>
      </c>
      <c r="BQ160" s="290">
        <v>2</v>
      </c>
      <c r="BR160" s="290">
        <v>2</v>
      </c>
      <c r="BS160" s="290">
        <v>2</v>
      </c>
      <c r="BT160" s="290">
        <v>2</v>
      </c>
      <c r="BU160" s="290">
        <v>2</v>
      </c>
      <c r="BV160" s="290">
        <v>2</v>
      </c>
      <c r="BW160" s="290">
        <v>2</v>
      </c>
      <c r="BX160" s="291">
        <f>COUNTIF($BG160:$BW160,2)</f>
        <v>17</v>
      </c>
      <c r="BY160" s="292">
        <f>BX160/COUNTA($BG160:$BW160)</f>
        <v>1</v>
      </c>
      <c r="BZ160" s="291">
        <f t="shared" si="102"/>
        <v>0</v>
      </c>
      <c r="CA160" s="292">
        <f>BZ160/COUNTA($BG160:$BW160)</f>
        <v>0</v>
      </c>
      <c r="CB160" s="291">
        <f t="shared" si="103"/>
        <v>0</v>
      </c>
      <c r="CC160" s="292">
        <f>CB160/COUNTA($BG160:$BV160)</f>
        <v>0</v>
      </c>
      <c r="CD160" s="291">
        <f>(((BX160*2)+(BZ160*1)+(CB160*0)))/COUNTA($BG160:$BW160)</f>
        <v>2</v>
      </c>
      <c r="CE160" s="291" t="str">
        <f t="shared" si="91"/>
        <v>Đạt mục tiêu</v>
      </c>
      <c r="CF160" s="274"/>
    </row>
    <row r="161" spans="1:84" ht="42.75" customHeight="1">
      <c r="A161" s="285">
        <v>151</v>
      </c>
      <c r="B161" s="286">
        <v>318</v>
      </c>
      <c r="C161" s="305" t="s">
        <v>996</v>
      </c>
      <c r="D161" s="305"/>
      <c r="E161" s="305"/>
      <c r="F161" s="287" t="s">
        <v>1176</v>
      </c>
      <c r="G161" s="287" t="s">
        <v>1176</v>
      </c>
      <c r="H161" s="287" t="s">
        <v>1176</v>
      </c>
      <c r="I161" s="287" t="s">
        <v>1176</v>
      </c>
      <c r="J161" s="69" t="s">
        <v>1161</v>
      </c>
      <c r="K161" s="287" t="s">
        <v>1176</v>
      </c>
      <c r="L161" s="287" t="s">
        <v>1176</v>
      </c>
      <c r="M161" s="287" t="s">
        <v>1176</v>
      </c>
      <c r="N161" s="287" t="s">
        <v>1176</v>
      </c>
      <c r="O161" s="287" t="s">
        <v>1176</v>
      </c>
      <c r="P161" s="287" t="s">
        <v>1176</v>
      </c>
      <c r="Q161" s="287" t="s">
        <v>1176</v>
      </c>
      <c r="R161" s="287" t="s">
        <v>1176</v>
      </c>
      <c r="S161" s="287" t="s">
        <v>1176</v>
      </c>
      <c r="T161" s="287" t="s">
        <v>1176</v>
      </c>
      <c r="U161" s="287" t="s">
        <v>1176</v>
      </c>
      <c r="V161" s="287" t="s">
        <v>1176</v>
      </c>
      <c r="W161" s="287" t="s">
        <v>1176</v>
      </c>
      <c r="X161" s="287" t="s">
        <v>1176</v>
      </c>
      <c r="Y161" s="287" t="s">
        <v>1176</v>
      </c>
      <c r="Z161" s="287" t="s">
        <v>1176</v>
      </c>
      <c r="AA161" s="287" t="s">
        <v>1176</v>
      </c>
      <c r="AB161" s="287" t="s">
        <v>1176</v>
      </c>
      <c r="AC161" s="287" t="s">
        <v>1176</v>
      </c>
      <c r="AD161" s="287" t="s">
        <v>1176</v>
      </c>
      <c r="AE161" s="287" t="s">
        <v>1176</v>
      </c>
      <c r="AF161" s="287" t="s">
        <v>1176</v>
      </c>
      <c r="AG161" s="287" t="s">
        <v>1176</v>
      </c>
      <c r="AH161" s="287" t="s">
        <v>1176</v>
      </c>
      <c r="AI161" s="287" t="s">
        <v>1176</v>
      </c>
      <c r="AJ161" s="287" t="s">
        <v>1176</v>
      </c>
      <c r="AK161" s="287" t="s">
        <v>1176</v>
      </c>
      <c r="AL161" s="287" t="s">
        <v>1176</v>
      </c>
      <c r="AM161" s="287" t="s">
        <v>1176</v>
      </c>
      <c r="AN161" s="287" t="s">
        <v>1176</v>
      </c>
      <c r="AO161" s="287" t="s">
        <v>1176</v>
      </c>
      <c r="AP161" s="287" t="s">
        <v>1176</v>
      </c>
      <c r="AQ161" s="287" t="s">
        <v>1176</v>
      </c>
      <c r="AR161" s="287" t="s">
        <v>1176</v>
      </c>
      <c r="AS161" s="287" t="s">
        <v>1176</v>
      </c>
      <c r="AT161" s="287" t="s">
        <v>1176</v>
      </c>
      <c r="AU161" s="287" t="s">
        <v>1176</v>
      </c>
      <c r="AV161" s="287" t="s">
        <v>1176</v>
      </c>
      <c r="AW161" s="287" t="s">
        <v>1176</v>
      </c>
      <c r="AX161" s="287" t="s">
        <v>1176</v>
      </c>
      <c r="AY161" s="287" t="s">
        <v>1176</v>
      </c>
      <c r="AZ161" s="287" t="s">
        <v>1176</v>
      </c>
      <c r="BA161" s="287" t="s">
        <v>1176</v>
      </c>
      <c r="BB161" s="287" t="s">
        <v>1176</v>
      </c>
      <c r="BC161" s="287" t="s">
        <v>1176</v>
      </c>
      <c r="BD161" s="287" t="s">
        <v>1176</v>
      </c>
      <c r="BE161" s="287" t="s">
        <v>1176</v>
      </c>
      <c r="BF161" s="287" t="s">
        <v>1176</v>
      </c>
      <c r="BG161" s="287" t="s">
        <v>1176</v>
      </c>
      <c r="BH161" s="287" t="s">
        <v>1176</v>
      </c>
      <c r="BI161" s="287" t="s">
        <v>1176</v>
      </c>
      <c r="BJ161" s="287" t="s">
        <v>1176</v>
      </c>
      <c r="BK161" s="287" t="s">
        <v>1176</v>
      </c>
      <c r="BL161" s="287" t="s">
        <v>1176</v>
      </c>
      <c r="BM161" s="287" t="s">
        <v>1176</v>
      </c>
      <c r="BN161" s="287" t="s">
        <v>1176</v>
      </c>
      <c r="BO161" s="287" t="s">
        <v>1176</v>
      </c>
      <c r="BP161" s="287" t="s">
        <v>1176</v>
      </c>
      <c r="BQ161" s="287" t="s">
        <v>1176</v>
      </c>
      <c r="BR161" s="287" t="s">
        <v>1176</v>
      </c>
      <c r="BS161" s="287" t="s">
        <v>1176</v>
      </c>
      <c r="BT161" s="287" t="s">
        <v>1176</v>
      </c>
      <c r="BU161" s="287" t="s">
        <v>1176</v>
      </c>
      <c r="BV161" s="287" t="s">
        <v>1176</v>
      </c>
      <c r="BW161" s="287" t="s">
        <v>1176</v>
      </c>
      <c r="BX161" s="287" t="s">
        <v>1176</v>
      </c>
      <c r="BY161" s="287" t="s">
        <v>1176</v>
      </c>
      <c r="BZ161" s="287" t="s">
        <v>1176</v>
      </c>
      <c r="CA161" s="287" t="s">
        <v>1176</v>
      </c>
      <c r="CB161" s="287" t="s">
        <v>1176</v>
      </c>
      <c r="CC161" s="287" t="s">
        <v>1176</v>
      </c>
      <c r="CD161" s="287" t="s">
        <v>1176</v>
      </c>
      <c r="CE161" s="287" t="s">
        <v>1176</v>
      </c>
      <c r="CF161" s="274"/>
    </row>
    <row r="162" spans="1:84" ht="43.5" customHeight="1">
      <c r="A162" s="310">
        <v>152</v>
      </c>
      <c r="B162" s="311">
        <v>322</v>
      </c>
      <c r="C162" s="79" t="s">
        <v>710</v>
      </c>
      <c r="D162" s="79" t="s">
        <v>105</v>
      </c>
      <c r="E162" s="645" t="s">
        <v>270</v>
      </c>
      <c r="F162" s="79" t="s">
        <v>25</v>
      </c>
      <c r="G162" s="616" t="s">
        <v>270</v>
      </c>
      <c r="H162" s="459" t="s">
        <v>1987</v>
      </c>
      <c r="I162" s="297" t="s">
        <v>1303</v>
      </c>
      <c r="J162" s="70" t="s">
        <v>1161</v>
      </c>
      <c r="K162" s="288" t="s">
        <v>1082</v>
      </c>
      <c r="L162" s="399" t="s">
        <v>648</v>
      </c>
      <c r="M162" s="289"/>
      <c r="N162" s="289"/>
      <c r="O162" s="289"/>
      <c r="P162" s="289"/>
      <c r="Q162" s="289"/>
      <c r="R162" s="289"/>
      <c r="S162" s="289"/>
      <c r="T162" s="289"/>
      <c r="U162" s="289" t="s">
        <v>648</v>
      </c>
      <c r="V162" s="289"/>
      <c r="W162" s="478">
        <f t="shared" ref="W162:W164" si="106">COUNTIF($M162:$V162,"x")</f>
        <v>1</v>
      </c>
      <c r="X162" s="290"/>
      <c r="Y162" s="290"/>
      <c r="Z162" s="290"/>
      <c r="AA162" s="290"/>
      <c r="AB162" s="290"/>
      <c r="AC162" s="290"/>
      <c r="AD162" s="290"/>
      <c r="AE162" s="290"/>
      <c r="AF162" s="290"/>
      <c r="AG162" s="290"/>
      <c r="AH162" s="290"/>
      <c r="AI162" s="290"/>
      <c r="AJ162" s="290"/>
      <c r="AK162" s="290"/>
      <c r="AL162" s="290"/>
      <c r="AM162" s="290"/>
      <c r="AN162" s="290"/>
      <c r="AO162" s="290"/>
      <c r="AP162" s="290"/>
      <c r="AQ162" s="290"/>
      <c r="AR162" s="290"/>
      <c r="AS162" s="290"/>
      <c r="AT162" s="290"/>
      <c r="AU162" s="290"/>
      <c r="AV162" s="290"/>
      <c r="AW162" s="290"/>
      <c r="AX162" s="290"/>
      <c r="AY162" s="290" t="s">
        <v>1772</v>
      </c>
      <c r="AZ162" s="290" t="s">
        <v>1772</v>
      </c>
      <c r="BA162" s="290" t="s">
        <v>1772</v>
      </c>
      <c r="BB162" s="290"/>
      <c r="BC162" s="290"/>
      <c r="BD162" s="290"/>
      <c r="BE162" s="290"/>
      <c r="BF162" s="290"/>
      <c r="BG162" s="290">
        <v>2</v>
      </c>
      <c r="BH162" s="290">
        <v>2</v>
      </c>
      <c r="BI162" s="290">
        <v>2</v>
      </c>
      <c r="BJ162" s="290">
        <v>2</v>
      </c>
      <c r="BK162" s="290">
        <v>1</v>
      </c>
      <c r="BL162" s="290">
        <v>2</v>
      </c>
      <c r="BM162" s="290">
        <v>2</v>
      </c>
      <c r="BN162" s="290">
        <v>2</v>
      </c>
      <c r="BO162" s="290">
        <v>2</v>
      </c>
      <c r="BP162" s="290">
        <v>2</v>
      </c>
      <c r="BQ162" s="290">
        <v>2</v>
      </c>
      <c r="BR162" s="290">
        <v>2</v>
      </c>
      <c r="BS162" s="290">
        <v>2</v>
      </c>
      <c r="BT162" s="290">
        <v>2</v>
      </c>
      <c r="BU162" s="290">
        <v>2</v>
      </c>
      <c r="BV162" s="290">
        <v>2</v>
      </c>
      <c r="BW162" s="290">
        <v>2</v>
      </c>
      <c r="BX162" s="291">
        <f>COUNTIF($BG162:$BW162,2)</f>
        <v>16</v>
      </c>
      <c r="BY162" s="292">
        <f>BX162/COUNTA($BG162:$BW162)</f>
        <v>0.94117647058823528</v>
      </c>
      <c r="BZ162" s="291">
        <f t="shared" si="102"/>
        <v>1</v>
      </c>
      <c r="CA162" s="292">
        <f>BZ162/COUNTA($BG162:$BW162)</f>
        <v>5.8823529411764705E-2</v>
      </c>
      <c r="CB162" s="291">
        <f t="shared" si="103"/>
        <v>0</v>
      </c>
      <c r="CC162" s="292">
        <f>CB162/COUNTA($BG162:$BV162)</f>
        <v>0</v>
      </c>
      <c r="CD162" s="291">
        <f>(((BX162*2)+(BZ162*1)+(CB162*0)))/COUNTA($BG162:$BW162)</f>
        <v>1.9411764705882353</v>
      </c>
      <c r="CE162" s="291" t="str">
        <f t="shared" si="91"/>
        <v>Đạt mục tiêu</v>
      </c>
      <c r="CF162" s="274"/>
    </row>
    <row r="163" spans="1:84" ht="43.5" customHeight="1">
      <c r="A163" s="440"/>
      <c r="B163" s="444"/>
      <c r="C163" s="445"/>
      <c r="D163" s="445"/>
      <c r="E163" s="643"/>
      <c r="F163" s="445"/>
      <c r="G163" s="617"/>
      <c r="H163" s="443" t="s">
        <v>2035</v>
      </c>
      <c r="I163" s="442" t="s">
        <v>1303</v>
      </c>
      <c r="J163" s="70" t="s">
        <v>1161</v>
      </c>
      <c r="K163" s="288" t="s">
        <v>1082</v>
      </c>
      <c r="L163" s="399" t="s">
        <v>648</v>
      </c>
      <c r="M163" s="289"/>
      <c r="N163" s="289"/>
      <c r="O163" s="289"/>
      <c r="P163" s="289"/>
      <c r="Q163" s="289"/>
      <c r="R163" s="289"/>
      <c r="S163" s="289"/>
      <c r="T163" s="289" t="s">
        <v>648</v>
      </c>
      <c r="U163" s="289"/>
      <c r="V163" s="289"/>
      <c r="W163" s="478">
        <f t="shared" si="106"/>
        <v>1</v>
      </c>
      <c r="X163" s="290"/>
      <c r="Y163" s="290"/>
      <c r="Z163" s="290"/>
      <c r="AA163" s="290"/>
      <c r="AB163" s="290"/>
      <c r="AC163" s="290"/>
      <c r="AD163" s="290"/>
      <c r="AE163" s="290"/>
      <c r="AF163" s="290"/>
      <c r="AG163" s="290"/>
      <c r="AH163" s="290"/>
      <c r="AI163" s="290"/>
      <c r="AJ163" s="290"/>
      <c r="AK163" s="290"/>
      <c r="AL163" s="290"/>
      <c r="AM163" s="290"/>
      <c r="AN163" s="290"/>
      <c r="AO163" s="290"/>
      <c r="AP163" s="290"/>
      <c r="AQ163" s="290"/>
      <c r="AR163" s="290"/>
      <c r="AS163" s="290"/>
      <c r="AT163" s="290"/>
      <c r="AU163" s="290"/>
      <c r="AV163" s="290"/>
      <c r="AW163" s="290"/>
      <c r="AX163" s="290"/>
      <c r="AY163" s="290" t="s">
        <v>1769</v>
      </c>
      <c r="AZ163" s="290"/>
      <c r="BA163" s="290"/>
      <c r="BB163" s="290"/>
      <c r="BC163" s="290"/>
      <c r="BD163" s="290"/>
      <c r="BE163" s="290"/>
      <c r="BF163" s="290"/>
      <c r="BG163" s="290">
        <v>2</v>
      </c>
      <c r="BH163" s="290">
        <v>2</v>
      </c>
      <c r="BI163" s="290">
        <v>2</v>
      </c>
      <c r="BJ163" s="290">
        <v>2</v>
      </c>
      <c r="BK163" s="290">
        <v>2</v>
      </c>
      <c r="BL163" s="290">
        <v>2</v>
      </c>
      <c r="BM163" s="290">
        <v>2</v>
      </c>
      <c r="BN163" s="290">
        <v>2</v>
      </c>
      <c r="BO163" s="290">
        <v>2</v>
      </c>
      <c r="BP163" s="290">
        <v>2</v>
      </c>
      <c r="BQ163" s="290">
        <v>2</v>
      </c>
      <c r="BR163" s="290">
        <v>2</v>
      </c>
      <c r="BS163" s="290">
        <v>2</v>
      </c>
      <c r="BT163" s="290">
        <v>2</v>
      </c>
      <c r="BU163" s="290">
        <v>2</v>
      </c>
      <c r="BV163" s="290">
        <v>2</v>
      </c>
      <c r="BW163" s="290">
        <v>2</v>
      </c>
      <c r="BX163" s="291">
        <f>COUNTIF($BG163:$BW163,2)</f>
        <v>17</v>
      </c>
      <c r="BY163" s="292">
        <f>BX163/COUNTA($BG163:$BW163)</f>
        <v>1</v>
      </c>
      <c r="BZ163" s="291">
        <f t="shared" si="102"/>
        <v>0</v>
      </c>
      <c r="CA163" s="292">
        <f>BZ163/COUNTA($BG163:$BW163)</f>
        <v>0</v>
      </c>
      <c r="CB163" s="291">
        <f t="shared" si="103"/>
        <v>0</v>
      </c>
      <c r="CC163" s="292">
        <f>CB163/COUNTA($BG163:$BV163)</f>
        <v>0</v>
      </c>
      <c r="CD163" s="291">
        <f>(((BX163*2)+(BZ163*1)+(CB163*0)))/COUNTA($BG163:$BW163)</f>
        <v>2</v>
      </c>
      <c r="CE163" s="291" t="str">
        <f t="shared" si="91"/>
        <v>Đạt mục tiêu</v>
      </c>
      <c r="CF163" s="274"/>
    </row>
    <row r="164" spans="1:84" ht="40.5" customHeight="1">
      <c r="A164" s="301"/>
      <c r="B164" s="302"/>
      <c r="C164" s="132"/>
      <c r="D164" s="132"/>
      <c r="E164" s="644"/>
      <c r="F164" s="132"/>
      <c r="G164" s="618"/>
      <c r="H164" s="443" t="s">
        <v>2034</v>
      </c>
      <c r="I164" s="304" t="s">
        <v>1303</v>
      </c>
      <c r="J164" s="70" t="s">
        <v>1161</v>
      </c>
      <c r="K164" s="288" t="s">
        <v>1082</v>
      </c>
      <c r="L164" s="399" t="s">
        <v>648</v>
      </c>
      <c r="M164" s="289"/>
      <c r="N164" s="289"/>
      <c r="O164" s="289"/>
      <c r="P164" s="289"/>
      <c r="Q164" s="289" t="s">
        <v>648</v>
      </c>
      <c r="R164" s="289"/>
      <c r="S164" s="289"/>
      <c r="T164" s="289"/>
      <c r="U164" s="289"/>
      <c r="V164" s="289"/>
      <c r="W164" s="478">
        <f t="shared" si="106"/>
        <v>1</v>
      </c>
      <c r="X164" s="290"/>
      <c r="Y164" s="290"/>
      <c r="Z164" s="290"/>
      <c r="AA164" s="290"/>
      <c r="AB164" s="290"/>
      <c r="AC164" s="290"/>
      <c r="AD164" s="290"/>
      <c r="AE164" s="290"/>
      <c r="AF164" s="290"/>
      <c r="AG164" s="290"/>
      <c r="AH164" s="290"/>
      <c r="AI164" s="290"/>
      <c r="AJ164" s="290"/>
      <c r="AK164" s="290"/>
      <c r="AL164" s="290"/>
      <c r="AM164" s="290"/>
      <c r="AN164" s="290" t="s">
        <v>1769</v>
      </c>
      <c r="AO164" s="290"/>
      <c r="AP164" s="290"/>
      <c r="AQ164" s="290"/>
      <c r="AR164" s="290"/>
      <c r="AS164" s="290"/>
      <c r="AT164" s="290"/>
      <c r="AU164" s="290"/>
      <c r="AV164" s="290"/>
      <c r="AW164" s="290"/>
      <c r="AX164" s="290"/>
      <c r="AY164" s="290"/>
      <c r="AZ164" s="290"/>
      <c r="BA164" s="290"/>
      <c r="BB164" s="290"/>
      <c r="BC164" s="290"/>
      <c r="BD164" s="290"/>
      <c r="BE164" s="290"/>
      <c r="BF164" s="290"/>
      <c r="BG164" s="290">
        <v>2</v>
      </c>
      <c r="BH164" s="290">
        <v>2</v>
      </c>
      <c r="BI164" s="290">
        <v>2</v>
      </c>
      <c r="BJ164" s="290">
        <v>2</v>
      </c>
      <c r="BK164" s="290">
        <v>2</v>
      </c>
      <c r="BL164" s="290">
        <v>2</v>
      </c>
      <c r="BM164" s="290">
        <v>2</v>
      </c>
      <c r="BN164" s="290">
        <v>2</v>
      </c>
      <c r="BO164" s="290">
        <v>2</v>
      </c>
      <c r="BP164" s="290">
        <v>2</v>
      </c>
      <c r="BQ164" s="290">
        <v>2</v>
      </c>
      <c r="BR164" s="290">
        <v>2</v>
      </c>
      <c r="BS164" s="290">
        <v>2</v>
      </c>
      <c r="BT164" s="290">
        <v>2</v>
      </c>
      <c r="BU164" s="290">
        <v>2</v>
      </c>
      <c r="BV164" s="290">
        <v>2</v>
      </c>
      <c r="BW164" s="290">
        <v>2</v>
      </c>
      <c r="BX164" s="291">
        <f>COUNTIF($BG164:$BW164,2)</f>
        <v>17</v>
      </c>
      <c r="BY164" s="292">
        <f>BX164/COUNTA($BG164:$BW164)</f>
        <v>1</v>
      </c>
      <c r="BZ164" s="291">
        <f t="shared" si="102"/>
        <v>0</v>
      </c>
      <c r="CA164" s="292">
        <f>BZ164/COUNTA($BG164:$BW164)</f>
        <v>0</v>
      </c>
      <c r="CB164" s="291">
        <f t="shared" si="103"/>
        <v>0</v>
      </c>
      <c r="CC164" s="292">
        <f>CB164/COUNTA($BG164:$BV164)</f>
        <v>0</v>
      </c>
      <c r="CD164" s="291">
        <f>(((BX164*2)+(BZ164*1)+(CB164*0)))/COUNTA($BG164:$BW164)</f>
        <v>2</v>
      </c>
      <c r="CE164" s="291" t="str">
        <f t="shared" si="91"/>
        <v>Đạt mục tiêu</v>
      </c>
      <c r="CF164" s="274"/>
    </row>
    <row r="165" spans="1:84" ht="30.75" customHeight="1">
      <c r="A165" s="285">
        <v>156</v>
      </c>
      <c r="B165" s="286">
        <v>326</v>
      </c>
      <c r="C165" s="305" t="s">
        <v>1126</v>
      </c>
      <c r="D165" s="305"/>
      <c r="E165" s="305"/>
      <c r="F165" s="287" t="s">
        <v>1176</v>
      </c>
      <c r="G165" s="287" t="s">
        <v>1176</v>
      </c>
      <c r="H165" s="287" t="s">
        <v>1176</v>
      </c>
      <c r="I165" s="287"/>
      <c r="J165" s="69" t="s">
        <v>1161</v>
      </c>
      <c r="K165" s="287" t="s">
        <v>1176</v>
      </c>
      <c r="L165" s="287" t="s">
        <v>1176</v>
      </c>
      <c r="M165" s="287" t="s">
        <v>1176</v>
      </c>
      <c r="N165" s="287" t="s">
        <v>1176</v>
      </c>
      <c r="O165" s="287" t="s">
        <v>1176</v>
      </c>
      <c r="P165" s="287" t="s">
        <v>1176</v>
      </c>
      <c r="Q165" s="287" t="s">
        <v>1176</v>
      </c>
      <c r="R165" s="287" t="s">
        <v>1176</v>
      </c>
      <c r="S165" s="287" t="s">
        <v>1176</v>
      </c>
      <c r="T165" s="287" t="s">
        <v>1176</v>
      </c>
      <c r="U165" s="287" t="s">
        <v>1176</v>
      </c>
      <c r="V165" s="287" t="s">
        <v>1176</v>
      </c>
      <c r="W165" s="287" t="s">
        <v>1176</v>
      </c>
      <c r="X165" s="287" t="s">
        <v>1176</v>
      </c>
      <c r="Y165" s="287" t="s">
        <v>1176</v>
      </c>
      <c r="Z165" s="287" t="s">
        <v>1176</v>
      </c>
      <c r="AA165" s="287" t="s">
        <v>1176</v>
      </c>
      <c r="AB165" s="287" t="s">
        <v>1176</v>
      </c>
      <c r="AC165" s="287" t="s">
        <v>1176</v>
      </c>
      <c r="AD165" s="287" t="s">
        <v>1176</v>
      </c>
      <c r="AE165" s="287" t="s">
        <v>1176</v>
      </c>
      <c r="AF165" s="287" t="s">
        <v>1176</v>
      </c>
      <c r="AG165" s="287" t="s">
        <v>1176</v>
      </c>
      <c r="AH165" s="287" t="s">
        <v>1176</v>
      </c>
      <c r="AI165" s="287" t="s">
        <v>1176</v>
      </c>
      <c r="AJ165" s="287" t="s">
        <v>1176</v>
      </c>
      <c r="AK165" s="287" t="s">
        <v>1176</v>
      </c>
      <c r="AL165" s="287" t="s">
        <v>1176</v>
      </c>
      <c r="AM165" s="287" t="s">
        <v>1176</v>
      </c>
      <c r="AN165" s="287" t="s">
        <v>1176</v>
      </c>
      <c r="AO165" s="287" t="s">
        <v>1176</v>
      </c>
      <c r="AP165" s="287" t="s">
        <v>1176</v>
      </c>
      <c r="AQ165" s="287" t="s">
        <v>1176</v>
      </c>
      <c r="AR165" s="287" t="s">
        <v>1176</v>
      </c>
      <c r="AS165" s="287" t="s">
        <v>1176</v>
      </c>
      <c r="AT165" s="287" t="s">
        <v>1176</v>
      </c>
      <c r="AU165" s="287" t="s">
        <v>1176</v>
      </c>
      <c r="AV165" s="287" t="s">
        <v>1176</v>
      </c>
      <c r="AW165" s="287" t="s">
        <v>1176</v>
      </c>
      <c r="AX165" s="287" t="s">
        <v>1176</v>
      </c>
      <c r="AY165" s="287" t="s">
        <v>1176</v>
      </c>
      <c r="AZ165" s="287" t="s">
        <v>1176</v>
      </c>
      <c r="BA165" s="287" t="s">
        <v>1176</v>
      </c>
      <c r="BB165" s="287" t="s">
        <v>1176</v>
      </c>
      <c r="BC165" s="287" t="s">
        <v>1176</v>
      </c>
      <c r="BD165" s="287" t="s">
        <v>1176</v>
      </c>
      <c r="BE165" s="287" t="s">
        <v>1176</v>
      </c>
      <c r="BF165" s="287" t="s">
        <v>1176</v>
      </c>
      <c r="BG165" s="287" t="s">
        <v>1176</v>
      </c>
      <c r="BH165" s="287" t="s">
        <v>1176</v>
      </c>
      <c r="BI165" s="287" t="s">
        <v>1176</v>
      </c>
      <c r="BJ165" s="287" t="s">
        <v>1176</v>
      </c>
      <c r="BK165" s="287" t="s">
        <v>1176</v>
      </c>
      <c r="BL165" s="287" t="s">
        <v>1176</v>
      </c>
      <c r="BM165" s="287" t="s">
        <v>1176</v>
      </c>
      <c r="BN165" s="287" t="s">
        <v>1176</v>
      </c>
      <c r="BO165" s="287" t="s">
        <v>1176</v>
      </c>
      <c r="BP165" s="287" t="s">
        <v>1176</v>
      </c>
      <c r="BQ165" s="287" t="s">
        <v>1176</v>
      </c>
      <c r="BR165" s="287" t="s">
        <v>1176</v>
      </c>
      <c r="BS165" s="287" t="s">
        <v>1176</v>
      </c>
      <c r="BT165" s="287" t="s">
        <v>1176</v>
      </c>
      <c r="BU165" s="287" t="s">
        <v>1176</v>
      </c>
      <c r="BV165" s="287" t="s">
        <v>1176</v>
      </c>
      <c r="BW165" s="287" t="s">
        <v>1176</v>
      </c>
      <c r="BX165" s="287" t="s">
        <v>1176</v>
      </c>
      <c r="BY165" s="287" t="s">
        <v>1176</v>
      </c>
      <c r="BZ165" s="287" t="s">
        <v>1176</v>
      </c>
      <c r="CA165" s="287" t="s">
        <v>1176</v>
      </c>
      <c r="CB165" s="287" t="s">
        <v>1176</v>
      </c>
      <c r="CC165" s="287" t="s">
        <v>1176</v>
      </c>
      <c r="CD165" s="287" t="s">
        <v>1176</v>
      </c>
      <c r="CE165" s="287" t="s">
        <v>1176</v>
      </c>
      <c r="CF165" s="274"/>
    </row>
    <row r="166" spans="1:84" ht="91.5" customHeight="1">
      <c r="A166" s="285">
        <v>157</v>
      </c>
      <c r="B166" s="293">
        <v>329</v>
      </c>
      <c r="C166" s="405" t="s">
        <v>1988</v>
      </c>
      <c r="D166" s="205" t="s">
        <v>23</v>
      </c>
      <c r="E166" s="294" t="s">
        <v>1362</v>
      </c>
      <c r="F166" s="205" t="s">
        <v>25</v>
      </c>
      <c r="G166" s="290" t="s">
        <v>1362</v>
      </c>
      <c r="H166" s="290" t="s">
        <v>1830</v>
      </c>
      <c r="I166" s="290" t="s">
        <v>1303</v>
      </c>
      <c r="J166" s="70" t="s">
        <v>1161</v>
      </c>
      <c r="K166" s="288" t="s">
        <v>1082</v>
      </c>
      <c r="L166" s="399" t="s">
        <v>648</v>
      </c>
      <c r="M166" s="289"/>
      <c r="N166" s="289"/>
      <c r="O166" s="289"/>
      <c r="P166" s="289"/>
      <c r="Q166" s="289"/>
      <c r="R166" s="289"/>
      <c r="S166" s="289" t="s">
        <v>648</v>
      </c>
      <c r="T166" s="289"/>
      <c r="U166" s="289"/>
      <c r="V166" s="289"/>
      <c r="W166" s="478">
        <f t="shared" ref="W166:W167" si="107">COUNTIF($M166:$V166,"x")</f>
        <v>1</v>
      </c>
      <c r="X166" s="290"/>
      <c r="Y166" s="290"/>
      <c r="Z166" s="290"/>
      <c r="AA166" s="290"/>
      <c r="AB166" s="290"/>
      <c r="AC166" s="290"/>
      <c r="AD166" s="290"/>
      <c r="AE166" s="290"/>
      <c r="AF166" s="290"/>
      <c r="AG166" s="290"/>
      <c r="AH166" s="290"/>
      <c r="AI166" s="290"/>
      <c r="AJ166" s="290"/>
      <c r="AK166" s="290"/>
      <c r="AL166" s="290"/>
      <c r="AM166" s="290"/>
      <c r="AN166" s="290"/>
      <c r="AO166" s="290"/>
      <c r="AP166" s="290"/>
      <c r="AQ166" s="290"/>
      <c r="AR166" s="290"/>
      <c r="AS166" s="290"/>
      <c r="AT166" s="290"/>
      <c r="AU166" s="290" t="s">
        <v>1769</v>
      </c>
      <c r="AV166" s="290"/>
      <c r="AW166" s="290"/>
      <c r="AX166" s="290"/>
      <c r="AY166" s="290"/>
      <c r="AZ166" s="290"/>
      <c r="BA166" s="290"/>
      <c r="BB166" s="290"/>
      <c r="BC166" s="290"/>
      <c r="BD166" s="290"/>
      <c r="BE166" s="290"/>
      <c r="BF166" s="290"/>
      <c r="BG166" s="290">
        <v>2</v>
      </c>
      <c r="BH166" s="290">
        <v>2</v>
      </c>
      <c r="BI166" s="290">
        <v>2</v>
      </c>
      <c r="BJ166" s="290">
        <v>2</v>
      </c>
      <c r="BK166" s="290">
        <v>1</v>
      </c>
      <c r="BL166" s="290">
        <v>2</v>
      </c>
      <c r="BM166" s="290">
        <v>2</v>
      </c>
      <c r="BN166" s="290">
        <v>2</v>
      </c>
      <c r="BO166" s="290">
        <v>2</v>
      </c>
      <c r="BP166" s="290">
        <v>2</v>
      </c>
      <c r="BQ166" s="290">
        <v>2</v>
      </c>
      <c r="BR166" s="290">
        <v>2</v>
      </c>
      <c r="BS166" s="290">
        <v>2</v>
      </c>
      <c r="BT166" s="290">
        <v>2</v>
      </c>
      <c r="BU166" s="290">
        <v>2</v>
      </c>
      <c r="BV166" s="290">
        <v>2</v>
      </c>
      <c r="BW166" s="290">
        <v>2</v>
      </c>
      <c r="BX166" s="291">
        <f>COUNTIF($BG166:$BW166,2)</f>
        <v>16</v>
      </c>
      <c r="BY166" s="292">
        <f>BX166/COUNTA($BG166:$BW166)</f>
        <v>0.94117647058823528</v>
      </c>
      <c r="BZ166" s="291">
        <f t="shared" si="102"/>
        <v>1</v>
      </c>
      <c r="CA166" s="292">
        <f>BZ166/COUNTA($BG166:$BW166)</f>
        <v>5.8823529411764705E-2</v>
      </c>
      <c r="CB166" s="291">
        <f t="shared" si="103"/>
        <v>0</v>
      </c>
      <c r="CC166" s="292">
        <f>CB166/COUNTA($BG166:$BV166)</f>
        <v>0</v>
      </c>
      <c r="CD166" s="291">
        <f>(((BX166*2)+(BZ166*1)+(CB166*0)))/COUNTA($BG166:$BW166)</f>
        <v>1.9411764705882353</v>
      </c>
      <c r="CE166" s="291" t="str">
        <f t="shared" si="91"/>
        <v>Đạt mục tiêu</v>
      </c>
      <c r="CF166" s="274"/>
    </row>
    <row r="167" spans="1:84" ht="65.25" customHeight="1">
      <c r="A167" s="285">
        <v>158</v>
      </c>
      <c r="B167" s="293">
        <v>334</v>
      </c>
      <c r="C167" s="294" t="s">
        <v>273</v>
      </c>
      <c r="D167" s="205" t="s">
        <v>25</v>
      </c>
      <c r="E167" s="294" t="s">
        <v>1434</v>
      </c>
      <c r="F167" s="205" t="s">
        <v>25</v>
      </c>
      <c r="G167" s="290" t="s">
        <v>1434</v>
      </c>
      <c r="H167" s="290" t="s">
        <v>2016</v>
      </c>
      <c r="I167" s="290" t="s">
        <v>1303</v>
      </c>
      <c r="J167" s="70" t="s">
        <v>1161</v>
      </c>
      <c r="K167" s="288" t="s">
        <v>1082</v>
      </c>
      <c r="L167" s="399" t="s">
        <v>648</v>
      </c>
      <c r="M167" s="289"/>
      <c r="N167" s="289"/>
      <c r="O167" s="289"/>
      <c r="P167" s="289"/>
      <c r="Q167" s="289"/>
      <c r="R167" s="289"/>
      <c r="S167" s="289"/>
      <c r="T167" s="289"/>
      <c r="U167" s="289" t="s">
        <v>648</v>
      </c>
      <c r="V167" s="289"/>
      <c r="W167" s="478">
        <f t="shared" si="107"/>
        <v>1</v>
      </c>
      <c r="X167" s="290"/>
      <c r="Y167" s="290"/>
      <c r="Z167" s="290"/>
      <c r="AA167" s="290"/>
      <c r="AB167" s="290"/>
      <c r="AC167" s="290"/>
      <c r="AD167" s="290"/>
      <c r="AE167" s="290"/>
      <c r="AF167" s="290"/>
      <c r="AG167" s="290"/>
      <c r="AH167" s="290"/>
      <c r="AI167" s="290"/>
      <c r="AJ167" s="290"/>
      <c r="AK167" s="290"/>
      <c r="AL167" s="290"/>
      <c r="AM167" s="290"/>
      <c r="AN167" s="290"/>
      <c r="AO167" s="290"/>
      <c r="AP167" s="290"/>
      <c r="AQ167" s="290"/>
      <c r="AR167" s="290"/>
      <c r="AS167" s="290"/>
      <c r="AT167" s="290"/>
      <c r="AU167" s="290"/>
      <c r="AV167" s="290"/>
      <c r="AW167" s="290"/>
      <c r="AX167" s="290"/>
      <c r="AY167" s="290"/>
      <c r="AZ167" s="290"/>
      <c r="BA167" s="290"/>
      <c r="BB167" s="290"/>
      <c r="BC167" s="290" t="s">
        <v>1772</v>
      </c>
      <c r="BD167" s="290"/>
      <c r="BE167" s="290"/>
      <c r="BF167" s="290"/>
      <c r="BG167" s="290">
        <v>2</v>
      </c>
      <c r="BH167" s="290">
        <v>2</v>
      </c>
      <c r="BI167" s="290">
        <v>2</v>
      </c>
      <c r="BJ167" s="290">
        <v>2</v>
      </c>
      <c r="BK167" s="290">
        <v>2</v>
      </c>
      <c r="BL167" s="290">
        <v>2</v>
      </c>
      <c r="BM167" s="290">
        <v>2</v>
      </c>
      <c r="BN167" s="290">
        <v>2</v>
      </c>
      <c r="BO167" s="290">
        <v>2</v>
      </c>
      <c r="BP167" s="290">
        <v>2</v>
      </c>
      <c r="BQ167" s="290">
        <v>2</v>
      </c>
      <c r="BR167" s="290">
        <v>2</v>
      </c>
      <c r="BS167" s="290">
        <v>2</v>
      </c>
      <c r="BT167" s="290">
        <v>2</v>
      </c>
      <c r="BU167" s="290">
        <v>2</v>
      </c>
      <c r="BV167" s="290">
        <v>2</v>
      </c>
      <c r="BW167" s="290">
        <v>2</v>
      </c>
      <c r="BX167" s="291">
        <f>COUNTIF($BG167:$BW167,2)</f>
        <v>17</v>
      </c>
      <c r="BY167" s="292">
        <f>BX167/COUNTA($BG167:$BW167)</f>
        <v>1</v>
      </c>
      <c r="BZ167" s="291">
        <f t="shared" si="102"/>
        <v>0</v>
      </c>
      <c r="CA167" s="292">
        <f>BZ167/COUNTA($BG167:$BW167)</f>
        <v>0</v>
      </c>
      <c r="CB167" s="291">
        <f t="shared" si="103"/>
        <v>0</v>
      </c>
      <c r="CC167" s="292">
        <f>CB167/COUNTA($BG167:$BV167)</f>
        <v>0</v>
      </c>
      <c r="CD167" s="291">
        <f>(((BX167*2)+(BZ167*1)+(CB167*0)))/COUNTA($BG167:$BW167)</f>
        <v>2</v>
      </c>
      <c r="CE167" s="291" t="str">
        <f t="shared" si="91"/>
        <v>Đạt mục tiêu</v>
      </c>
      <c r="CF167" s="274"/>
    </row>
    <row r="168" spans="1:84" ht="52.5" customHeight="1">
      <c r="A168" s="285">
        <v>160</v>
      </c>
      <c r="B168" s="286">
        <v>336</v>
      </c>
      <c r="C168" s="305" t="s">
        <v>995</v>
      </c>
      <c r="D168" s="305"/>
      <c r="E168" s="305"/>
      <c r="F168" s="287" t="s">
        <v>1176</v>
      </c>
      <c r="G168" s="287" t="s">
        <v>1176</v>
      </c>
      <c r="H168" s="287" t="s">
        <v>1176</v>
      </c>
      <c r="I168" s="287" t="s">
        <v>1176</v>
      </c>
      <c r="J168" s="69" t="s">
        <v>1161</v>
      </c>
      <c r="K168" s="287" t="s">
        <v>1176</v>
      </c>
      <c r="L168" s="287" t="s">
        <v>1176</v>
      </c>
      <c r="M168" s="287" t="s">
        <v>1176</v>
      </c>
      <c r="N168" s="287" t="s">
        <v>1176</v>
      </c>
      <c r="O168" s="287" t="s">
        <v>1176</v>
      </c>
      <c r="P168" s="287" t="s">
        <v>1176</v>
      </c>
      <c r="Q168" s="287" t="s">
        <v>1176</v>
      </c>
      <c r="R168" s="287" t="s">
        <v>1176</v>
      </c>
      <c r="S168" s="287" t="s">
        <v>1176</v>
      </c>
      <c r="T168" s="287" t="s">
        <v>1176</v>
      </c>
      <c r="U168" s="287" t="s">
        <v>1176</v>
      </c>
      <c r="V168" s="287" t="s">
        <v>1176</v>
      </c>
      <c r="W168" s="287" t="s">
        <v>1176</v>
      </c>
      <c r="X168" s="287" t="s">
        <v>1176</v>
      </c>
      <c r="Y168" s="287" t="s">
        <v>1176</v>
      </c>
      <c r="Z168" s="287" t="s">
        <v>1176</v>
      </c>
      <c r="AA168" s="287" t="s">
        <v>1176</v>
      </c>
      <c r="AB168" s="287" t="s">
        <v>1176</v>
      </c>
      <c r="AC168" s="287" t="s">
        <v>1176</v>
      </c>
      <c r="AD168" s="287" t="s">
        <v>1176</v>
      </c>
      <c r="AE168" s="287" t="s">
        <v>1176</v>
      </c>
      <c r="AF168" s="287" t="s">
        <v>1176</v>
      </c>
      <c r="AG168" s="287" t="s">
        <v>1176</v>
      </c>
      <c r="AH168" s="287" t="s">
        <v>1176</v>
      </c>
      <c r="AI168" s="287" t="s">
        <v>1176</v>
      </c>
      <c r="AJ168" s="287" t="s">
        <v>1176</v>
      </c>
      <c r="AK168" s="287" t="s">
        <v>1176</v>
      </c>
      <c r="AL168" s="287" t="s">
        <v>1176</v>
      </c>
      <c r="AM168" s="287" t="s">
        <v>1176</v>
      </c>
      <c r="AN168" s="287" t="s">
        <v>1176</v>
      </c>
      <c r="AO168" s="287" t="s">
        <v>1176</v>
      </c>
      <c r="AP168" s="287" t="s">
        <v>1176</v>
      </c>
      <c r="AQ168" s="287" t="s">
        <v>1176</v>
      </c>
      <c r="AR168" s="287" t="s">
        <v>1176</v>
      </c>
      <c r="AS168" s="287" t="s">
        <v>1176</v>
      </c>
      <c r="AT168" s="287" t="s">
        <v>1176</v>
      </c>
      <c r="AU168" s="287" t="s">
        <v>1176</v>
      </c>
      <c r="AV168" s="287" t="s">
        <v>1176</v>
      </c>
      <c r="AW168" s="287" t="s">
        <v>1176</v>
      </c>
      <c r="AX168" s="287" t="s">
        <v>1176</v>
      </c>
      <c r="AY168" s="287" t="s">
        <v>1176</v>
      </c>
      <c r="AZ168" s="287" t="s">
        <v>1176</v>
      </c>
      <c r="BA168" s="287" t="s">
        <v>1176</v>
      </c>
      <c r="BB168" s="287" t="s">
        <v>1176</v>
      </c>
      <c r="BC168" s="287" t="s">
        <v>1176</v>
      </c>
      <c r="BD168" s="287" t="s">
        <v>1176</v>
      </c>
      <c r="BE168" s="287" t="s">
        <v>1176</v>
      </c>
      <c r="BF168" s="287" t="s">
        <v>1176</v>
      </c>
      <c r="BG168" s="287" t="s">
        <v>1176</v>
      </c>
      <c r="BH168" s="287" t="s">
        <v>1176</v>
      </c>
      <c r="BI168" s="287" t="s">
        <v>1176</v>
      </c>
      <c r="BJ168" s="287" t="s">
        <v>1176</v>
      </c>
      <c r="BK168" s="287" t="s">
        <v>1176</v>
      </c>
      <c r="BL168" s="287" t="s">
        <v>1176</v>
      </c>
      <c r="BM168" s="287" t="s">
        <v>1176</v>
      </c>
      <c r="BN168" s="287" t="s">
        <v>1176</v>
      </c>
      <c r="BO168" s="287" t="s">
        <v>1176</v>
      </c>
      <c r="BP168" s="287" t="s">
        <v>1176</v>
      </c>
      <c r="BQ168" s="287" t="s">
        <v>1176</v>
      </c>
      <c r="BR168" s="287" t="s">
        <v>1176</v>
      </c>
      <c r="BS168" s="287" t="s">
        <v>1176</v>
      </c>
      <c r="BT168" s="287" t="s">
        <v>1176</v>
      </c>
      <c r="BU168" s="287" t="s">
        <v>1176</v>
      </c>
      <c r="BV168" s="287" t="s">
        <v>1176</v>
      </c>
      <c r="BW168" s="287" t="s">
        <v>1176</v>
      </c>
      <c r="BX168" s="287" t="s">
        <v>1176</v>
      </c>
      <c r="BY168" s="287" t="s">
        <v>1176</v>
      </c>
      <c r="BZ168" s="287" t="s">
        <v>1176</v>
      </c>
      <c r="CA168" s="287" t="s">
        <v>1176</v>
      </c>
      <c r="CB168" s="287" t="s">
        <v>1176</v>
      </c>
      <c r="CC168" s="287" t="s">
        <v>1176</v>
      </c>
      <c r="CD168" s="287" t="s">
        <v>1176</v>
      </c>
      <c r="CE168" s="287" t="s">
        <v>1176</v>
      </c>
      <c r="CF168" s="274"/>
    </row>
    <row r="169" spans="1:84" ht="54" customHeight="1">
      <c r="A169" s="285">
        <v>161</v>
      </c>
      <c r="B169" s="293">
        <v>339</v>
      </c>
      <c r="C169" s="294" t="s">
        <v>1368</v>
      </c>
      <c r="D169" s="205" t="s">
        <v>23</v>
      </c>
      <c r="E169" s="294" t="s">
        <v>1366</v>
      </c>
      <c r="F169" s="205" t="s">
        <v>25</v>
      </c>
      <c r="G169" s="290" t="s">
        <v>1366</v>
      </c>
      <c r="H169" s="290" t="s">
        <v>1832</v>
      </c>
      <c r="I169" s="290" t="s">
        <v>1303</v>
      </c>
      <c r="J169" s="70" t="s">
        <v>1161</v>
      </c>
      <c r="K169" s="288" t="s">
        <v>1082</v>
      </c>
      <c r="L169" s="399" t="s">
        <v>648</v>
      </c>
      <c r="M169" s="289"/>
      <c r="N169" s="289" t="s">
        <v>648</v>
      </c>
      <c r="O169" s="289"/>
      <c r="P169" s="289"/>
      <c r="Q169" s="289"/>
      <c r="R169" s="289"/>
      <c r="S169" s="289"/>
      <c r="T169" s="289"/>
      <c r="U169" s="289"/>
      <c r="V169" s="289"/>
      <c r="W169" s="478">
        <f t="shared" ref="W169" si="108">COUNTIF($M169:$V169,"x")</f>
        <v>1</v>
      </c>
      <c r="X169" s="290"/>
      <c r="Y169" s="290"/>
      <c r="Z169" s="290"/>
      <c r="AA169" s="290" t="s">
        <v>1772</v>
      </c>
      <c r="AB169" s="290"/>
      <c r="AC169" s="290"/>
      <c r="AD169" s="290"/>
      <c r="AE169" s="290"/>
      <c r="AF169" s="290"/>
      <c r="AG169" s="290"/>
      <c r="AH169" s="290"/>
      <c r="AI169" s="290"/>
      <c r="AJ169" s="290"/>
      <c r="AK169" s="290"/>
      <c r="AL169" s="290"/>
      <c r="AM169" s="290"/>
      <c r="AN169" s="290"/>
      <c r="AO169" s="290"/>
      <c r="AP169" s="290"/>
      <c r="AQ169" s="290"/>
      <c r="AR169" s="290"/>
      <c r="AS169" s="290"/>
      <c r="AT169" s="290"/>
      <c r="AU169" s="290"/>
      <c r="AV169" s="290"/>
      <c r="AW169" s="290"/>
      <c r="AX169" s="290"/>
      <c r="AY169" s="290"/>
      <c r="AZ169" s="290"/>
      <c r="BA169" s="290"/>
      <c r="BB169" s="290"/>
      <c r="BC169" s="290"/>
      <c r="BD169" s="290" t="s">
        <v>1769</v>
      </c>
      <c r="BE169" s="290"/>
      <c r="BF169" s="290"/>
      <c r="BG169" s="290">
        <v>2</v>
      </c>
      <c r="BH169" s="290">
        <v>2</v>
      </c>
      <c r="BI169" s="290">
        <v>2</v>
      </c>
      <c r="BJ169" s="290">
        <v>2</v>
      </c>
      <c r="BK169" s="290">
        <v>2</v>
      </c>
      <c r="BL169" s="290">
        <v>2</v>
      </c>
      <c r="BM169" s="290">
        <v>2</v>
      </c>
      <c r="BN169" s="290">
        <v>2</v>
      </c>
      <c r="BO169" s="290">
        <v>1</v>
      </c>
      <c r="BP169" s="290">
        <v>2</v>
      </c>
      <c r="BQ169" s="290">
        <v>2</v>
      </c>
      <c r="BR169" s="290">
        <v>2</v>
      </c>
      <c r="BS169" s="290">
        <v>2</v>
      </c>
      <c r="BT169" s="290">
        <v>2</v>
      </c>
      <c r="BU169" s="290">
        <v>2</v>
      </c>
      <c r="BV169" s="290">
        <v>2</v>
      </c>
      <c r="BW169" s="290">
        <v>2</v>
      </c>
      <c r="BX169" s="291">
        <f>COUNTIF($BG169:$BW169,2)</f>
        <v>16</v>
      </c>
      <c r="BY169" s="292">
        <f>BX169/COUNTA($BG169:$BW169)</f>
        <v>0.94117647058823528</v>
      </c>
      <c r="BZ169" s="291">
        <f t="shared" si="102"/>
        <v>1</v>
      </c>
      <c r="CA169" s="292">
        <f>BZ169/COUNTA($BG169:$BW169)</f>
        <v>5.8823529411764705E-2</v>
      </c>
      <c r="CB169" s="291">
        <f t="shared" si="103"/>
        <v>0</v>
      </c>
      <c r="CC169" s="292">
        <f>CB169/COUNTA($BG169:$BV169)</f>
        <v>0</v>
      </c>
      <c r="CD169" s="291">
        <f>(((BX169*2)+(BZ169*1)+(CB169*0)))/COUNTA($BG169:$BW169)</f>
        <v>1.9411764705882353</v>
      </c>
      <c r="CE169" s="291" t="str">
        <f t="shared" si="91"/>
        <v>Đạt mục tiêu</v>
      </c>
      <c r="CF169" s="274"/>
    </row>
    <row r="170" spans="1:84" ht="35.25" customHeight="1">
      <c r="A170" s="285">
        <v>167</v>
      </c>
      <c r="B170" s="286">
        <v>346</v>
      </c>
      <c r="C170" s="305" t="s">
        <v>351</v>
      </c>
      <c r="D170" s="305"/>
      <c r="E170" s="305"/>
      <c r="F170" s="287" t="s">
        <v>1176</v>
      </c>
      <c r="G170" s="287" t="s">
        <v>1176</v>
      </c>
      <c r="H170" s="287" t="s">
        <v>1176</v>
      </c>
      <c r="I170" s="287" t="s">
        <v>1176</v>
      </c>
      <c r="J170" s="69" t="s">
        <v>1161</v>
      </c>
      <c r="K170" s="287" t="s">
        <v>1176</v>
      </c>
      <c r="L170" s="287" t="s">
        <v>1176</v>
      </c>
      <c r="M170" s="287" t="s">
        <v>1176</v>
      </c>
      <c r="N170" s="287" t="s">
        <v>1176</v>
      </c>
      <c r="O170" s="287" t="s">
        <v>1176</v>
      </c>
      <c r="P170" s="287" t="s">
        <v>1176</v>
      </c>
      <c r="Q170" s="287" t="s">
        <v>1176</v>
      </c>
      <c r="R170" s="287" t="s">
        <v>1176</v>
      </c>
      <c r="S170" s="287" t="s">
        <v>1176</v>
      </c>
      <c r="T170" s="287" t="s">
        <v>1176</v>
      </c>
      <c r="U170" s="287" t="s">
        <v>1176</v>
      </c>
      <c r="V170" s="287" t="s">
        <v>1176</v>
      </c>
      <c r="W170" s="287" t="s">
        <v>1176</v>
      </c>
      <c r="X170" s="287" t="s">
        <v>1176</v>
      </c>
      <c r="Y170" s="287" t="s">
        <v>1176</v>
      </c>
      <c r="Z170" s="287" t="s">
        <v>1176</v>
      </c>
      <c r="AA170" s="287" t="s">
        <v>1176</v>
      </c>
      <c r="AB170" s="287" t="s">
        <v>1176</v>
      </c>
      <c r="AC170" s="287" t="s">
        <v>1176</v>
      </c>
      <c r="AD170" s="287" t="s">
        <v>1176</v>
      </c>
      <c r="AE170" s="287" t="s">
        <v>1176</v>
      </c>
      <c r="AF170" s="287" t="s">
        <v>1176</v>
      </c>
      <c r="AG170" s="287" t="s">
        <v>1176</v>
      </c>
      <c r="AH170" s="287" t="s">
        <v>1176</v>
      </c>
      <c r="AI170" s="287" t="s">
        <v>1176</v>
      </c>
      <c r="AJ170" s="287" t="s">
        <v>1176</v>
      </c>
      <c r="AK170" s="287" t="s">
        <v>1176</v>
      </c>
      <c r="AL170" s="287" t="s">
        <v>1176</v>
      </c>
      <c r="AM170" s="287" t="s">
        <v>1176</v>
      </c>
      <c r="AN170" s="287" t="s">
        <v>1176</v>
      </c>
      <c r="AO170" s="287" t="s">
        <v>1176</v>
      </c>
      <c r="AP170" s="287" t="s">
        <v>1176</v>
      </c>
      <c r="AQ170" s="287" t="s">
        <v>1176</v>
      </c>
      <c r="AR170" s="287" t="s">
        <v>1176</v>
      </c>
      <c r="AS170" s="287" t="s">
        <v>1176</v>
      </c>
      <c r="AT170" s="287" t="s">
        <v>1176</v>
      </c>
      <c r="AU170" s="287" t="s">
        <v>1176</v>
      </c>
      <c r="AV170" s="287" t="s">
        <v>1176</v>
      </c>
      <c r="AW170" s="287" t="s">
        <v>1176</v>
      </c>
      <c r="AX170" s="287" t="s">
        <v>1176</v>
      </c>
      <c r="AY170" s="287" t="s">
        <v>1176</v>
      </c>
      <c r="AZ170" s="287" t="s">
        <v>1176</v>
      </c>
      <c r="BA170" s="287" t="s">
        <v>1176</v>
      </c>
      <c r="BB170" s="287" t="s">
        <v>1176</v>
      </c>
      <c r="BC170" s="287" t="s">
        <v>1176</v>
      </c>
      <c r="BD170" s="287" t="s">
        <v>1176</v>
      </c>
      <c r="BE170" s="287" t="s">
        <v>1176</v>
      </c>
      <c r="BF170" s="287" t="s">
        <v>1176</v>
      </c>
      <c r="BG170" s="287" t="s">
        <v>1176</v>
      </c>
      <c r="BH170" s="287" t="s">
        <v>1176</v>
      </c>
      <c r="BI170" s="287" t="s">
        <v>1176</v>
      </c>
      <c r="BJ170" s="287" t="s">
        <v>1176</v>
      </c>
      <c r="BK170" s="287" t="s">
        <v>1176</v>
      </c>
      <c r="BL170" s="287" t="s">
        <v>1176</v>
      </c>
      <c r="BM170" s="287" t="s">
        <v>1176</v>
      </c>
      <c r="BN170" s="287" t="s">
        <v>1176</v>
      </c>
      <c r="BO170" s="287" t="s">
        <v>1176</v>
      </c>
      <c r="BP170" s="287" t="s">
        <v>1176</v>
      </c>
      <c r="BQ170" s="287" t="s">
        <v>1176</v>
      </c>
      <c r="BR170" s="287" t="s">
        <v>1176</v>
      </c>
      <c r="BS170" s="287" t="s">
        <v>1176</v>
      </c>
      <c r="BT170" s="287" t="s">
        <v>1176</v>
      </c>
      <c r="BU170" s="287" t="s">
        <v>1176</v>
      </c>
      <c r="BV170" s="287" t="s">
        <v>1176</v>
      </c>
      <c r="BW170" s="287" t="s">
        <v>1176</v>
      </c>
      <c r="BX170" s="287" t="s">
        <v>1176</v>
      </c>
      <c r="BY170" s="287" t="s">
        <v>1176</v>
      </c>
      <c r="BZ170" s="287" t="s">
        <v>1176</v>
      </c>
      <c r="CA170" s="287" t="s">
        <v>1176</v>
      </c>
      <c r="CB170" s="287" t="s">
        <v>1176</v>
      </c>
      <c r="CC170" s="287" t="s">
        <v>1176</v>
      </c>
      <c r="CD170" s="287" t="s">
        <v>1176</v>
      </c>
      <c r="CE170" s="287" t="s">
        <v>1176</v>
      </c>
      <c r="CF170" s="274"/>
    </row>
    <row r="171" spans="1:84" ht="48" customHeight="1">
      <c r="A171" s="285">
        <v>168</v>
      </c>
      <c r="B171" s="286">
        <v>347</v>
      </c>
      <c r="C171" s="305" t="s">
        <v>352</v>
      </c>
      <c r="D171" s="305"/>
      <c r="E171" s="305"/>
      <c r="F171" s="287" t="s">
        <v>1176</v>
      </c>
      <c r="G171" s="287" t="s">
        <v>1176</v>
      </c>
      <c r="H171" s="287" t="s">
        <v>1176</v>
      </c>
      <c r="I171" s="287" t="s">
        <v>1176</v>
      </c>
      <c r="J171" s="69" t="s">
        <v>1161</v>
      </c>
      <c r="K171" s="287" t="s">
        <v>1176</v>
      </c>
      <c r="L171" s="287" t="s">
        <v>1176</v>
      </c>
      <c r="M171" s="287" t="s">
        <v>1176</v>
      </c>
      <c r="N171" s="287" t="s">
        <v>1176</v>
      </c>
      <c r="O171" s="287" t="s">
        <v>1176</v>
      </c>
      <c r="P171" s="287" t="s">
        <v>1176</v>
      </c>
      <c r="Q171" s="287" t="s">
        <v>1176</v>
      </c>
      <c r="R171" s="287" t="s">
        <v>1176</v>
      </c>
      <c r="S171" s="287" t="s">
        <v>1176</v>
      </c>
      <c r="T171" s="287" t="s">
        <v>1176</v>
      </c>
      <c r="U171" s="287" t="s">
        <v>1176</v>
      </c>
      <c r="V171" s="287" t="s">
        <v>1176</v>
      </c>
      <c r="W171" s="287" t="s">
        <v>1176</v>
      </c>
      <c r="X171" s="287" t="s">
        <v>1176</v>
      </c>
      <c r="Y171" s="287" t="s">
        <v>1176</v>
      </c>
      <c r="Z171" s="287" t="s">
        <v>1176</v>
      </c>
      <c r="AA171" s="287" t="s">
        <v>1176</v>
      </c>
      <c r="AB171" s="287" t="s">
        <v>1176</v>
      </c>
      <c r="AC171" s="287" t="s">
        <v>1176</v>
      </c>
      <c r="AD171" s="287" t="s">
        <v>1176</v>
      </c>
      <c r="AE171" s="287" t="s">
        <v>1176</v>
      </c>
      <c r="AF171" s="287" t="s">
        <v>1176</v>
      </c>
      <c r="AG171" s="287" t="s">
        <v>1176</v>
      </c>
      <c r="AH171" s="287" t="s">
        <v>1176</v>
      </c>
      <c r="AI171" s="287" t="s">
        <v>1176</v>
      </c>
      <c r="AJ171" s="287" t="s">
        <v>1176</v>
      </c>
      <c r="AK171" s="287" t="s">
        <v>1176</v>
      </c>
      <c r="AL171" s="287" t="s">
        <v>1176</v>
      </c>
      <c r="AM171" s="287" t="s">
        <v>1176</v>
      </c>
      <c r="AN171" s="287" t="s">
        <v>1176</v>
      </c>
      <c r="AO171" s="287" t="s">
        <v>1176</v>
      </c>
      <c r="AP171" s="287" t="s">
        <v>1176</v>
      </c>
      <c r="AQ171" s="287" t="s">
        <v>1176</v>
      </c>
      <c r="AR171" s="287" t="s">
        <v>1176</v>
      </c>
      <c r="AS171" s="287" t="s">
        <v>1176</v>
      </c>
      <c r="AT171" s="287" t="s">
        <v>1176</v>
      </c>
      <c r="AU171" s="287" t="s">
        <v>1176</v>
      </c>
      <c r="AV171" s="287" t="s">
        <v>1176</v>
      </c>
      <c r="AW171" s="287" t="s">
        <v>1176</v>
      </c>
      <c r="AX171" s="287" t="s">
        <v>1176</v>
      </c>
      <c r="AY171" s="287" t="s">
        <v>1176</v>
      </c>
      <c r="AZ171" s="287" t="s">
        <v>1176</v>
      </c>
      <c r="BA171" s="287" t="s">
        <v>1176</v>
      </c>
      <c r="BB171" s="287" t="s">
        <v>1176</v>
      </c>
      <c r="BC171" s="287" t="s">
        <v>1176</v>
      </c>
      <c r="BD171" s="287" t="s">
        <v>1176</v>
      </c>
      <c r="BE171" s="287" t="s">
        <v>1176</v>
      </c>
      <c r="BF171" s="287" t="s">
        <v>1176</v>
      </c>
      <c r="BG171" s="287" t="s">
        <v>1176</v>
      </c>
      <c r="BH171" s="287" t="s">
        <v>1176</v>
      </c>
      <c r="BI171" s="287" t="s">
        <v>1176</v>
      </c>
      <c r="BJ171" s="287" t="s">
        <v>1176</v>
      </c>
      <c r="BK171" s="287" t="s">
        <v>1176</v>
      </c>
      <c r="BL171" s="287" t="s">
        <v>1176</v>
      </c>
      <c r="BM171" s="287" t="s">
        <v>1176</v>
      </c>
      <c r="BN171" s="287" t="s">
        <v>1176</v>
      </c>
      <c r="BO171" s="287" t="s">
        <v>1176</v>
      </c>
      <c r="BP171" s="287" t="s">
        <v>1176</v>
      </c>
      <c r="BQ171" s="287" t="s">
        <v>1176</v>
      </c>
      <c r="BR171" s="287" t="s">
        <v>1176</v>
      </c>
      <c r="BS171" s="287" t="s">
        <v>1176</v>
      </c>
      <c r="BT171" s="287" t="s">
        <v>1176</v>
      </c>
      <c r="BU171" s="287" t="s">
        <v>1176</v>
      </c>
      <c r="BV171" s="287" t="s">
        <v>1176</v>
      </c>
      <c r="BW171" s="287" t="s">
        <v>1176</v>
      </c>
      <c r="BX171" s="287" t="s">
        <v>1176</v>
      </c>
      <c r="BY171" s="287" t="s">
        <v>1176</v>
      </c>
      <c r="BZ171" s="287" t="s">
        <v>1176</v>
      </c>
      <c r="CA171" s="287" t="s">
        <v>1176</v>
      </c>
      <c r="CB171" s="287" t="s">
        <v>1176</v>
      </c>
      <c r="CC171" s="287" t="s">
        <v>1176</v>
      </c>
      <c r="CD171" s="287" t="s">
        <v>1176</v>
      </c>
      <c r="CE171" s="287" t="s">
        <v>1176</v>
      </c>
      <c r="CF171" s="274"/>
    </row>
    <row r="172" spans="1:84" ht="47.25" customHeight="1">
      <c r="A172" s="433">
        <v>169</v>
      </c>
      <c r="B172" s="434">
        <v>350</v>
      </c>
      <c r="C172" s="435" t="s">
        <v>1375</v>
      </c>
      <c r="D172" s="435" t="s">
        <v>23</v>
      </c>
      <c r="E172" s="435" t="s">
        <v>1372</v>
      </c>
      <c r="F172" s="435" t="s">
        <v>25</v>
      </c>
      <c r="G172" s="432" t="s">
        <v>1372</v>
      </c>
      <c r="H172" s="290" t="s">
        <v>1698</v>
      </c>
      <c r="I172" s="432" t="s">
        <v>1303</v>
      </c>
      <c r="J172" s="70" t="s">
        <v>1161</v>
      </c>
      <c r="K172" s="288" t="s">
        <v>1082</v>
      </c>
      <c r="L172" s="399" t="s">
        <v>648</v>
      </c>
      <c r="M172" s="289"/>
      <c r="N172" s="289" t="s">
        <v>648</v>
      </c>
      <c r="O172" s="289"/>
      <c r="P172" s="289"/>
      <c r="Q172" s="289"/>
      <c r="R172" s="289"/>
      <c r="S172" s="289"/>
      <c r="T172" s="289"/>
      <c r="U172" s="289"/>
      <c r="V172" s="289"/>
      <c r="W172" s="478">
        <f t="shared" ref="W172:W173" si="109">COUNTIF($M172:$V172,"x")</f>
        <v>1</v>
      </c>
      <c r="X172" s="290"/>
      <c r="Y172" s="290"/>
      <c r="Z172" s="290"/>
      <c r="AA172" s="290"/>
      <c r="AB172" s="290"/>
      <c r="AC172" s="290" t="s">
        <v>1768</v>
      </c>
      <c r="AD172" s="290"/>
      <c r="AE172" s="290"/>
      <c r="AF172" s="290"/>
      <c r="AG172" s="290"/>
      <c r="AH172" s="290"/>
      <c r="AI172" s="290"/>
      <c r="AJ172" s="290"/>
      <c r="AK172" s="290"/>
      <c r="AL172" s="290"/>
      <c r="AM172" s="290"/>
      <c r="AN172" s="290"/>
      <c r="AO172" s="290"/>
      <c r="AP172" s="290"/>
      <c r="AQ172" s="290"/>
      <c r="AR172" s="290"/>
      <c r="AS172" s="290"/>
      <c r="AT172" s="290"/>
      <c r="AU172" s="290"/>
      <c r="AV172" s="290"/>
      <c r="AW172" s="290"/>
      <c r="AX172" s="290"/>
      <c r="AY172" s="290"/>
      <c r="AZ172" s="290"/>
      <c r="BA172" s="290"/>
      <c r="BB172" s="290"/>
      <c r="BC172" s="290"/>
      <c r="BD172" s="290"/>
      <c r="BE172" s="290"/>
      <c r="BF172" s="290"/>
      <c r="BG172" s="290">
        <v>2</v>
      </c>
      <c r="BH172" s="290">
        <v>2</v>
      </c>
      <c r="BI172" s="290">
        <v>2</v>
      </c>
      <c r="BJ172" s="290">
        <v>2</v>
      </c>
      <c r="BK172" s="290">
        <v>2</v>
      </c>
      <c r="BL172" s="290">
        <v>2</v>
      </c>
      <c r="BM172" s="290">
        <v>2</v>
      </c>
      <c r="BN172" s="290">
        <v>2</v>
      </c>
      <c r="BO172" s="290">
        <v>2</v>
      </c>
      <c r="BP172" s="290">
        <v>1</v>
      </c>
      <c r="BQ172" s="290">
        <v>2</v>
      </c>
      <c r="BR172" s="290">
        <v>2</v>
      </c>
      <c r="BS172" s="290">
        <v>2</v>
      </c>
      <c r="BT172" s="290">
        <v>2</v>
      </c>
      <c r="BU172" s="290">
        <v>2</v>
      </c>
      <c r="BV172" s="290">
        <v>2</v>
      </c>
      <c r="BW172" s="290">
        <v>2</v>
      </c>
      <c r="BX172" s="291">
        <f t="shared" ref="BX172:BX177" si="110">COUNTIF($BG172:$BW172,2)</f>
        <v>16</v>
      </c>
      <c r="BY172" s="292">
        <f t="shared" ref="BY172:BY177" si="111">BX172/COUNTA($BG172:$BW172)</f>
        <v>0.94117647058823528</v>
      </c>
      <c r="BZ172" s="291">
        <f t="shared" si="102"/>
        <v>1</v>
      </c>
      <c r="CA172" s="292">
        <f t="shared" ref="CA172:CA177" si="112">BZ172/COUNTA($BG172:$BW172)</f>
        <v>5.8823529411764705E-2</v>
      </c>
      <c r="CB172" s="291">
        <f t="shared" si="103"/>
        <v>0</v>
      </c>
      <c r="CC172" s="292">
        <f t="shared" ref="CC172:CC177" si="113">CB172/COUNTA($BG172:$BV172)</f>
        <v>0</v>
      </c>
      <c r="CD172" s="291">
        <f t="shared" ref="CD172:CD177" si="114">(((BX172*2)+(BZ172*1)+(CB172*0)))/COUNTA($BG172:$BW172)</f>
        <v>1.9411764705882353</v>
      </c>
      <c r="CE172" s="291" t="str">
        <f t="shared" si="91"/>
        <v>Đạt mục tiêu</v>
      </c>
      <c r="CF172" s="274"/>
    </row>
    <row r="173" spans="1:84" ht="63" customHeight="1">
      <c r="A173" s="651">
        <v>170</v>
      </c>
      <c r="B173" s="646">
        <v>353</v>
      </c>
      <c r="C173" s="645" t="s">
        <v>1376</v>
      </c>
      <c r="D173" s="645" t="s">
        <v>23</v>
      </c>
      <c r="E173" s="645" t="s">
        <v>1435</v>
      </c>
      <c r="F173" s="645" t="s">
        <v>25</v>
      </c>
      <c r="G173" s="616" t="s">
        <v>1435</v>
      </c>
      <c r="H173" s="290" t="s">
        <v>1699</v>
      </c>
      <c r="I173" s="290" t="s">
        <v>1303</v>
      </c>
      <c r="J173" s="70" t="s">
        <v>1161</v>
      </c>
      <c r="K173" s="288" t="s">
        <v>1082</v>
      </c>
      <c r="L173" s="399" t="s">
        <v>648</v>
      </c>
      <c r="M173" s="289"/>
      <c r="N173" s="289"/>
      <c r="O173" s="289" t="s">
        <v>648</v>
      </c>
      <c r="P173" s="289"/>
      <c r="Q173" s="289"/>
      <c r="R173" s="289"/>
      <c r="S173" s="289"/>
      <c r="T173" s="289"/>
      <c r="U173" s="289"/>
      <c r="V173" s="289"/>
      <c r="W173" s="478">
        <f t="shared" si="109"/>
        <v>1</v>
      </c>
      <c r="X173" s="290"/>
      <c r="Y173" s="290"/>
      <c r="Z173" s="290"/>
      <c r="AA173" s="290"/>
      <c r="AB173" s="290"/>
      <c r="AC173" s="290"/>
      <c r="AD173" s="290" t="s">
        <v>1768</v>
      </c>
      <c r="AE173" s="290"/>
      <c r="AF173" s="290"/>
      <c r="AG173" s="290" t="s">
        <v>1768</v>
      </c>
      <c r="AH173" s="290"/>
      <c r="AI173" s="290"/>
      <c r="AJ173" s="290"/>
      <c r="AK173" s="290"/>
      <c r="AL173" s="290"/>
      <c r="AM173" s="290"/>
      <c r="AN173" s="290"/>
      <c r="AO173" s="290"/>
      <c r="AP173" s="290"/>
      <c r="AQ173" s="290"/>
      <c r="AR173" s="290"/>
      <c r="AS173" s="290"/>
      <c r="AT173" s="290"/>
      <c r="AU173" s="290"/>
      <c r="AV173" s="290"/>
      <c r="AW173" s="290"/>
      <c r="AX173" s="290"/>
      <c r="AY173" s="290"/>
      <c r="AZ173" s="290"/>
      <c r="BA173" s="290"/>
      <c r="BB173" s="290"/>
      <c r="BC173" s="290"/>
      <c r="BD173" s="290"/>
      <c r="BE173" s="290"/>
      <c r="BF173" s="290"/>
      <c r="BG173" s="290">
        <v>2</v>
      </c>
      <c r="BH173" s="290">
        <v>2</v>
      </c>
      <c r="BI173" s="290">
        <v>2</v>
      </c>
      <c r="BJ173" s="290">
        <v>2</v>
      </c>
      <c r="BK173" s="290">
        <v>2</v>
      </c>
      <c r="BL173" s="290">
        <v>2</v>
      </c>
      <c r="BM173" s="290">
        <v>2</v>
      </c>
      <c r="BN173" s="290">
        <v>2</v>
      </c>
      <c r="BO173" s="290">
        <v>2</v>
      </c>
      <c r="BP173" s="290">
        <v>2</v>
      </c>
      <c r="BQ173" s="290">
        <v>2</v>
      </c>
      <c r="BR173" s="290">
        <v>2</v>
      </c>
      <c r="BS173" s="290">
        <v>2</v>
      </c>
      <c r="BT173" s="290">
        <v>2</v>
      </c>
      <c r="BU173" s="290">
        <v>2</v>
      </c>
      <c r="BV173" s="290">
        <v>2</v>
      </c>
      <c r="BW173" s="290">
        <v>2</v>
      </c>
      <c r="BX173" s="291">
        <f t="shared" si="110"/>
        <v>17</v>
      </c>
      <c r="BY173" s="292">
        <f t="shared" si="111"/>
        <v>1</v>
      </c>
      <c r="BZ173" s="291">
        <f t="shared" si="102"/>
        <v>0</v>
      </c>
      <c r="CA173" s="292">
        <f t="shared" si="112"/>
        <v>0</v>
      </c>
      <c r="CB173" s="291">
        <f t="shared" si="103"/>
        <v>0</v>
      </c>
      <c r="CC173" s="292">
        <f t="shared" si="113"/>
        <v>0</v>
      </c>
      <c r="CD173" s="291">
        <f t="shared" si="114"/>
        <v>2</v>
      </c>
      <c r="CE173" s="291" t="str">
        <f t="shared" si="91"/>
        <v>Đạt mục tiêu</v>
      </c>
      <c r="CF173" s="274"/>
    </row>
    <row r="174" spans="1:84" ht="45.75" customHeight="1">
      <c r="A174" s="653"/>
      <c r="B174" s="648"/>
      <c r="C174" s="644"/>
      <c r="D174" s="644"/>
      <c r="E174" s="644"/>
      <c r="F174" s="644"/>
      <c r="G174" s="618"/>
      <c r="H174" s="290" t="s">
        <v>1834</v>
      </c>
      <c r="I174" s="290" t="s">
        <v>1303</v>
      </c>
      <c r="J174" s="70" t="s">
        <v>1161</v>
      </c>
      <c r="K174" s="288" t="s">
        <v>1082</v>
      </c>
      <c r="L174" s="399"/>
      <c r="M174" s="289"/>
      <c r="N174" s="289"/>
      <c r="O174" s="289" t="s">
        <v>648</v>
      </c>
      <c r="P174" s="289"/>
      <c r="Q174" s="289"/>
      <c r="R174" s="289"/>
      <c r="S174" s="289"/>
      <c r="T174" s="289"/>
      <c r="U174" s="289"/>
      <c r="V174" s="289"/>
      <c r="W174" s="478">
        <f t="shared" ref="W174:W177" si="115">COUNTIF($M174:$V174,"x")</f>
        <v>1</v>
      </c>
      <c r="X174" s="290"/>
      <c r="Y174" s="290"/>
      <c r="Z174" s="290"/>
      <c r="AA174" s="290"/>
      <c r="AB174" s="290"/>
      <c r="AC174" s="290"/>
      <c r="AD174" s="290"/>
      <c r="AE174" s="290"/>
      <c r="AF174" s="290"/>
      <c r="AG174" s="290"/>
      <c r="AH174" s="290"/>
      <c r="AI174" s="290"/>
      <c r="AJ174" s="290"/>
      <c r="AK174" s="290"/>
      <c r="AL174" s="290"/>
      <c r="AM174" s="290"/>
      <c r="AN174" s="290"/>
      <c r="AO174" s="290"/>
      <c r="AP174" s="290"/>
      <c r="AQ174" s="290"/>
      <c r="AR174" s="290"/>
      <c r="AS174" s="290"/>
      <c r="AT174" s="290"/>
      <c r="AU174" s="290"/>
      <c r="AV174" s="290"/>
      <c r="AW174" s="290"/>
      <c r="AX174" s="290"/>
      <c r="AY174" s="290"/>
      <c r="AZ174" s="290"/>
      <c r="BA174" s="290"/>
      <c r="BB174" s="290"/>
      <c r="BC174" s="290"/>
      <c r="BD174" s="290"/>
      <c r="BE174" s="290"/>
      <c r="BF174" s="290"/>
      <c r="BG174" s="290">
        <v>2</v>
      </c>
      <c r="BH174" s="290">
        <v>2</v>
      </c>
      <c r="BI174" s="290">
        <v>2</v>
      </c>
      <c r="BJ174" s="290">
        <v>2</v>
      </c>
      <c r="BK174" s="290">
        <v>2</v>
      </c>
      <c r="BL174" s="290">
        <v>2</v>
      </c>
      <c r="BM174" s="290">
        <v>2</v>
      </c>
      <c r="BN174" s="290">
        <v>2</v>
      </c>
      <c r="BO174" s="290">
        <v>2</v>
      </c>
      <c r="BP174" s="290">
        <v>2</v>
      </c>
      <c r="BQ174" s="290">
        <v>2</v>
      </c>
      <c r="BR174" s="290">
        <v>2</v>
      </c>
      <c r="BS174" s="290">
        <v>2</v>
      </c>
      <c r="BT174" s="290">
        <v>2</v>
      </c>
      <c r="BU174" s="290">
        <v>2</v>
      </c>
      <c r="BV174" s="290">
        <v>2</v>
      </c>
      <c r="BW174" s="290">
        <v>2</v>
      </c>
      <c r="BX174" s="291">
        <f t="shared" si="110"/>
        <v>17</v>
      </c>
      <c r="BY174" s="292">
        <f t="shared" si="111"/>
        <v>1</v>
      </c>
      <c r="BZ174" s="291">
        <f t="shared" si="102"/>
        <v>0</v>
      </c>
      <c r="CA174" s="292">
        <f t="shared" si="112"/>
        <v>0</v>
      </c>
      <c r="CB174" s="291">
        <f t="shared" si="103"/>
        <v>0</v>
      </c>
      <c r="CC174" s="292">
        <f t="shared" si="113"/>
        <v>0</v>
      </c>
      <c r="CD174" s="291">
        <f t="shared" si="114"/>
        <v>2</v>
      </c>
      <c r="CE174" s="291" t="str">
        <f t="shared" si="91"/>
        <v>Đạt mục tiêu</v>
      </c>
      <c r="CF174" s="274"/>
    </row>
    <row r="175" spans="1:84" ht="30.75" customHeight="1">
      <c r="A175" s="651">
        <v>172</v>
      </c>
      <c r="B175" s="646">
        <v>357</v>
      </c>
      <c r="C175" s="645" t="s">
        <v>744</v>
      </c>
      <c r="D175" s="645" t="s">
        <v>23</v>
      </c>
      <c r="E175" s="645" t="s">
        <v>1374</v>
      </c>
      <c r="F175" s="645" t="s">
        <v>25</v>
      </c>
      <c r="G175" s="646" t="s">
        <v>1374</v>
      </c>
      <c r="H175" s="290" t="s">
        <v>1780</v>
      </c>
      <c r="I175" s="290" t="s">
        <v>1303</v>
      </c>
      <c r="J175" s="70" t="s">
        <v>1161</v>
      </c>
      <c r="K175" s="288" t="s">
        <v>1082</v>
      </c>
      <c r="L175" s="399" t="s">
        <v>648</v>
      </c>
      <c r="M175" s="289" t="s">
        <v>648</v>
      </c>
      <c r="N175" s="289"/>
      <c r="O175" s="289"/>
      <c r="P175" s="289"/>
      <c r="Q175" s="289"/>
      <c r="R175" s="289"/>
      <c r="S175" s="289"/>
      <c r="T175" s="289"/>
      <c r="U175" s="289"/>
      <c r="V175" s="289"/>
      <c r="W175" s="478">
        <f t="shared" si="115"/>
        <v>1</v>
      </c>
      <c r="X175" s="290"/>
      <c r="Y175" s="290"/>
      <c r="Z175" s="290" t="s">
        <v>1769</v>
      </c>
      <c r="AA175" s="290"/>
      <c r="AB175" s="290"/>
      <c r="AC175" s="290"/>
      <c r="AD175" s="290"/>
      <c r="AE175" s="290"/>
      <c r="AF175" s="290"/>
      <c r="AG175" s="290"/>
      <c r="AH175" s="290"/>
      <c r="AI175" s="290"/>
      <c r="AJ175" s="290"/>
      <c r="AK175" s="290"/>
      <c r="AL175" s="290"/>
      <c r="AM175" s="290"/>
      <c r="AN175" s="290"/>
      <c r="AO175" s="290"/>
      <c r="AP175" s="290"/>
      <c r="AQ175" s="290"/>
      <c r="AR175" s="290"/>
      <c r="AS175" s="290"/>
      <c r="AT175" s="290"/>
      <c r="AU175" s="290"/>
      <c r="AV175" s="290"/>
      <c r="AW175" s="290"/>
      <c r="AX175" s="290"/>
      <c r="AY175" s="290"/>
      <c r="AZ175" s="290"/>
      <c r="BA175" s="290"/>
      <c r="BB175" s="290"/>
      <c r="BC175" s="290"/>
      <c r="BD175" s="290"/>
      <c r="BE175" s="290"/>
      <c r="BF175" s="290"/>
      <c r="BG175" s="290">
        <v>2</v>
      </c>
      <c r="BH175" s="290">
        <v>2</v>
      </c>
      <c r="BI175" s="290">
        <v>2</v>
      </c>
      <c r="BJ175" s="290">
        <v>2</v>
      </c>
      <c r="BK175" s="290">
        <v>1</v>
      </c>
      <c r="BL175" s="290">
        <v>2</v>
      </c>
      <c r="BM175" s="290">
        <v>2</v>
      </c>
      <c r="BN175" s="290">
        <v>2</v>
      </c>
      <c r="BO175" s="290">
        <v>2</v>
      </c>
      <c r="BP175" s="290">
        <v>2</v>
      </c>
      <c r="BQ175" s="290">
        <v>1</v>
      </c>
      <c r="BR175" s="290">
        <v>2</v>
      </c>
      <c r="BS175" s="290">
        <v>2</v>
      </c>
      <c r="BT175" s="290">
        <v>1</v>
      </c>
      <c r="BU175" s="290">
        <v>2</v>
      </c>
      <c r="BV175" s="290">
        <v>2</v>
      </c>
      <c r="BW175" s="290">
        <v>2</v>
      </c>
      <c r="BX175" s="291">
        <f t="shared" si="110"/>
        <v>14</v>
      </c>
      <c r="BY175" s="292">
        <f t="shared" si="111"/>
        <v>0.82352941176470584</v>
      </c>
      <c r="BZ175" s="291">
        <f t="shared" si="102"/>
        <v>3</v>
      </c>
      <c r="CA175" s="292">
        <f t="shared" si="112"/>
        <v>0.17647058823529413</v>
      </c>
      <c r="CB175" s="291">
        <f t="shared" si="103"/>
        <v>0</v>
      </c>
      <c r="CC175" s="292">
        <f t="shared" si="113"/>
        <v>0</v>
      </c>
      <c r="CD175" s="291">
        <f t="shared" si="114"/>
        <v>1.8235294117647058</v>
      </c>
      <c r="CE175" s="291" t="str">
        <f t="shared" si="91"/>
        <v>Đạt mục tiêu</v>
      </c>
      <c r="CF175" s="274"/>
    </row>
    <row r="176" spans="1:84" ht="30.75" customHeight="1">
      <c r="A176" s="652"/>
      <c r="B176" s="647"/>
      <c r="C176" s="643"/>
      <c r="D176" s="643"/>
      <c r="E176" s="643"/>
      <c r="F176" s="643"/>
      <c r="G176" s="647"/>
      <c r="H176" s="290" t="s">
        <v>2041</v>
      </c>
      <c r="I176" s="290" t="s">
        <v>1303</v>
      </c>
      <c r="J176" s="70" t="s">
        <v>1161</v>
      </c>
      <c r="K176" s="288" t="s">
        <v>1082</v>
      </c>
      <c r="L176" s="399" t="s">
        <v>648</v>
      </c>
      <c r="M176" s="289"/>
      <c r="N176" s="289"/>
      <c r="O176" s="289"/>
      <c r="P176" s="289"/>
      <c r="Q176" s="289"/>
      <c r="R176" s="289"/>
      <c r="S176" s="289"/>
      <c r="T176" s="289" t="s">
        <v>648</v>
      </c>
      <c r="U176" s="289"/>
      <c r="V176" s="289"/>
      <c r="W176" s="478">
        <f t="shared" si="115"/>
        <v>1</v>
      </c>
      <c r="X176" s="290"/>
      <c r="Y176" s="290"/>
      <c r="Z176" s="290"/>
      <c r="AA176" s="290"/>
      <c r="AB176" s="290"/>
      <c r="AC176" s="290"/>
      <c r="AD176" s="290"/>
      <c r="AE176" s="290"/>
      <c r="AF176" s="290"/>
      <c r="AG176" s="290"/>
      <c r="AH176" s="290"/>
      <c r="AI176" s="290"/>
      <c r="AJ176" s="290"/>
      <c r="AK176" s="290"/>
      <c r="AL176" s="290"/>
      <c r="AM176" s="290"/>
      <c r="AN176" s="290"/>
      <c r="AO176" s="290"/>
      <c r="AP176" s="290"/>
      <c r="AQ176" s="290"/>
      <c r="AR176" s="290"/>
      <c r="AS176" s="290"/>
      <c r="AT176" s="290"/>
      <c r="AU176" s="290"/>
      <c r="AV176" s="290" t="s">
        <v>1769</v>
      </c>
      <c r="AW176" s="290"/>
      <c r="AX176" s="290"/>
      <c r="AY176" s="290"/>
      <c r="AZ176" s="290"/>
      <c r="BA176" s="290"/>
      <c r="BB176" s="290"/>
      <c r="BC176" s="290"/>
      <c r="BD176" s="290"/>
      <c r="BE176" s="290"/>
      <c r="BF176" s="290"/>
      <c r="BG176" s="290">
        <v>2</v>
      </c>
      <c r="BH176" s="290">
        <v>2</v>
      </c>
      <c r="BI176" s="290">
        <v>2</v>
      </c>
      <c r="BJ176" s="290">
        <v>2</v>
      </c>
      <c r="BK176" s="290">
        <v>2</v>
      </c>
      <c r="BL176" s="290">
        <v>2</v>
      </c>
      <c r="BM176" s="290">
        <v>2</v>
      </c>
      <c r="BN176" s="290">
        <v>2</v>
      </c>
      <c r="BO176" s="290">
        <v>2</v>
      </c>
      <c r="BP176" s="290">
        <v>2</v>
      </c>
      <c r="BQ176" s="290">
        <v>2</v>
      </c>
      <c r="BR176" s="290">
        <v>2</v>
      </c>
      <c r="BS176" s="290">
        <v>2</v>
      </c>
      <c r="BT176" s="290">
        <v>2</v>
      </c>
      <c r="BU176" s="290">
        <v>2</v>
      </c>
      <c r="BV176" s="290">
        <v>2</v>
      </c>
      <c r="BW176" s="290">
        <v>2</v>
      </c>
      <c r="BX176" s="291">
        <f t="shared" si="110"/>
        <v>17</v>
      </c>
      <c r="BY176" s="292">
        <f t="shared" si="111"/>
        <v>1</v>
      </c>
      <c r="BZ176" s="291">
        <f t="shared" si="102"/>
        <v>0</v>
      </c>
      <c r="CA176" s="292">
        <f t="shared" si="112"/>
        <v>0</v>
      </c>
      <c r="CB176" s="291">
        <f t="shared" si="103"/>
        <v>0</v>
      </c>
      <c r="CC176" s="292">
        <f t="shared" si="113"/>
        <v>0</v>
      </c>
      <c r="CD176" s="291">
        <f t="shared" si="114"/>
        <v>2</v>
      </c>
      <c r="CE176" s="291"/>
      <c r="CF176" s="274"/>
    </row>
    <row r="177" spans="1:84" ht="63" customHeight="1">
      <c r="A177" s="652"/>
      <c r="B177" s="647"/>
      <c r="C177" s="643"/>
      <c r="D177" s="643"/>
      <c r="E177" s="643"/>
      <c r="F177" s="643"/>
      <c r="G177" s="647"/>
      <c r="H177" s="290" t="s">
        <v>2033</v>
      </c>
      <c r="I177" s="290" t="s">
        <v>1079</v>
      </c>
      <c r="J177" s="70" t="s">
        <v>1161</v>
      </c>
      <c r="K177" s="288" t="s">
        <v>1082</v>
      </c>
      <c r="L177" s="399" t="s">
        <v>648</v>
      </c>
      <c r="M177" s="289"/>
      <c r="N177" s="289"/>
      <c r="O177" s="289"/>
      <c r="P177" s="289"/>
      <c r="Q177" s="289" t="s">
        <v>648</v>
      </c>
      <c r="R177" s="289"/>
      <c r="S177" s="289"/>
      <c r="T177" s="289"/>
      <c r="U177" s="289"/>
      <c r="V177" s="289"/>
      <c r="W177" s="478">
        <f t="shared" si="115"/>
        <v>1</v>
      </c>
      <c r="X177" s="290"/>
      <c r="Y177" s="290" t="s">
        <v>1772</v>
      </c>
      <c r="Z177" s="290"/>
      <c r="AA177" s="290"/>
      <c r="AB177" s="290"/>
      <c r="AC177" s="290"/>
      <c r="AD177" s="290"/>
      <c r="AE177" s="290"/>
      <c r="AF177" s="290"/>
      <c r="AG177" s="290"/>
      <c r="AH177" s="290"/>
      <c r="AI177" s="290"/>
      <c r="AJ177" s="290"/>
      <c r="AK177" s="290"/>
      <c r="AL177" s="290"/>
      <c r="AM177" s="290"/>
      <c r="AN177" s="290" t="s">
        <v>1769</v>
      </c>
      <c r="AO177" s="290"/>
      <c r="AP177" s="290"/>
      <c r="AQ177" s="290"/>
      <c r="AR177" s="290"/>
      <c r="AS177" s="290"/>
      <c r="AT177" s="290"/>
      <c r="AU177" s="290"/>
      <c r="AV177" s="290"/>
      <c r="AW177" s="290"/>
      <c r="AX177" s="290"/>
      <c r="AY177" s="290"/>
      <c r="AZ177" s="290"/>
      <c r="BA177" s="290"/>
      <c r="BB177" s="290"/>
      <c r="BC177" s="290"/>
      <c r="BD177" s="290"/>
      <c r="BE177" s="290"/>
      <c r="BF177" s="290"/>
      <c r="BG177" s="290">
        <v>2</v>
      </c>
      <c r="BH177" s="290">
        <v>2</v>
      </c>
      <c r="BI177" s="290">
        <v>2</v>
      </c>
      <c r="BJ177" s="290">
        <v>2</v>
      </c>
      <c r="BK177" s="290">
        <v>2</v>
      </c>
      <c r="BL177" s="290">
        <v>2</v>
      </c>
      <c r="BM177" s="290">
        <v>2</v>
      </c>
      <c r="BN177" s="290">
        <v>2</v>
      </c>
      <c r="BO177" s="290">
        <v>2</v>
      </c>
      <c r="BP177" s="290">
        <v>1</v>
      </c>
      <c r="BQ177" s="290">
        <v>2</v>
      </c>
      <c r="BR177" s="290">
        <v>1</v>
      </c>
      <c r="BS177" s="290">
        <v>2</v>
      </c>
      <c r="BT177" s="290">
        <v>2</v>
      </c>
      <c r="BU177" s="290">
        <v>2</v>
      </c>
      <c r="BV177" s="290">
        <v>2</v>
      </c>
      <c r="BW177" s="290">
        <v>2</v>
      </c>
      <c r="BX177" s="291">
        <f t="shared" si="110"/>
        <v>15</v>
      </c>
      <c r="BY177" s="292">
        <f t="shared" si="111"/>
        <v>0.88235294117647056</v>
      </c>
      <c r="BZ177" s="291">
        <f t="shared" si="102"/>
        <v>2</v>
      </c>
      <c r="CA177" s="292">
        <f t="shared" si="112"/>
        <v>0.11764705882352941</v>
      </c>
      <c r="CB177" s="291">
        <f t="shared" si="103"/>
        <v>0</v>
      </c>
      <c r="CC177" s="292">
        <f t="shared" si="113"/>
        <v>0</v>
      </c>
      <c r="CD177" s="291">
        <f t="shared" si="114"/>
        <v>1.8823529411764706</v>
      </c>
      <c r="CE177" s="291" t="str">
        <f t="shared" si="91"/>
        <v>Đạt mục tiêu</v>
      </c>
      <c r="CF177" s="274"/>
    </row>
    <row r="178" spans="1:84" ht="73.5" customHeight="1">
      <c r="A178" s="285">
        <v>174</v>
      </c>
      <c r="B178" s="286">
        <v>361</v>
      </c>
      <c r="C178" s="305" t="s">
        <v>356</v>
      </c>
      <c r="D178" s="305"/>
      <c r="E178" s="305"/>
      <c r="F178" s="287" t="s">
        <v>1176</v>
      </c>
      <c r="G178" s="287" t="s">
        <v>1176</v>
      </c>
      <c r="H178" s="287" t="s">
        <v>1176</v>
      </c>
      <c r="I178" s="287" t="s">
        <v>1176</v>
      </c>
      <c r="J178" s="69" t="s">
        <v>1161</v>
      </c>
      <c r="K178" s="287" t="s">
        <v>1176</v>
      </c>
      <c r="L178" s="287" t="s">
        <v>1176</v>
      </c>
      <c r="M178" s="287" t="s">
        <v>1176</v>
      </c>
      <c r="N178" s="287" t="s">
        <v>1176</v>
      </c>
      <c r="O178" s="287" t="s">
        <v>1176</v>
      </c>
      <c r="P178" s="287" t="s">
        <v>1176</v>
      </c>
      <c r="Q178" s="287" t="s">
        <v>1176</v>
      </c>
      <c r="R178" s="287" t="s">
        <v>1176</v>
      </c>
      <c r="S178" s="287" t="s">
        <v>1176</v>
      </c>
      <c r="T178" s="287" t="s">
        <v>1176</v>
      </c>
      <c r="U178" s="287" t="s">
        <v>1176</v>
      </c>
      <c r="V178" s="287" t="s">
        <v>1176</v>
      </c>
      <c r="W178" s="287" t="s">
        <v>1176</v>
      </c>
      <c r="X178" s="287" t="s">
        <v>1176</v>
      </c>
      <c r="Y178" s="287" t="s">
        <v>1176</v>
      </c>
      <c r="Z178" s="287" t="s">
        <v>1176</v>
      </c>
      <c r="AA178" s="287" t="s">
        <v>1176</v>
      </c>
      <c r="AB178" s="287" t="s">
        <v>1176</v>
      </c>
      <c r="AC178" s="287" t="s">
        <v>1176</v>
      </c>
      <c r="AD178" s="287" t="s">
        <v>1176</v>
      </c>
      <c r="AE178" s="287" t="s">
        <v>1176</v>
      </c>
      <c r="AF178" s="287" t="s">
        <v>1176</v>
      </c>
      <c r="AG178" s="287" t="s">
        <v>1176</v>
      </c>
      <c r="AH178" s="287" t="s">
        <v>1176</v>
      </c>
      <c r="AI178" s="287" t="s">
        <v>1176</v>
      </c>
      <c r="AJ178" s="287" t="s">
        <v>1176</v>
      </c>
      <c r="AK178" s="287" t="s">
        <v>1176</v>
      </c>
      <c r="AL178" s="287" t="s">
        <v>1176</v>
      </c>
      <c r="AM178" s="287" t="s">
        <v>1176</v>
      </c>
      <c r="AN178" s="287" t="s">
        <v>1176</v>
      </c>
      <c r="AO178" s="287" t="s">
        <v>1176</v>
      </c>
      <c r="AP178" s="287" t="s">
        <v>1176</v>
      </c>
      <c r="AQ178" s="287" t="s">
        <v>1176</v>
      </c>
      <c r="AR178" s="287" t="s">
        <v>1176</v>
      </c>
      <c r="AS178" s="287" t="s">
        <v>1176</v>
      </c>
      <c r="AT178" s="287" t="s">
        <v>1176</v>
      </c>
      <c r="AU178" s="287" t="s">
        <v>1176</v>
      </c>
      <c r="AV178" s="287" t="s">
        <v>1176</v>
      </c>
      <c r="AW178" s="287" t="s">
        <v>1176</v>
      </c>
      <c r="AX178" s="287" t="s">
        <v>1176</v>
      </c>
      <c r="AY178" s="287" t="s">
        <v>1176</v>
      </c>
      <c r="AZ178" s="287" t="s">
        <v>1176</v>
      </c>
      <c r="BA178" s="287" t="s">
        <v>1176</v>
      </c>
      <c r="BB178" s="287" t="s">
        <v>1176</v>
      </c>
      <c r="BC178" s="287" t="s">
        <v>1176</v>
      </c>
      <c r="BD178" s="287" t="s">
        <v>1176</v>
      </c>
      <c r="BE178" s="287" t="s">
        <v>1176</v>
      </c>
      <c r="BF178" s="287" t="s">
        <v>1176</v>
      </c>
      <c r="BG178" s="287" t="s">
        <v>1176</v>
      </c>
      <c r="BH178" s="287" t="s">
        <v>1176</v>
      </c>
      <c r="BI178" s="287" t="s">
        <v>1176</v>
      </c>
      <c r="BJ178" s="287" t="s">
        <v>1176</v>
      </c>
      <c r="BK178" s="287" t="s">
        <v>1176</v>
      </c>
      <c r="BL178" s="287" t="s">
        <v>1176</v>
      </c>
      <c r="BM178" s="287" t="s">
        <v>1176</v>
      </c>
      <c r="BN178" s="287" t="s">
        <v>1176</v>
      </c>
      <c r="BO178" s="287" t="s">
        <v>1176</v>
      </c>
      <c r="BP178" s="287" t="s">
        <v>1176</v>
      </c>
      <c r="BQ178" s="287" t="s">
        <v>1176</v>
      </c>
      <c r="BR178" s="287" t="s">
        <v>1176</v>
      </c>
      <c r="BS178" s="287" t="s">
        <v>1176</v>
      </c>
      <c r="BT178" s="287" t="s">
        <v>1176</v>
      </c>
      <c r="BU178" s="287" t="s">
        <v>1176</v>
      </c>
      <c r="BV178" s="287" t="s">
        <v>1176</v>
      </c>
      <c r="BW178" s="287" t="s">
        <v>1176</v>
      </c>
      <c r="BX178" s="287" t="s">
        <v>1176</v>
      </c>
      <c r="BY178" s="287" t="s">
        <v>1176</v>
      </c>
      <c r="BZ178" s="287" t="s">
        <v>1176</v>
      </c>
      <c r="CA178" s="287" t="s">
        <v>1176</v>
      </c>
      <c r="CB178" s="287" t="s">
        <v>1176</v>
      </c>
      <c r="CC178" s="287" t="s">
        <v>1176</v>
      </c>
      <c r="CD178" s="287" t="s">
        <v>1176</v>
      </c>
      <c r="CE178" s="287" t="s">
        <v>1176</v>
      </c>
      <c r="CF178" s="274"/>
    </row>
    <row r="179" spans="1:84" ht="30.75" customHeight="1">
      <c r="A179" s="652">
        <v>175</v>
      </c>
      <c r="B179" s="647">
        <v>364</v>
      </c>
      <c r="C179" s="643"/>
      <c r="D179" s="643"/>
      <c r="E179" s="643"/>
      <c r="F179" s="643"/>
      <c r="G179" s="617"/>
      <c r="H179" s="290" t="s">
        <v>1776</v>
      </c>
      <c r="I179" s="290" t="s">
        <v>1303</v>
      </c>
      <c r="J179" s="70" t="s">
        <v>1161</v>
      </c>
      <c r="K179" s="288" t="s">
        <v>1082</v>
      </c>
      <c r="L179" s="399" t="s">
        <v>648</v>
      </c>
      <c r="M179" s="289"/>
      <c r="N179" s="289"/>
      <c r="O179" s="289"/>
      <c r="P179" s="289" t="s">
        <v>648</v>
      </c>
      <c r="Q179" s="289"/>
      <c r="R179" s="289"/>
      <c r="S179" s="289"/>
      <c r="T179" s="289"/>
      <c r="U179" s="289"/>
      <c r="V179" s="289"/>
      <c r="W179" s="478">
        <f t="shared" ref="W179:W181" si="116">COUNTIF($M179:$V179,"x")</f>
        <v>1</v>
      </c>
      <c r="X179" s="290"/>
      <c r="Y179" s="290"/>
      <c r="Z179" s="290"/>
      <c r="AA179" s="290"/>
      <c r="AB179" s="290"/>
      <c r="AC179" s="290"/>
      <c r="AD179" s="290"/>
      <c r="AE179" s="290"/>
      <c r="AF179" s="290"/>
      <c r="AG179" s="290"/>
      <c r="AH179" s="290"/>
      <c r="AI179" s="290"/>
      <c r="AJ179" s="290" t="s">
        <v>1769</v>
      </c>
      <c r="AK179" s="290"/>
      <c r="AL179" s="290"/>
      <c r="AM179" s="290"/>
      <c r="AN179" s="290"/>
      <c r="AO179" s="290"/>
      <c r="AP179" s="290"/>
      <c r="AQ179" s="290"/>
      <c r="AR179" s="290"/>
      <c r="AS179" s="290"/>
      <c r="AT179" s="290"/>
      <c r="AU179" s="290"/>
      <c r="AV179" s="290"/>
      <c r="AW179" s="290"/>
      <c r="AX179" s="290"/>
      <c r="AY179" s="290"/>
      <c r="AZ179" s="290"/>
      <c r="BA179" s="290"/>
      <c r="BB179" s="290"/>
      <c r="BC179" s="290"/>
      <c r="BD179" s="290"/>
      <c r="BE179" s="290"/>
      <c r="BF179" s="290"/>
      <c r="BG179" s="290">
        <v>2</v>
      </c>
      <c r="BH179" s="290">
        <v>2</v>
      </c>
      <c r="BI179" s="290">
        <v>2</v>
      </c>
      <c r="BJ179" s="290">
        <v>2</v>
      </c>
      <c r="BK179" s="290">
        <v>1</v>
      </c>
      <c r="BL179" s="290">
        <v>2</v>
      </c>
      <c r="BM179" s="290">
        <v>2</v>
      </c>
      <c r="BN179" s="290">
        <v>2</v>
      </c>
      <c r="BO179" s="290">
        <v>2</v>
      </c>
      <c r="BP179" s="290">
        <v>2</v>
      </c>
      <c r="BQ179" s="290">
        <v>2</v>
      </c>
      <c r="BR179" s="290">
        <v>2</v>
      </c>
      <c r="BS179" s="290">
        <v>2</v>
      </c>
      <c r="BT179" s="290">
        <v>2</v>
      </c>
      <c r="BU179" s="290">
        <v>2</v>
      </c>
      <c r="BV179" s="290">
        <v>2</v>
      </c>
      <c r="BW179" s="290">
        <v>2</v>
      </c>
      <c r="BX179" s="291">
        <f>COUNTIF($BG179:$BW179,2)</f>
        <v>16</v>
      </c>
      <c r="BY179" s="292">
        <f>BX179/COUNTA($BG179:$BW179)</f>
        <v>0.94117647058823528</v>
      </c>
      <c r="BZ179" s="291">
        <f t="shared" si="102"/>
        <v>1</v>
      </c>
      <c r="CA179" s="292">
        <f>BZ179/COUNTA($BG179:$BW179)</f>
        <v>5.8823529411764705E-2</v>
      </c>
      <c r="CB179" s="291">
        <f t="shared" si="103"/>
        <v>0</v>
      </c>
      <c r="CC179" s="292">
        <f>CB179/COUNTA($BG179:$BV179)</f>
        <v>0</v>
      </c>
      <c r="CD179" s="291">
        <f>(((BX179*2)+(BZ179*1)+(CB179*0)))/COUNTA($BG179:$BW179)</f>
        <v>1.9411764705882353</v>
      </c>
      <c r="CE179" s="291" t="str">
        <f t="shared" si="91"/>
        <v>Đạt mục tiêu</v>
      </c>
      <c r="CF179" s="274"/>
    </row>
    <row r="180" spans="1:84" ht="40.5" customHeight="1">
      <c r="A180" s="652"/>
      <c r="B180" s="647"/>
      <c r="C180" s="643"/>
      <c r="D180" s="643"/>
      <c r="E180" s="643"/>
      <c r="F180" s="643"/>
      <c r="G180" s="617"/>
      <c r="H180" s="290" t="s">
        <v>2122</v>
      </c>
      <c r="I180" s="290" t="s">
        <v>1303</v>
      </c>
      <c r="J180" s="70" t="s">
        <v>1161</v>
      </c>
      <c r="K180" s="288" t="s">
        <v>1082</v>
      </c>
      <c r="L180" s="399" t="s">
        <v>648</v>
      </c>
      <c r="M180" s="289"/>
      <c r="N180" s="289"/>
      <c r="O180" s="289"/>
      <c r="P180" s="289" t="s">
        <v>648</v>
      </c>
      <c r="Q180" s="289"/>
      <c r="R180" s="289"/>
      <c r="S180" s="289"/>
      <c r="T180" s="289"/>
      <c r="U180" s="289"/>
      <c r="V180" s="289"/>
      <c r="W180" s="478">
        <f t="shared" si="116"/>
        <v>1</v>
      </c>
      <c r="X180" s="290"/>
      <c r="Y180" s="290"/>
      <c r="Z180" s="290"/>
      <c r="AA180" s="290"/>
      <c r="AB180" s="290"/>
      <c r="AC180" s="290"/>
      <c r="AD180" s="290"/>
      <c r="AE180" s="290"/>
      <c r="AF180" s="290"/>
      <c r="AG180" s="290"/>
      <c r="AH180" s="290"/>
      <c r="AI180" s="290" t="s">
        <v>1769</v>
      </c>
      <c r="AJ180" s="290"/>
      <c r="AK180" s="290"/>
      <c r="AL180" s="290"/>
      <c r="AM180" s="290"/>
      <c r="AN180" s="290"/>
      <c r="AO180" s="290"/>
      <c r="AP180" s="290"/>
      <c r="AQ180" s="290"/>
      <c r="AR180" s="290"/>
      <c r="AS180" s="290"/>
      <c r="AT180" s="290"/>
      <c r="AU180" s="290"/>
      <c r="AV180" s="290"/>
      <c r="AW180" s="290"/>
      <c r="AX180" s="290"/>
      <c r="AY180" s="290"/>
      <c r="AZ180" s="290"/>
      <c r="BA180" s="290"/>
      <c r="BB180" s="290"/>
      <c r="BC180" s="290"/>
      <c r="BD180" s="290"/>
      <c r="BE180" s="290"/>
      <c r="BF180" s="290"/>
      <c r="BG180" s="290">
        <v>2</v>
      </c>
      <c r="BH180" s="290">
        <v>2</v>
      </c>
      <c r="BI180" s="290">
        <v>2</v>
      </c>
      <c r="BJ180" s="290">
        <v>2</v>
      </c>
      <c r="BK180" s="290">
        <v>2</v>
      </c>
      <c r="BL180" s="290">
        <v>2</v>
      </c>
      <c r="BM180" s="290">
        <v>2</v>
      </c>
      <c r="BN180" s="290">
        <v>2</v>
      </c>
      <c r="BO180" s="290">
        <v>2</v>
      </c>
      <c r="BP180" s="290">
        <v>2</v>
      </c>
      <c r="BQ180" s="290">
        <v>2</v>
      </c>
      <c r="BR180" s="290">
        <v>2</v>
      </c>
      <c r="BS180" s="290">
        <v>2</v>
      </c>
      <c r="BT180" s="290">
        <v>2</v>
      </c>
      <c r="BU180" s="290">
        <v>2</v>
      </c>
      <c r="BV180" s="290">
        <v>2</v>
      </c>
      <c r="BW180" s="290">
        <v>2</v>
      </c>
      <c r="BX180" s="291">
        <f>COUNTIF($BG180:$BW180,2)</f>
        <v>17</v>
      </c>
      <c r="BY180" s="292">
        <f>BX180/COUNTA($BG180:$BW180)</f>
        <v>1</v>
      </c>
      <c r="BZ180" s="291">
        <f t="shared" si="102"/>
        <v>0</v>
      </c>
      <c r="CA180" s="292">
        <f>BZ180/COUNTA($BG180:$BW180)</f>
        <v>0</v>
      </c>
      <c r="CB180" s="291">
        <f t="shared" si="103"/>
        <v>0</v>
      </c>
      <c r="CC180" s="292">
        <f t="shared" ref="CC180" si="117">CB180/COUNTA($BG180:$BV180)</f>
        <v>0</v>
      </c>
      <c r="CD180" s="291">
        <f>(((BX180*2)+(BZ180*1)+(CB180*0)))/COUNTA($BG180:$BW180)</f>
        <v>2</v>
      </c>
      <c r="CE180" s="291" t="str">
        <f t="shared" ref="CE180" si="118">IF(CD180&gt;=1.6,"Đạt mục tiêu",IF(CD180&gt;=1,"Cần cố gắng","Chưa đạt"))</f>
        <v>Đạt mục tiêu</v>
      </c>
      <c r="CF180" s="274"/>
    </row>
    <row r="181" spans="1:84" ht="45" customHeight="1">
      <c r="A181" s="652"/>
      <c r="B181" s="647"/>
      <c r="C181" s="643"/>
      <c r="D181" s="643"/>
      <c r="E181" s="643"/>
      <c r="F181" s="643"/>
      <c r="G181" s="617"/>
      <c r="H181" s="290" t="s">
        <v>1701</v>
      </c>
      <c r="I181" s="290" t="s">
        <v>1303</v>
      </c>
      <c r="J181" s="70" t="s">
        <v>1161</v>
      </c>
      <c r="K181" s="288" t="s">
        <v>1082</v>
      </c>
      <c r="L181" s="399" t="s">
        <v>648</v>
      </c>
      <c r="M181" s="289" t="s">
        <v>648</v>
      </c>
      <c r="N181" s="289"/>
      <c r="O181" s="289"/>
      <c r="P181" s="289"/>
      <c r="Q181" s="289"/>
      <c r="R181" s="289"/>
      <c r="S181" s="289"/>
      <c r="T181" s="289"/>
      <c r="U181" s="289"/>
      <c r="V181" s="289"/>
      <c r="W181" s="478">
        <f t="shared" si="116"/>
        <v>1</v>
      </c>
      <c r="X181" s="290"/>
      <c r="Y181" s="290" t="s">
        <v>1768</v>
      </c>
      <c r="Z181" s="290"/>
      <c r="AA181" s="290"/>
      <c r="AB181" s="290"/>
      <c r="AC181" s="290"/>
      <c r="AD181" s="290"/>
      <c r="AE181" s="290"/>
      <c r="AF181" s="290"/>
      <c r="AG181" s="290"/>
      <c r="AH181" s="290"/>
      <c r="AI181" s="290"/>
      <c r="AJ181" s="290"/>
      <c r="AK181" s="290"/>
      <c r="AL181" s="290"/>
      <c r="AM181" s="290"/>
      <c r="AN181" s="290"/>
      <c r="AO181" s="290"/>
      <c r="AP181" s="290"/>
      <c r="AQ181" s="290"/>
      <c r="AR181" s="290"/>
      <c r="AS181" s="290"/>
      <c r="AT181" s="290"/>
      <c r="AU181" s="290"/>
      <c r="AV181" s="290"/>
      <c r="AW181" s="290"/>
      <c r="AX181" s="290"/>
      <c r="AY181" s="290"/>
      <c r="AZ181" s="290"/>
      <c r="BA181" s="290"/>
      <c r="BB181" s="290"/>
      <c r="BC181" s="290"/>
      <c r="BD181" s="290"/>
      <c r="BE181" s="290"/>
      <c r="BF181" s="290"/>
      <c r="BG181" s="290">
        <v>2</v>
      </c>
      <c r="BH181" s="290">
        <v>2</v>
      </c>
      <c r="BI181" s="290">
        <v>2</v>
      </c>
      <c r="BJ181" s="290">
        <v>2</v>
      </c>
      <c r="BK181" s="290">
        <v>1</v>
      </c>
      <c r="BL181" s="290">
        <v>2</v>
      </c>
      <c r="BM181" s="290">
        <v>2</v>
      </c>
      <c r="BN181" s="290">
        <v>2</v>
      </c>
      <c r="BO181" s="290">
        <v>2</v>
      </c>
      <c r="BP181" s="290">
        <v>2</v>
      </c>
      <c r="BQ181" s="290">
        <v>2</v>
      </c>
      <c r="BR181" s="290">
        <v>1</v>
      </c>
      <c r="BS181" s="290">
        <v>2</v>
      </c>
      <c r="BT181" s="290">
        <v>2</v>
      </c>
      <c r="BU181" s="290">
        <v>2</v>
      </c>
      <c r="BV181" s="290">
        <v>2</v>
      </c>
      <c r="BW181" s="290">
        <v>2</v>
      </c>
      <c r="BX181" s="291">
        <f>COUNTIF($BG181:$BW181,2)</f>
        <v>15</v>
      </c>
      <c r="BY181" s="292">
        <f>BX181/COUNTA($BG181:$BW181)</f>
        <v>0.88235294117647056</v>
      </c>
      <c r="BZ181" s="291">
        <f t="shared" si="102"/>
        <v>2</v>
      </c>
      <c r="CA181" s="292">
        <f>BZ181/COUNTA($BG181:$BW181)</f>
        <v>0.11764705882352941</v>
      </c>
      <c r="CB181" s="291">
        <f t="shared" si="103"/>
        <v>0</v>
      </c>
      <c r="CC181" s="292">
        <f>CB181/COUNTA($BG181:$BV181)</f>
        <v>0</v>
      </c>
      <c r="CD181" s="291">
        <f>(((BX181*2)+(BZ181*1)+(CB181*0)))/COUNTA($BG181:$BW181)</f>
        <v>1.8823529411764706</v>
      </c>
      <c r="CE181" s="291" t="str">
        <f t="shared" si="91"/>
        <v>Đạt mục tiêu</v>
      </c>
      <c r="CF181" s="274"/>
    </row>
    <row r="182" spans="1:84" ht="43.5" customHeight="1">
      <c r="A182" s="285">
        <v>176</v>
      </c>
      <c r="B182" s="286">
        <v>365</v>
      </c>
      <c r="C182" s="305" t="s">
        <v>357</v>
      </c>
      <c r="D182" s="305"/>
      <c r="E182" s="305"/>
      <c r="F182" s="287" t="s">
        <v>1176</v>
      </c>
      <c r="G182" s="287" t="s">
        <v>1176</v>
      </c>
      <c r="H182" s="287" t="s">
        <v>1176</v>
      </c>
      <c r="I182" s="287" t="s">
        <v>1176</v>
      </c>
      <c r="J182" s="69" t="s">
        <v>1161</v>
      </c>
      <c r="K182" s="287" t="s">
        <v>1176</v>
      </c>
      <c r="L182" s="287" t="s">
        <v>1176</v>
      </c>
      <c r="M182" s="287" t="s">
        <v>1176</v>
      </c>
      <c r="N182" s="287" t="s">
        <v>1176</v>
      </c>
      <c r="O182" s="287" t="s">
        <v>1176</v>
      </c>
      <c r="P182" s="287" t="s">
        <v>1176</v>
      </c>
      <c r="Q182" s="287" t="s">
        <v>1176</v>
      </c>
      <c r="R182" s="287" t="s">
        <v>1176</v>
      </c>
      <c r="S182" s="287" t="s">
        <v>1176</v>
      </c>
      <c r="T182" s="287" t="s">
        <v>1176</v>
      </c>
      <c r="U182" s="287" t="s">
        <v>1176</v>
      </c>
      <c r="V182" s="287" t="s">
        <v>1176</v>
      </c>
      <c r="W182" s="287" t="s">
        <v>1176</v>
      </c>
      <c r="X182" s="287" t="s">
        <v>1176</v>
      </c>
      <c r="Y182" s="287" t="s">
        <v>1176</v>
      </c>
      <c r="Z182" s="287" t="s">
        <v>1176</v>
      </c>
      <c r="AA182" s="287" t="s">
        <v>1176</v>
      </c>
      <c r="AB182" s="287" t="s">
        <v>1176</v>
      </c>
      <c r="AC182" s="287" t="s">
        <v>1176</v>
      </c>
      <c r="AD182" s="287" t="s">
        <v>1176</v>
      </c>
      <c r="AE182" s="287" t="s">
        <v>1176</v>
      </c>
      <c r="AF182" s="287" t="s">
        <v>1176</v>
      </c>
      <c r="AG182" s="287" t="s">
        <v>1176</v>
      </c>
      <c r="AH182" s="287" t="s">
        <v>1176</v>
      </c>
      <c r="AI182" s="287" t="s">
        <v>1176</v>
      </c>
      <c r="AJ182" s="287" t="s">
        <v>1176</v>
      </c>
      <c r="AK182" s="287" t="s">
        <v>1176</v>
      </c>
      <c r="AL182" s="287" t="s">
        <v>1176</v>
      </c>
      <c r="AM182" s="287" t="s">
        <v>1176</v>
      </c>
      <c r="AN182" s="287" t="s">
        <v>1176</v>
      </c>
      <c r="AO182" s="287" t="s">
        <v>1176</v>
      </c>
      <c r="AP182" s="287" t="s">
        <v>1176</v>
      </c>
      <c r="AQ182" s="287" t="s">
        <v>1176</v>
      </c>
      <c r="AR182" s="287" t="s">
        <v>1176</v>
      </c>
      <c r="AS182" s="287" t="s">
        <v>1176</v>
      </c>
      <c r="AT182" s="287" t="s">
        <v>1176</v>
      </c>
      <c r="AU182" s="287" t="s">
        <v>1176</v>
      </c>
      <c r="AV182" s="287" t="s">
        <v>1176</v>
      </c>
      <c r="AW182" s="287" t="s">
        <v>1176</v>
      </c>
      <c r="AX182" s="287" t="s">
        <v>1176</v>
      </c>
      <c r="AY182" s="287" t="s">
        <v>1176</v>
      </c>
      <c r="AZ182" s="287" t="s">
        <v>1176</v>
      </c>
      <c r="BA182" s="287" t="s">
        <v>1176</v>
      </c>
      <c r="BB182" s="287" t="s">
        <v>1176</v>
      </c>
      <c r="BC182" s="287" t="s">
        <v>1176</v>
      </c>
      <c r="BD182" s="287" t="s">
        <v>1176</v>
      </c>
      <c r="BE182" s="287" t="s">
        <v>1176</v>
      </c>
      <c r="BF182" s="287" t="s">
        <v>1176</v>
      </c>
      <c r="BG182" s="287" t="s">
        <v>1176</v>
      </c>
      <c r="BH182" s="287" t="s">
        <v>1176</v>
      </c>
      <c r="BI182" s="287" t="s">
        <v>1176</v>
      </c>
      <c r="BJ182" s="287" t="s">
        <v>1176</v>
      </c>
      <c r="BK182" s="287" t="s">
        <v>1176</v>
      </c>
      <c r="BL182" s="287" t="s">
        <v>1176</v>
      </c>
      <c r="BM182" s="287" t="s">
        <v>1176</v>
      </c>
      <c r="BN182" s="287" t="s">
        <v>1176</v>
      </c>
      <c r="BO182" s="287" t="s">
        <v>1176</v>
      </c>
      <c r="BP182" s="287" t="s">
        <v>1176</v>
      </c>
      <c r="BQ182" s="287" t="s">
        <v>1176</v>
      </c>
      <c r="BR182" s="287" t="s">
        <v>1176</v>
      </c>
      <c r="BS182" s="287" t="s">
        <v>1176</v>
      </c>
      <c r="BT182" s="287" t="s">
        <v>1176</v>
      </c>
      <c r="BU182" s="287" t="s">
        <v>1176</v>
      </c>
      <c r="BV182" s="287" t="s">
        <v>1176</v>
      </c>
      <c r="BW182" s="287" t="s">
        <v>1176</v>
      </c>
      <c r="BX182" s="287" t="s">
        <v>1176</v>
      </c>
      <c r="BY182" s="287" t="s">
        <v>1176</v>
      </c>
      <c r="BZ182" s="287" t="s">
        <v>1176</v>
      </c>
      <c r="CA182" s="287" t="s">
        <v>1176</v>
      </c>
      <c r="CB182" s="287" t="s">
        <v>1176</v>
      </c>
      <c r="CC182" s="287" t="s">
        <v>1176</v>
      </c>
      <c r="CD182" s="287" t="s">
        <v>1176</v>
      </c>
      <c r="CE182" s="287" t="s">
        <v>1176</v>
      </c>
      <c r="CF182" s="274"/>
    </row>
    <row r="183" spans="1:84" ht="71.25" customHeight="1">
      <c r="A183" s="285">
        <v>177</v>
      </c>
      <c r="B183" s="293">
        <v>368</v>
      </c>
      <c r="C183" s="294" t="s">
        <v>1436</v>
      </c>
      <c r="D183" s="205" t="s">
        <v>23</v>
      </c>
      <c r="E183" s="645" t="s">
        <v>1702</v>
      </c>
      <c r="F183" s="645" t="s">
        <v>25</v>
      </c>
      <c r="G183" s="616" t="s">
        <v>1702</v>
      </c>
      <c r="H183" s="290" t="s">
        <v>2017</v>
      </c>
      <c r="I183" s="290" t="s">
        <v>1303</v>
      </c>
      <c r="J183" s="70" t="s">
        <v>1161</v>
      </c>
      <c r="K183" s="288" t="s">
        <v>1082</v>
      </c>
      <c r="L183" s="399" t="s">
        <v>648</v>
      </c>
      <c r="M183" s="289"/>
      <c r="N183" s="289"/>
      <c r="O183" s="289"/>
      <c r="P183" s="289"/>
      <c r="Q183" s="289"/>
      <c r="R183" s="289"/>
      <c r="S183" s="289"/>
      <c r="T183" s="289" t="s">
        <v>648</v>
      </c>
      <c r="U183" s="289"/>
      <c r="V183" s="289"/>
      <c r="W183" s="478">
        <f t="shared" ref="W183:W184" si="119">COUNTIF($M183:$V183,"x")</f>
        <v>1</v>
      </c>
      <c r="X183" s="290"/>
      <c r="Y183" s="290"/>
      <c r="Z183" s="290"/>
      <c r="AA183" s="290"/>
      <c r="AB183" s="290"/>
      <c r="AC183" s="290"/>
      <c r="AD183" s="290"/>
      <c r="AE183" s="290"/>
      <c r="AF183" s="290"/>
      <c r="AG183" s="290"/>
      <c r="AH183" s="290"/>
      <c r="AI183" s="290"/>
      <c r="AJ183" s="290"/>
      <c r="AK183" s="290"/>
      <c r="AL183" s="290"/>
      <c r="AM183" s="290"/>
      <c r="AN183" s="290"/>
      <c r="AO183" s="290"/>
      <c r="AP183" s="290"/>
      <c r="AQ183" s="290"/>
      <c r="AR183" s="290"/>
      <c r="AS183" s="290"/>
      <c r="AT183" s="290"/>
      <c r="AU183" s="290"/>
      <c r="AV183" s="290"/>
      <c r="AW183" s="290"/>
      <c r="AX183" s="290"/>
      <c r="AY183" s="290" t="s">
        <v>1769</v>
      </c>
      <c r="AZ183" s="290"/>
      <c r="BA183" s="290"/>
      <c r="BB183" s="290"/>
      <c r="BC183" s="290"/>
      <c r="BD183" s="290"/>
      <c r="BE183" s="290"/>
      <c r="BF183" s="290"/>
      <c r="BG183" s="290">
        <v>2</v>
      </c>
      <c r="BH183" s="290">
        <v>2</v>
      </c>
      <c r="BI183" s="290">
        <v>2</v>
      </c>
      <c r="BJ183" s="290">
        <v>2</v>
      </c>
      <c r="BK183" s="290">
        <v>2</v>
      </c>
      <c r="BL183" s="290">
        <v>2</v>
      </c>
      <c r="BM183" s="290">
        <v>2</v>
      </c>
      <c r="BN183" s="290">
        <v>2</v>
      </c>
      <c r="BO183" s="290">
        <v>2</v>
      </c>
      <c r="BP183" s="290">
        <v>2</v>
      </c>
      <c r="BQ183" s="290">
        <v>2</v>
      </c>
      <c r="BR183" s="290">
        <v>2</v>
      </c>
      <c r="BS183" s="290">
        <v>2</v>
      </c>
      <c r="BT183" s="290">
        <v>2</v>
      </c>
      <c r="BU183" s="290">
        <v>2</v>
      </c>
      <c r="BV183" s="290">
        <v>2</v>
      </c>
      <c r="BW183" s="290">
        <v>2</v>
      </c>
      <c r="BX183" s="291">
        <f>COUNTIF($BG183:$BW183,2)</f>
        <v>17</v>
      </c>
      <c r="BY183" s="292">
        <f>BX183/COUNTA($BG183:$BW183)</f>
        <v>1</v>
      </c>
      <c r="BZ183" s="291">
        <f t="shared" si="102"/>
        <v>0</v>
      </c>
      <c r="CA183" s="292">
        <f>BZ183/COUNTA($BG183:$BW183)</f>
        <v>0</v>
      </c>
      <c r="CB183" s="291">
        <f t="shared" si="103"/>
        <v>0</v>
      </c>
      <c r="CC183" s="292">
        <f>CB183/COUNTA($BG183:$BV183)</f>
        <v>0</v>
      </c>
      <c r="CD183" s="291">
        <f>(((BX183*2)+(BZ183*1)+(CB183*0)))/COUNTA($BG183:$BW183)</f>
        <v>2</v>
      </c>
      <c r="CE183" s="291" t="str">
        <f t="shared" si="91"/>
        <v>Đạt mục tiêu</v>
      </c>
      <c r="CF183" s="274"/>
    </row>
    <row r="184" spans="1:84" ht="43.5" customHeight="1">
      <c r="A184" s="497">
        <v>178</v>
      </c>
      <c r="B184" s="495">
        <v>371</v>
      </c>
      <c r="C184" s="493" t="s">
        <v>1437</v>
      </c>
      <c r="D184" s="493" t="s">
        <v>23</v>
      </c>
      <c r="E184" s="643"/>
      <c r="F184" s="643"/>
      <c r="G184" s="617"/>
      <c r="H184" s="290" t="s">
        <v>2018</v>
      </c>
      <c r="I184" s="491" t="s">
        <v>1303</v>
      </c>
      <c r="J184" s="70" t="s">
        <v>1161</v>
      </c>
      <c r="K184" s="288" t="s">
        <v>1082</v>
      </c>
      <c r="L184" s="399" t="s">
        <v>648</v>
      </c>
      <c r="M184" s="289" t="s">
        <v>648</v>
      </c>
      <c r="N184" s="289"/>
      <c r="O184" s="289"/>
      <c r="P184" s="289"/>
      <c r="Q184" s="289"/>
      <c r="R184" s="289"/>
      <c r="S184" s="289"/>
      <c r="T184" s="289"/>
      <c r="U184" s="289"/>
      <c r="V184" s="289"/>
      <c r="W184" s="478">
        <f t="shared" si="119"/>
        <v>1</v>
      </c>
      <c r="X184" s="290" t="s">
        <v>1769</v>
      </c>
      <c r="Y184" s="290"/>
      <c r="Z184" s="290"/>
      <c r="AA184" s="290"/>
      <c r="AB184" s="290"/>
      <c r="AC184" s="290"/>
      <c r="AD184" s="290"/>
      <c r="AE184" s="290"/>
      <c r="AF184" s="290"/>
      <c r="AG184" s="290"/>
      <c r="AH184" s="290"/>
      <c r="AI184" s="290"/>
      <c r="AJ184" s="290"/>
      <c r="AK184" s="290"/>
      <c r="AL184" s="290"/>
      <c r="AM184" s="290"/>
      <c r="AN184" s="290"/>
      <c r="AO184" s="290"/>
      <c r="AP184" s="290"/>
      <c r="AQ184" s="290"/>
      <c r="AR184" s="290"/>
      <c r="AS184" s="290"/>
      <c r="AT184" s="290"/>
      <c r="AU184" s="290"/>
      <c r="AV184" s="290"/>
      <c r="AW184" s="290"/>
      <c r="AX184" s="290"/>
      <c r="AY184" s="290"/>
      <c r="AZ184" s="290"/>
      <c r="BA184" s="290"/>
      <c r="BB184" s="290"/>
      <c r="BC184" s="290"/>
      <c r="BD184" s="290"/>
      <c r="BE184" s="290"/>
      <c r="BF184" s="290"/>
      <c r="BG184" s="290">
        <v>2</v>
      </c>
      <c r="BH184" s="290">
        <v>2</v>
      </c>
      <c r="BI184" s="290">
        <v>2</v>
      </c>
      <c r="BJ184" s="290">
        <v>2</v>
      </c>
      <c r="BK184" s="290">
        <v>1</v>
      </c>
      <c r="BL184" s="290">
        <v>2</v>
      </c>
      <c r="BM184" s="290">
        <v>2</v>
      </c>
      <c r="BN184" s="290">
        <v>2</v>
      </c>
      <c r="BO184" s="290">
        <v>2</v>
      </c>
      <c r="BP184" s="290">
        <v>2</v>
      </c>
      <c r="BQ184" s="290">
        <v>2</v>
      </c>
      <c r="BR184" s="290">
        <v>2</v>
      </c>
      <c r="BS184" s="290">
        <v>2</v>
      </c>
      <c r="BT184" s="290">
        <v>2</v>
      </c>
      <c r="BU184" s="290">
        <v>2</v>
      </c>
      <c r="BV184" s="290">
        <v>2</v>
      </c>
      <c r="BW184" s="290">
        <v>2</v>
      </c>
      <c r="BX184" s="291">
        <f>COUNTIF($BG184:$BW184,2)</f>
        <v>16</v>
      </c>
      <c r="BY184" s="292">
        <f>BX184/COUNTA($BG184:$BW184)</f>
        <v>0.94117647058823528</v>
      </c>
      <c r="BZ184" s="291">
        <f t="shared" si="102"/>
        <v>1</v>
      </c>
      <c r="CA184" s="292">
        <f>BZ184/COUNTA($BG184:$BW184)</f>
        <v>5.8823529411764705E-2</v>
      </c>
      <c r="CB184" s="291">
        <f t="shared" si="103"/>
        <v>0</v>
      </c>
      <c r="CC184" s="292">
        <f>CB184/COUNTA($BG184:$BV184)</f>
        <v>0</v>
      </c>
      <c r="CD184" s="291">
        <f>(((BX184*2)+(BZ184*1)+(CB184*0)))/COUNTA($BG184:$BW184)</f>
        <v>1.9411764705882353</v>
      </c>
      <c r="CE184" s="291" t="str">
        <f t="shared" si="91"/>
        <v>Đạt mục tiêu</v>
      </c>
      <c r="CF184" s="274"/>
    </row>
    <row r="185" spans="1:84" ht="46.5" customHeight="1">
      <c r="A185" s="285">
        <v>180</v>
      </c>
      <c r="B185" s="286">
        <v>375</v>
      </c>
      <c r="C185" s="305" t="s">
        <v>611</v>
      </c>
      <c r="D185" s="305"/>
      <c r="E185" s="305"/>
      <c r="F185" s="287" t="s">
        <v>1176</v>
      </c>
      <c r="G185" s="287" t="s">
        <v>1176</v>
      </c>
      <c r="H185" s="287" t="s">
        <v>1176</v>
      </c>
      <c r="I185" s="287" t="s">
        <v>1176</v>
      </c>
      <c r="J185" s="69" t="s">
        <v>1159</v>
      </c>
      <c r="K185" s="287" t="s">
        <v>1176</v>
      </c>
      <c r="L185" s="287" t="s">
        <v>1176</v>
      </c>
      <c r="M185" s="287" t="s">
        <v>1176</v>
      </c>
      <c r="N185" s="287" t="s">
        <v>1176</v>
      </c>
      <c r="O185" s="287" t="s">
        <v>1176</v>
      </c>
      <c r="P185" s="287" t="s">
        <v>1176</v>
      </c>
      <c r="Q185" s="287" t="s">
        <v>1176</v>
      </c>
      <c r="R185" s="287" t="s">
        <v>1176</v>
      </c>
      <c r="S185" s="287" t="s">
        <v>1176</v>
      </c>
      <c r="T185" s="287" t="s">
        <v>1176</v>
      </c>
      <c r="U185" s="287" t="s">
        <v>1176</v>
      </c>
      <c r="V185" s="287" t="s">
        <v>1176</v>
      </c>
      <c r="W185" s="287" t="s">
        <v>1176</v>
      </c>
      <c r="X185" s="287" t="s">
        <v>1176</v>
      </c>
      <c r="Y185" s="287" t="s">
        <v>1176</v>
      </c>
      <c r="Z185" s="287" t="s">
        <v>1176</v>
      </c>
      <c r="AA185" s="287" t="s">
        <v>1176</v>
      </c>
      <c r="AB185" s="287" t="s">
        <v>1176</v>
      </c>
      <c r="AC185" s="287" t="s">
        <v>1176</v>
      </c>
      <c r="AD185" s="287" t="s">
        <v>1176</v>
      </c>
      <c r="AE185" s="287" t="s">
        <v>1176</v>
      </c>
      <c r="AF185" s="287" t="s">
        <v>1176</v>
      </c>
      <c r="AG185" s="287" t="s">
        <v>1176</v>
      </c>
      <c r="AH185" s="287" t="s">
        <v>1176</v>
      </c>
      <c r="AI185" s="287" t="s">
        <v>1176</v>
      </c>
      <c r="AJ185" s="287" t="s">
        <v>1176</v>
      </c>
      <c r="AK185" s="287" t="s">
        <v>1176</v>
      </c>
      <c r="AL185" s="287" t="s">
        <v>1176</v>
      </c>
      <c r="AM185" s="287" t="s">
        <v>1176</v>
      </c>
      <c r="AN185" s="287" t="s">
        <v>1176</v>
      </c>
      <c r="AO185" s="287" t="s">
        <v>1176</v>
      </c>
      <c r="AP185" s="287" t="s">
        <v>1176</v>
      </c>
      <c r="AQ185" s="287" t="s">
        <v>1176</v>
      </c>
      <c r="AR185" s="287" t="s">
        <v>1176</v>
      </c>
      <c r="AS185" s="287" t="s">
        <v>1176</v>
      </c>
      <c r="AT185" s="287" t="s">
        <v>1176</v>
      </c>
      <c r="AU185" s="287" t="s">
        <v>1176</v>
      </c>
      <c r="AV185" s="287" t="s">
        <v>1176</v>
      </c>
      <c r="AW185" s="287" t="s">
        <v>1176</v>
      </c>
      <c r="AX185" s="287" t="s">
        <v>1176</v>
      </c>
      <c r="AY185" s="287" t="s">
        <v>1176</v>
      </c>
      <c r="AZ185" s="287" t="s">
        <v>1176</v>
      </c>
      <c r="BA185" s="287" t="s">
        <v>1176</v>
      </c>
      <c r="BB185" s="287" t="s">
        <v>1176</v>
      </c>
      <c r="BC185" s="287" t="s">
        <v>1176</v>
      </c>
      <c r="BD185" s="287" t="s">
        <v>1176</v>
      </c>
      <c r="BE185" s="287" t="s">
        <v>1176</v>
      </c>
      <c r="BF185" s="287" t="s">
        <v>1176</v>
      </c>
      <c r="BG185" s="287" t="s">
        <v>1176</v>
      </c>
      <c r="BH185" s="287" t="s">
        <v>1176</v>
      </c>
      <c r="BI185" s="287" t="s">
        <v>1176</v>
      </c>
      <c r="BJ185" s="287" t="s">
        <v>1176</v>
      </c>
      <c r="BK185" s="287" t="s">
        <v>1176</v>
      </c>
      <c r="BL185" s="287" t="s">
        <v>1176</v>
      </c>
      <c r="BM185" s="287" t="s">
        <v>1176</v>
      </c>
      <c r="BN185" s="287" t="s">
        <v>1176</v>
      </c>
      <c r="BO185" s="287" t="s">
        <v>1176</v>
      </c>
      <c r="BP185" s="287" t="s">
        <v>1176</v>
      </c>
      <c r="BQ185" s="287" t="s">
        <v>1176</v>
      </c>
      <c r="BR185" s="287" t="s">
        <v>1176</v>
      </c>
      <c r="BS185" s="287" t="s">
        <v>1176</v>
      </c>
      <c r="BT185" s="287" t="s">
        <v>1176</v>
      </c>
      <c r="BU185" s="287" t="s">
        <v>1176</v>
      </c>
      <c r="BV185" s="287" t="s">
        <v>1176</v>
      </c>
      <c r="BW185" s="287" t="s">
        <v>1176</v>
      </c>
      <c r="BX185" s="287" t="s">
        <v>1176</v>
      </c>
      <c r="BY185" s="287" t="s">
        <v>1176</v>
      </c>
      <c r="BZ185" s="287" t="s">
        <v>1176</v>
      </c>
      <c r="CA185" s="287" t="s">
        <v>1176</v>
      </c>
      <c r="CB185" s="287" t="s">
        <v>1176</v>
      </c>
      <c r="CC185" s="287" t="s">
        <v>1176</v>
      </c>
      <c r="CD185" s="287" t="s">
        <v>1176</v>
      </c>
      <c r="CE185" s="287" t="s">
        <v>1176</v>
      </c>
      <c r="CF185" s="274"/>
    </row>
    <row r="186" spans="1:84" ht="30.75" customHeight="1">
      <c r="A186" s="285">
        <v>181</v>
      </c>
      <c r="B186" s="286">
        <v>376</v>
      </c>
      <c r="C186" s="305" t="s">
        <v>997</v>
      </c>
      <c r="D186" s="305"/>
      <c r="E186" s="305"/>
      <c r="F186" s="287" t="s">
        <v>1176</v>
      </c>
      <c r="G186" s="287" t="s">
        <v>1176</v>
      </c>
      <c r="H186" s="287" t="s">
        <v>1176</v>
      </c>
      <c r="I186" s="287" t="s">
        <v>1176</v>
      </c>
      <c r="J186" s="69" t="s">
        <v>1159</v>
      </c>
      <c r="K186" s="287" t="s">
        <v>1176</v>
      </c>
      <c r="L186" s="287" t="s">
        <v>1176</v>
      </c>
      <c r="M186" s="287" t="s">
        <v>1176</v>
      </c>
      <c r="N186" s="287" t="s">
        <v>1176</v>
      </c>
      <c r="O186" s="287" t="s">
        <v>1176</v>
      </c>
      <c r="P186" s="287" t="s">
        <v>1176</v>
      </c>
      <c r="Q186" s="287" t="s">
        <v>1176</v>
      </c>
      <c r="R186" s="287" t="s">
        <v>1176</v>
      </c>
      <c r="S186" s="287" t="s">
        <v>1176</v>
      </c>
      <c r="T186" s="287" t="s">
        <v>1176</v>
      </c>
      <c r="U186" s="287" t="s">
        <v>1176</v>
      </c>
      <c r="V186" s="287" t="s">
        <v>1176</v>
      </c>
      <c r="W186" s="287" t="s">
        <v>1176</v>
      </c>
      <c r="X186" s="287" t="s">
        <v>1176</v>
      </c>
      <c r="Y186" s="287" t="s">
        <v>1176</v>
      </c>
      <c r="Z186" s="287" t="s">
        <v>1176</v>
      </c>
      <c r="AA186" s="287" t="s">
        <v>1176</v>
      </c>
      <c r="AB186" s="287" t="s">
        <v>1176</v>
      </c>
      <c r="AC186" s="287" t="s">
        <v>1176</v>
      </c>
      <c r="AD186" s="287" t="s">
        <v>1176</v>
      </c>
      <c r="AE186" s="287" t="s">
        <v>1176</v>
      </c>
      <c r="AF186" s="287" t="s">
        <v>1176</v>
      </c>
      <c r="AG186" s="287" t="s">
        <v>1176</v>
      </c>
      <c r="AH186" s="287" t="s">
        <v>1176</v>
      </c>
      <c r="AI186" s="287" t="s">
        <v>1176</v>
      </c>
      <c r="AJ186" s="287" t="s">
        <v>1176</v>
      </c>
      <c r="AK186" s="287" t="s">
        <v>1176</v>
      </c>
      <c r="AL186" s="287" t="s">
        <v>1176</v>
      </c>
      <c r="AM186" s="287" t="s">
        <v>1176</v>
      </c>
      <c r="AN186" s="287" t="s">
        <v>1176</v>
      </c>
      <c r="AO186" s="287" t="s">
        <v>1176</v>
      </c>
      <c r="AP186" s="287" t="s">
        <v>1176</v>
      </c>
      <c r="AQ186" s="287" t="s">
        <v>1176</v>
      </c>
      <c r="AR186" s="287" t="s">
        <v>1176</v>
      </c>
      <c r="AS186" s="287" t="s">
        <v>1176</v>
      </c>
      <c r="AT186" s="287" t="s">
        <v>1176</v>
      </c>
      <c r="AU186" s="287" t="s">
        <v>1176</v>
      </c>
      <c r="AV186" s="287" t="s">
        <v>1176</v>
      </c>
      <c r="AW186" s="287" t="s">
        <v>1176</v>
      </c>
      <c r="AX186" s="287" t="s">
        <v>1176</v>
      </c>
      <c r="AY186" s="287" t="s">
        <v>1176</v>
      </c>
      <c r="AZ186" s="287" t="s">
        <v>1176</v>
      </c>
      <c r="BA186" s="287" t="s">
        <v>1176</v>
      </c>
      <c r="BB186" s="287" t="s">
        <v>1176</v>
      </c>
      <c r="BC186" s="287" t="s">
        <v>1176</v>
      </c>
      <c r="BD186" s="287" t="s">
        <v>1176</v>
      </c>
      <c r="BE186" s="287" t="s">
        <v>1176</v>
      </c>
      <c r="BF186" s="287" t="s">
        <v>1176</v>
      </c>
      <c r="BG186" s="287" t="s">
        <v>1176</v>
      </c>
      <c r="BH186" s="287" t="s">
        <v>1176</v>
      </c>
      <c r="BI186" s="287" t="s">
        <v>1176</v>
      </c>
      <c r="BJ186" s="287" t="s">
        <v>1176</v>
      </c>
      <c r="BK186" s="287" t="s">
        <v>1176</v>
      </c>
      <c r="BL186" s="287" t="s">
        <v>1176</v>
      </c>
      <c r="BM186" s="287" t="s">
        <v>1176</v>
      </c>
      <c r="BN186" s="287" t="s">
        <v>1176</v>
      </c>
      <c r="BO186" s="287" t="s">
        <v>1176</v>
      </c>
      <c r="BP186" s="287" t="s">
        <v>1176</v>
      </c>
      <c r="BQ186" s="287" t="s">
        <v>1176</v>
      </c>
      <c r="BR186" s="287" t="s">
        <v>1176</v>
      </c>
      <c r="BS186" s="287" t="s">
        <v>1176</v>
      </c>
      <c r="BT186" s="287" t="s">
        <v>1176</v>
      </c>
      <c r="BU186" s="287" t="s">
        <v>1176</v>
      </c>
      <c r="BV186" s="287" t="s">
        <v>1176</v>
      </c>
      <c r="BW186" s="287" t="s">
        <v>1176</v>
      </c>
      <c r="BX186" s="287" t="s">
        <v>1176</v>
      </c>
      <c r="BY186" s="287" t="s">
        <v>1176</v>
      </c>
      <c r="BZ186" s="287" t="s">
        <v>1176</v>
      </c>
      <c r="CA186" s="287" t="s">
        <v>1176</v>
      </c>
      <c r="CB186" s="287" t="s">
        <v>1176</v>
      </c>
      <c r="CC186" s="287" t="s">
        <v>1176</v>
      </c>
      <c r="CD186" s="287" t="s">
        <v>1176</v>
      </c>
      <c r="CE186" s="287" t="s">
        <v>1176</v>
      </c>
      <c r="CF186" s="274"/>
    </row>
    <row r="187" spans="1:84" ht="61.5" customHeight="1">
      <c r="A187" s="285">
        <v>182</v>
      </c>
      <c r="B187" s="293">
        <v>379</v>
      </c>
      <c r="C187" s="294" t="s">
        <v>1444</v>
      </c>
      <c r="D187" s="205" t="s">
        <v>25</v>
      </c>
      <c r="E187" s="294" t="s">
        <v>1439</v>
      </c>
      <c r="F187" s="205" t="s">
        <v>25</v>
      </c>
      <c r="G187" s="290" t="s">
        <v>1439</v>
      </c>
      <c r="H187" s="290" t="s">
        <v>1703</v>
      </c>
      <c r="I187" s="290" t="s">
        <v>1303</v>
      </c>
      <c r="J187" s="70" t="s">
        <v>1159</v>
      </c>
      <c r="K187" s="288" t="s">
        <v>1082</v>
      </c>
      <c r="L187" s="399" t="s">
        <v>648</v>
      </c>
      <c r="M187" s="289" t="s">
        <v>648</v>
      </c>
      <c r="N187" s="289" t="s">
        <v>648</v>
      </c>
      <c r="O187" s="289"/>
      <c r="P187" s="289" t="s">
        <v>648</v>
      </c>
      <c r="Q187" s="289" t="s">
        <v>648</v>
      </c>
      <c r="R187" s="289" t="s">
        <v>648</v>
      </c>
      <c r="S187" s="289" t="s">
        <v>648</v>
      </c>
      <c r="T187" s="289"/>
      <c r="U187" s="289"/>
      <c r="V187" s="289"/>
      <c r="W187" s="478">
        <f t="shared" ref="W187:W189" si="120">COUNTIF($M187:$V187,"x")</f>
        <v>6</v>
      </c>
      <c r="X187" s="290"/>
      <c r="Y187" s="290"/>
      <c r="Z187" s="290" t="s">
        <v>1768</v>
      </c>
      <c r="AA187" s="290"/>
      <c r="AB187" s="290" t="s">
        <v>1567</v>
      </c>
      <c r="AC187" s="290"/>
      <c r="AD187" s="290"/>
      <c r="AE187" s="290"/>
      <c r="AF187" s="290"/>
      <c r="AG187" s="290"/>
      <c r="AH187" s="290" t="s">
        <v>1567</v>
      </c>
      <c r="AI187" s="290" t="s">
        <v>1567</v>
      </c>
      <c r="AJ187" s="290"/>
      <c r="AK187" s="290" t="s">
        <v>1772</v>
      </c>
      <c r="AL187" s="290"/>
      <c r="AM187" s="290"/>
      <c r="AN187" s="290" t="s">
        <v>1567</v>
      </c>
      <c r="AO187" s="290"/>
      <c r="AP187" s="290" t="s">
        <v>1567</v>
      </c>
      <c r="AQ187" s="290"/>
      <c r="AR187" s="290"/>
      <c r="AS187" s="290" t="s">
        <v>1768</v>
      </c>
      <c r="AT187" s="290"/>
      <c r="AU187" s="290" t="s">
        <v>1768</v>
      </c>
      <c r="AV187" s="290"/>
      <c r="AW187" s="290"/>
      <c r="AX187" s="290"/>
      <c r="AY187" s="290" t="s">
        <v>1768</v>
      </c>
      <c r="AZ187" s="290"/>
      <c r="BA187" s="290"/>
      <c r="BB187" s="290"/>
      <c r="BC187" s="290"/>
      <c r="BD187" s="290"/>
      <c r="BE187" s="290"/>
      <c r="BF187" s="290"/>
      <c r="BG187" s="290">
        <v>2</v>
      </c>
      <c r="BH187" s="290">
        <v>2</v>
      </c>
      <c r="BI187" s="290">
        <v>2</v>
      </c>
      <c r="BJ187" s="290">
        <v>1</v>
      </c>
      <c r="BK187" s="290">
        <v>1</v>
      </c>
      <c r="BL187" s="290">
        <v>2</v>
      </c>
      <c r="BM187" s="290">
        <v>2</v>
      </c>
      <c r="BN187" s="290">
        <v>2</v>
      </c>
      <c r="BO187" s="290">
        <v>2</v>
      </c>
      <c r="BP187" s="290">
        <v>1</v>
      </c>
      <c r="BQ187" s="290">
        <v>2</v>
      </c>
      <c r="BR187" s="290">
        <v>2</v>
      </c>
      <c r="BS187" s="290">
        <v>2</v>
      </c>
      <c r="BT187" s="290">
        <v>2</v>
      </c>
      <c r="BU187" s="290">
        <v>2</v>
      </c>
      <c r="BV187" s="290">
        <v>2</v>
      </c>
      <c r="BW187" s="290">
        <v>2</v>
      </c>
      <c r="BX187" s="291">
        <f t="shared" ref="BX187:BX197" si="121">COUNTIF($BG187:$BW187,2)</f>
        <v>14</v>
      </c>
      <c r="BY187" s="292">
        <f t="shared" ref="BY187:BY197" si="122">BX187/COUNTA($BG187:$BW187)</f>
        <v>0.82352941176470584</v>
      </c>
      <c r="BZ187" s="291">
        <f t="shared" si="102"/>
        <v>3</v>
      </c>
      <c r="CA187" s="292">
        <f t="shared" ref="CA187:CA197" si="123">BZ187/COUNTA($BG187:$BW187)</f>
        <v>0.17647058823529413</v>
      </c>
      <c r="CB187" s="291">
        <f t="shared" si="103"/>
        <v>0</v>
      </c>
      <c r="CC187" s="292">
        <f t="shared" ref="CC187:CC218" si="124">CB187/COUNTA($BG187:$BV187)</f>
        <v>0</v>
      </c>
      <c r="CD187" s="291">
        <f t="shared" ref="CD187:CD197" si="125">(((BX187*2)+(BZ187*1)+(CB187*0)))/COUNTA($BG187:$BW187)</f>
        <v>1.8235294117647058</v>
      </c>
      <c r="CE187" s="291" t="str">
        <f t="shared" si="91"/>
        <v>Đạt mục tiêu</v>
      </c>
      <c r="CF187" s="274"/>
    </row>
    <row r="188" spans="1:84" ht="63.75" customHeight="1">
      <c r="A188" s="285">
        <v>183</v>
      </c>
      <c r="B188" s="293">
        <v>382</v>
      </c>
      <c r="C188" s="294" t="s">
        <v>1445</v>
      </c>
      <c r="D188" s="205" t="s">
        <v>105</v>
      </c>
      <c r="E188" s="457" t="s">
        <v>1440</v>
      </c>
      <c r="F188" s="205" t="s">
        <v>25</v>
      </c>
      <c r="G188" s="290" t="s">
        <v>1440</v>
      </c>
      <c r="H188" s="290" t="s">
        <v>1704</v>
      </c>
      <c r="I188" s="290" t="s">
        <v>1303</v>
      </c>
      <c r="J188" s="70" t="s">
        <v>1159</v>
      </c>
      <c r="K188" s="288" t="s">
        <v>1082</v>
      </c>
      <c r="L188" s="399" t="s">
        <v>648</v>
      </c>
      <c r="M188" s="289"/>
      <c r="N188" s="289" t="s">
        <v>648</v>
      </c>
      <c r="O188" s="289" t="s">
        <v>648</v>
      </c>
      <c r="P188" s="289" t="s">
        <v>648</v>
      </c>
      <c r="Q188" s="289" t="s">
        <v>648</v>
      </c>
      <c r="R188" s="289" t="s">
        <v>648</v>
      </c>
      <c r="S188" s="289" t="s">
        <v>648</v>
      </c>
      <c r="T188" s="289"/>
      <c r="U188" s="289" t="s">
        <v>648</v>
      </c>
      <c r="V188" s="289" t="s">
        <v>648</v>
      </c>
      <c r="W188" s="478">
        <f t="shared" si="120"/>
        <v>8</v>
      </c>
      <c r="X188" s="290"/>
      <c r="Y188" s="290"/>
      <c r="Z188" s="290"/>
      <c r="AA188" s="290"/>
      <c r="AB188" s="290"/>
      <c r="AC188" s="290" t="s">
        <v>1768</v>
      </c>
      <c r="AD188" s="290"/>
      <c r="AE188" s="290"/>
      <c r="AF188" s="290"/>
      <c r="AG188" s="290" t="s">
        <v>1768</v>
      </c>
      <c r="AH188" s="290" t="s">
        <v>1768</v>
      </c>
      <c r="AI188" s="290" t="s">
        <v>1768</v>
      </c>
      <c r="AJ188" s="290" t="s">
        <v>1768</v>
      </c>
      <c r="AK188" s="290"/>
      <c r="AL188" s="290" t="s">
        <v>1768</v>
      </c>
      <c r="AM188" s="290"/>
      <c r="AN188" s="290"/>
      <c r="AO188" s="290"/>
      <c r="AP188" s="290" t="s">
        <v>1768</v>
      </c>
      <c r="AQ188" s="290" t="s">
        <v>1768</v>
      </c>
      <c r="AR188" s="290"/>
      <c r="AS188" s="290"/>
      <c r="AT188" s="290" t="s">
        <v>1768</v>
      </c>
      <c r="AU188" s="290"/>
      <c r="AV188" s="290"/>
      <c r="AW188" s="290"/>
      <c r="AX188" s="290"/>
      <c r="AY188" s="290" t="s">
        <v>1768</v>
      </c>
      <c r="AZ188" s="290" t="s">
        <v>1768</v>
      </c>
      <c r="BA188" s="290"/>
      <c r="BB188" s="290" t="s">
        <v>1768</v>
      </c>
      <c r="BC188" s="290"/>
      <c r="BD188" s="290"/>
      <c r="BE188" s="290"/>
      <c r="BF188" s="290" t="s">
        <v>1768</v>
      </c>
      <c r="BG188" s="290">
        <v>2</v>
      </c>
      <c r="BH188" s="290">
        <v>2</v>
      </c>
      <c r="BI188" s="290">
        <v>2</v>
      </c>
      <c r="BJ188" s="290">
        <v>2</v>
      </c>
      <c r="BK188" s="290">
        <v>2</v>
      </c>
      <c r="BL188" s="290">
        <v>2</v>
      </c>
      <c r="BM188" s="290">
        <v>2</v>
      </c>
      <c r="BN188" s="290">
        <v>2</v>
      </c>
      <c r="BO188" s="290">
        <v>2</v>
      </c>
      <c r="BP188" s="290">
        <v>2</v>
      </c>
      <c r="BQ188" s="290">
        <v>2</v>
      </c>
      <c r="BR188" s="290">
        <v>2</v>
      </c>
      <c r="BS188" s="290">
        <v>2</v>
      </c>
      <c r="BT188" s="290">
        <v>2</v>
      </c>
      <c r="BU188" s="290">
        <v>2</v>
      </c>
      <c r="BV188" s="290">
        <v>2</v>
      </c>
      <c r="BW188" s="290">
        <v>2</v>
      </c>
      <c r="BX188" s="291">
        <f t="shared" si="121"/>
        <v>17</v>
      </c>
      <c r="BY188" s="292">
        <f t="shared" si="122"/>
        <v>1</v>
      </c>
      <c r="BZ188" s="291">
        <f t="shared" si="102"/>
        <v>0</v>
      </c>
      <c r="CA188" s="292">
        <f t="shared" si="123"/>
        <v>0</v>
      </c>
      <c r="CB188" s="291">
        <f t="shared" si="103"/>
        <v>0</v>
      </c>
      <c r="CC188" s="292">
        <f t="shared" si="124"/>
        <v>0</v>
      </c>
      <c r="CD188" s="291">
        <f t="shared" si="125"/>
        <v>2</v>
      </c>
      <c r="CE188" s="291" t="str">
        <f t="shared" si="91"/>
        <v>Đạt mục tiêu</v>
      </c>
      <c r="CF188" s="274"/>
    </row>
    <row r="189" spans="1:84" ht="69" customHeight="1">
      <c r="A189" s="285">
        <v>184</v>
      </c>
      <c r="B189" s="293">
        <v>383</v>
      </c>
      <c r="C189" s="294" t="s">
        <v>794</v>
      </c>
      <c r="D189" s="205" t="s">
        <v>25</v>
      </c>
      <c r="E189" s="294" t="s">
        <v>1441</v>
      </c>
      <c r="F189" s="205" t="s">
        <v>25</v>
      </c>
      <c r="G189" s="290" t="s">
        <v>1441</v>
      </c>
      <c r="H189" s="290" t="s">
        <v>1705</v>
      </c>
      <c r="I189" s="290" t="s">
        <v>1303</v>
      </c>
      <c r="J189" s="70" t="s">
        <v>1159</v>
      </c>
      <c r="K189" s="288" t="s">
        <v>1082</v>
      </c>
      <c r="L189" s="399" t="s">
        <v>648</v>
      </c>
      <c r="M189" s="289" t="s">
        <v>648</v>
      </c>
      <c r="N189" s="289" t="s">
        <v>648</v>
      </c>
      <c r="O189" s="289" t="s">
        <v>648</v>
      </c>
      <c r="P189" s="289" t="s">
        <v>648</v>
      </c>
      <c r="Q189" s="289" t="s">
        <v>648</v>
      </c>
      <c r="R189" s="289" t="s">
        <v>648</v>
      </c>
      <c r="S189" s="289" t="s">
        <v>648</v>
      </c>
      <c r="T189" s="289"/>
      <c r="U189" s="289" t="s">
        <v>648</v>
      </c>
      <c r="V189" s="289" t="s">
        <v>648</v>
      </c>
      <c r="W189" s="478">
        <f t="shared" si="120"/>
        <v>9</v>
      </c>
      <c r="X189" s="290" t="s">
        <v>1768</v>
      </c>
      <c r="Y189" s="290"/>
      <c r="Z189" s="290"/>
      <c r="AA189" s="290" t="s">
        <v>1768</v>
      </c>
      <c r="AB189" s="290" t="s">
        <v>1768</v>
      </c>
      <c r="AC189" s="290" t="s">
        <v>1768</v>
      </c>
      <c r="AD189" s="290"/>
      <c r="AE189" s="290"/>
      <c r="AF189" s="290"/>
      <c r="AG189" s="290" t="s">
        <v>1768</v>
      </c>
      <c r="AH189" s="290"/>
      <c r="AI189" s="290"/>
      <c r="AJ189" s="290" t="s">
        <v>1768</v>
      </c>
      <c r="AK189" s="290"/>
      <c r="AL189" s="290"/>
      <c r="AM189" s="290" t="s">
        <v>1768</v>
      </c>
      <c r="AN189" s="290"/>
      <c r="AO189" s="290" t="s">
        <v>1768</v>
      </c>
      <c r="AP189" s="290"/>
      <c r="AQ189" s="290" t="s">
        <v>1768</v>
      </c>
      <c r="AR189" s="290"/>
      <c r="AS189" s="290"/>
      <c r="AT189" s="290"/>
      <c r="AU189" s="290"/>
      <c r="AV189" s="290"/>
      <c r="AW189" s="290"/>
      <c r="AX189" s="290"/>
      <c r="AY189" s="290" t="s">
        <v>1768</v>
      </c>
      <c r="AZ189" s="290"/>
      <c r="BA189" s="290" t="s">
        <v>1768</v>
      </c>
      <c r="BB189" s="290"/>
      <c r="BC189" s="290" t="s">
        <v>1768</v>
      </c>
      <c r="BD189" s="290"/>
      <c r="BE189" s="290"/>
      <c r="BF189" s="290" t="s">
        <v>1768</v>
      </c>
      <c r="BG189" s="290">
        <v>2</v>
      </c>
      <c r="BH189" s="290">
        <v>2</v>
      </c>
      <c r="BI189" s="290">
        <v>2</v>
      </c>
      <c r="BJ189" s="290">
        <v>2</v>
      </c>
      <c r="BK189" s="290">
        <v>1</v>
      </c>
      <c r="BL189" s="290">
        <v>2</v>
      </c>
      <c r="BM189" s="290">
        <v>2</v>
      </c>
      <c r="BN189" s="290">
        <v>2</v>
      </c>
      <c r="BO189" s="290">
        <v>2</v>
      </c>
      <c r="BP189" s="290">
        <v>2</v>
      </c>
      <c r="BQ189" s="290">
        <v>1</v>
      </c>
      <c r="BR189" s="290">
        <v>2</v>
      </c>
      <c r="BS189" s="290">
        <v>2</v>
      </c>
      <c r="BT189" s="290">
        <v>2</v>
      </c>
      <c r="BU189" s="290">
        <v>2</v>
      </c>
      <c r="BV189" s="290">
        <v>2</v>
      </c>
      <c r="BW189" s="290">
        <v>2</v>
      </c>
      <c r="BX189" s="291">
        <f t="shared" si="121"/>
        <v>15</v>
      </c>
      <c r="BY189" s="292">
        <f t="shared" si="122"/>
        <v>0.88235294117647056</v>
      </c>
      <c r="BZ189" s="291">
        <f t="shared" si="102"/>
        <v>2</v>
      </c>
      <c r="CA189" s="292">
        <f t="shared" si="123"/>
        <v>0.11764705882352941</v>
      </c>
      <c r="CB189" s="291">
        <f t="shared" si="103"/>
        <v>0</v>
      </c>
      <c r="CC189" s="292">
        <f t="shared" si="124"/>
        <v>0</v>
      </c>
      <c r="CD189" s="291">
        <f t="shared" si="125"/>
        <v>1.8823529411764706</v>
      </c>
      <c r="CE189" s="291" t="str">
        <f t="shared" si="91"/>
        <v>Đạt mục tiêu</v>
      </c>
      <c r="CF189" s="274"/>
    </row>
    <row r="190" spans="1:84" ht="72.75" customHeight="1">
      <c r="A190" s="651">
        <v>185</v>
      </c>
      <c r="B190" s="646">
        <v>384</v>
      </c>
      <c r="C190" s="645" t="s">
        <v>1706</v>
      </c>
      <c r="D190" s="645" t="s">
        <v>23</v>
      </c>
      <c r="E190" s="645" t="s">
        <v>1706</v>
      </c>
      <c r="F190" s="62"/>
      <c r="G190" s="616" t="s">
        <v>1706</v>
      </c>
      <c r="H190" s="290" t="s">
        <v>1837</v>
      </c>
      <c r="I190" s="290" t="s">
        <v>1303</v>
      </c>
      <c r="J190" s="70" t="s">
        <v>1159</v>
      </c>
      <c r="K190" s="288" t="s">
        <v>1082</v>
      </c>
      <c r="L190" s="399" t="s">
        <v>648</v>
      </c>
      <c r="M190" s="289" t="s">
        <v>648</v>
      </c>
      <c r="N190" s="289"/>
      <c r="O190" s="289"/>
      <c r="P190" s="289"/>
      <c r="Q190" s="289"/>
      <c r="R190" s="289"/>
      <c r="S190" s="289"/>
      <c r="T190" s="289"/>
      <c r="U190" s="289"/>
      <c r="V190" s="289"/>
      <c r="W190" s="478">
        <f t="shared" ref="W190:W193" si="126">COUNTIF($M190:$V190,"x")</f>
        <v>1</v>
      </c>
      <c r="X190" s="290"/>
      <c r="Y190" s="290" t="s">
        <v>1769</v>
      </c>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0"/>
      <c r="AY190" s="290"/>
      <c r="AZ190" s="290"/>
      <c r="BA190" s="290"/>
      <c r="BB190" s="290"/>
      <c r="BC190" s="290"/>
      <c r="BD190" s="290"/>
      <c r="BE190" s="290"/>
      <c r="BF190" s="290"/>
      <c r="BG190" s="290">
        <v>2</v>
      </c>
      <c r="BH190" s="290">
        <v>2</v>
      </c>
      <c r="BI190" s="290">
        <v>2</v>
      </c>
      <c r="BJ190" s="290">
        <v>2</v>
      </c>
      <c r="BK190" s="290">
        <v>1</v>
      </c>
      <c r="BL190" s="290">
        <v>2</v>
      </c>
      <c r="BM190" s="290">
        <v>2</v>
      </c>
      <c r="BN190" s="290">
        <v>2</v>
      </c>
      <c r="BO190" s="290">
        <v>2</v>
      </c>
      <c r="BP190" s="290">
        <v>2</v>
      </c>
      <c r="BQ190" s="290">
        <v>1</v>
      </c>
      <c r="BR190" s="290">
        <v>2</v>
      </c>
      <c r="BS190" s="290">
        <v>2</v>
      </c>
      <c r="BT190" s="290">
        <v>2</v>
      </c>
      <c r="BU190" s="290">
        <v>2</v>
      </c>
      <c r="BV190" s="290">
        <v>2</v>
      </c>
      <c r="BW190" s="290">
        <v>2</v>
      </c>
      <c r="BX190" s="291">
        <f t="shared" si="121"/>
        <v>15</v>
      </c>
      <c r="BY190" s="292">
        <f t="shared" si="122"/>
        <v>0.88235294117647056</v>
      </c>
      <c r="BZ190" s="291">
        <f t="shared" si="102"/>
        <v>2</v>
      </c>
      <c r="CA190" s="292">
        <f t="shared" si="123"/>
        <v>0.11764705882352941</v>
      </c>
      <c r="CB190" s="291">
        <f t="shared" si="103"/>
        <v>0</v>
      </c>
      <c r="CC190" s="292">
        <f t="shared" si="124"/>
        <v>0</v>
      </c>
      <c r="CD190" s="291">
        <f t="shared" si="125"/>
        <v>1.8823529411764706</v>
      </c>
      <c r="CE190" s="291" t="str">
        <f t="shared" si="91"/>
        <v>Đạt mục tiêu</v>
      </c>
      <c r="CF190" s="274"/>
    </row>
    <row r="191" spans="1:84" ht="30.75" customHeight="1">
      <c r="A191" s="652"/>
      <c r="B191" s="647"/>
      <c r="C191" s="643"/>
      <c r="D191" s="643"/>
      <c r="E191" s="643"/>
      <c r="F191" s="150"/>
      <c r="G191" s="617"/>
      <c r="H191" s="290" t="s">
        <v>2131</v>
      </c>
      <c r="I191" s="290" t="s">
        <v>1303</v>
      </c>
      <c r="J191" s="70" t="s">
        <v>1159</v>
      </c>
      <c r="K191" s="288" t="s">
        <v>1082</v>
      </c>
      <c r="L191" s="399" t="s">
        <v>648</v>
      </c>
      <c r="M191" s="289"/>
      <c r="N191" s="289" t="s">
        <v>648</v>
      </c>
      <c r="O191" s="289"/>
      <c r="P191" s="289"/>
      <c r="Q191" s="289"/>
      <c r="R191" s="289"/>
      <c r="S191" s="289"/>
      <c r="T191" s="289"/>
      <c r="U191" s="289"/>
      <c r="V191" s="289"/>
      <c r="W191" s="478">
        <f t="shared" si="126"/>
        <v>1</v>
      </c>
      <c r="X191" s="290"/>
      <c r="Y191" s="290"/>
      <c r="Z191" s="290"/>
      <c r="AA191" s="290"/>
      <c r="AB191" s="290" t="s">
        <v>1769</v>
      </c>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0"/>
      <c r="AY191" s="290"/>
      <c r="AZ191" s="290"/>
      <c r="BA191" s="290"/>
      <c r="BB191" s="290"/>
      <c r="BC191" s="290"/>
      <c r="BD191" s="290"/>
      <c r="BE191" s="290"/>
      <c r="BF191" s="290"/>
      <c r="BG191" s="290">
        <v>2</v>
      </c>
      <c r="BH191" s="290">
        <v>2</v>
      </c>
      <c r="BI191" s="290">
        <v>2</v>
      </c>
      <c r="BJ191" s="290">
        <v>2</v>
      </c>
      <c r="BK191" s="290">
        <v>1</v>
      </c>
      <c r="BL191" s="290">
        <v>2</v>
      </c>
      <c r="BM191" s="290">
        <v>2</v>
      </c>
      <c r="BN191" s="290">
        <v>2</v>
      </c>
      <c r="BO191" s="290">
        <v>2</v>
      </c>
      <c r="BP191" s="290">
        <v>2</v>
      </c>
      <c r="BQ191" s="290">
        <v>2</v>
      </c>
      <c r="BR191" s="290">
        <v>2</v>
      </c>
      <c r="BS191" s="290">
        <v>1</v>
      </c>
      <c r="BT191" s="290">
        <v>2</v>
      </c>
      <c r="BU191" s="290">
        <v>2</v>
      </c>
      <c r="BV191" s="290">
        <v>2</v>
      </c>
      <c r="BW191" s="290">
        <v>2</v>
      </c>
      <c r="BX191" s="291">
        <f t="shared" si="121"/>
        <v>15</v>
      </c>
      <c r="BY191" s="292">
        <f t="shared" si="122"/>
        <v>0.88235294117647056</v>
      </c>
      <c r="BZ191" s="291">
        <f t="shared" si="102"/>
        <v>2</v>
      </c>
      <c r="CA191" s="292">
        <f t="shared" si="123"/>
        <v>0.11764705882352941</v>
      </c>
      <c r="CB191" s="291">
        <f t="shared" si="103"/>
        <v>0</v>
      </c>
      <c r="CC191" s="292">
        <f t="shared" si="124"/>
        <v>0</v>
      </c>
      <c r="CD191" s="291">
        <f t="shared" si="125"/>
        <v>1.8823529411764706</v>
      </c>
      <c r="CE191" s="291" t="str">
        <f t="shared" si="91"/>
        <v>Đạt mục tiêu</v>
      </c>
      <c r="CF191" s="274"/>
    </row>
    <row r="192" spans="1:84" ht="40.5" customHeight="1">
      <c r="A192" s="652"/>
      <c r="B192" s="647"/>
      <c r="C192" s="643"/>
      <c r="D192" s="643"/>
      <c r="E192" s="643"/>
      <c r="F192" s="150"/>
      <c r="G192" s="617"/>
      <c r="H192" s="290" t="s">
        <v>1709</v>
      </c>
      <c r="I192" s="290" t="s">
        <v>1303</v>
      </c>
      <c r="J192" s="70" t="s">
        <v>1159</v>
      </c>
      <c r="K192" s="288" t="s">
        <v>1082</v>
      </c>
      <c r="L192" s="399" t="s">
        <v>648</v>
      </c>
      <c r="M192" s="289"/>
      <c r="N192" s="289"/>
      <c r="O192" s="289" t="s">
        <v>648</v>
      </c>
      <c r="P192" s="289"/>
      <c r="Q192" s="289"/>
      <c r="R192" s="289"/>
      <c r="S192" s="289"/>
      <c r="T192" s="289"/>
      <c r="U192" s="289"/>
      <c r="V192" s="289"/>
      <c r="W192" s="478">
        <f t="shared" si="126"/>
        <v>1</v>
      </c>
      <c r="X192" s="290"/>
      <c r="Y192" s="290"/>
      <c r="Z192" s="290"/>
      <c r="AA192" s="290"/>
      <c r="AB192" s="290"/>
      <c r="AC192" s="290"/>
      <c r="AD192" s="290"/>
      <c r="AE192" s="290" t="s">
        <v>1769</v>
      </c>
      <c r="AF192" s="290"/>
      <c r="AG192" s="290"/>
      <c r="AH192" s="290"/>
      <c r="AI192" s="290"/>
      <c r="AJ192" s="290"/>
      <c r="AK192" s="290"/>
      <c r="AL192" s="290"/>
      <c r="AM192" s="290"/>
      <c r="AN192" s="290"/>
      <c r="AO192" s="290"/>
      <c r="AP192" s="290"/>
      <c r="AQ192" s="290"/>
      <c r="AR192" s="290"/>
      <c r="AS192" s="290"/>
      <c r="AT192" s="290"/>
      <c r="AU192" s="290"/>
      <c r="AV192" s="290"/>
      <c r="AW192" s="290"/>
      <c r="AX192" s="290"/>
      <c r="AY192" s="290"/>
      <c r="AZ192" s="290"/>
      <c r="BA192" s="290"/>
      <c r="BB192" s="290"/>
      <c r="BC192" s="290"/>
      <c r="BD192" s="290"/>
      <c r="BE192" s="290"/>
      <c r="BF192" s="290"/>
      <c r="BG192" s="290">
        <v>2</v>
      </c>
      <c r="BH192" s="290">
        <v>2</v>
      </c>
      <c r="BI192" s="290">
        <v>2</v>
      </c>
      <c r="BJ192" s="290">
        <v>2</v>
      </c>
      <c r="BK192" s="290">
        <v>1</v>
      </c>
      <c r="BL192" s="290">
        <v>2</v>
      </c>
      <c r="BM192" s="290">
        <v>2</v>
      </c>
      <c r="BN192" s="290">
        <v>2</v>
      </c>
      <c r="BO192" s="290">
        <v>2</v>
      </c>
      <c r="BP192" s="290">
        <v>2</v>
      </c>
      <c r="BQ192" s="290">
        <v>2</v>
      </c>
      <c r="BR192" s="290">
        <v>2</v>
      </c>
      <c r="BS192" s="290">
        <v>2</v>
      </c>
      <c r="BT192" s="290">
        <v>2</v>
      </c>
      <c r="BU192" s="290">
        <v>2</v>
      </c>
      <c r="BV192" s="290">
        <v>2</v>
      </c>
      <c r="BW192" s="290">
        <v>2</v>
      </c>
      <c r="BX192" s="291">
        <f t="shared" si="121"/>
        <v>16</v>
      </c>
      <c r="BY192" s="292">
        <f t="shared" si="122"/>
        <v>0.94117647058823528</v>
      </c>
      <c r="BZ192" s="291">
        <f t="shared" si="102"/>
        <v>1</v>
      </c>
      <c r="CA192" s="292">
        <f t="shared" si="123"/>
        <v>5.8823529411764705E-2</v>
      </c>
      <c r="CB192" s="291">
        <f t="shared" si="103"/>
        <v>0</v>
      </c>
      <c r="CC192" s="292">
        <f t="shared" si="124"/>
        <v>0</v>
      </c>
      <c r="CD192" s="291">
        <f t="shared" si="125"/>
        <v>1.9411764705882353</v>
      </c>
      <c r="CE192" s="291" t="str">
        <f t="shared" si="91"/>
        <v>Đạt mục tiêu</v>
      </c>
      <c r="CF192" s="274"/>
    </row>
    <row r="193" spans="1:84" ht="30.75" customHeight="1">
      <c r="A193" s="652"/>
      <c r="B193" s="647"/>
      <c r="C193" s="643"/>
      <c r="D193" s="643"/>
      <c r="E193" s="643"/>
      <c r="F193" s="150" t="s">
        <v>25</v>
      </c>
      <c r="G193" s="617"/>
      <c r="H193" s="290" t="s">
        <v>1710</v>
      </c>
      <c r="I193" s="290" t="s">
        <v>1303</v>
      </c>
      <c r="J193" s="70" t="s">
        <v>1159</v>
      </c>
      <c r="K193" s="288" t="s">
        <v>1082</v>
      </c>
      <c r="L193" s="399" t="s">
        <v>648</v>
      </c>
      <c r="M193" s="289"/>
      <c r="N193" s="289"/>
      <c r="O193" s="289"/>
      <c r="P193" s="289"/>
      <c r="Q193" s="289" t="s">
        <v>648</v>
      </c>
      <c r="R193" s="289"/>
      <c r="S193" s="289"/>
      <c r="T193" s="289"/>
      <c r="U193" s="289"/>
      <c r="V193" s="289"/>
      <c r="W193" s="478">
        <f t="shared" si="126"/>
        <v>1</v>
      </c>
      <c r="X193" s="290"/>
      <c r="Y193" s="290"/>
      <c r="Z193" s="290"/>
      <c r="AA193" s="290"/>
      <c r="AB193" s="290"/>
      <c r="AC193" s="290"/>
      <c r="AD193" s="290"/>
      <c r="AE193" s="290"/>
      <c r="AF193" s="290"/>
      <c r="AG193" s="290"/>
      <c r="AH193" s="290"/>
      <c r="AI193" s="290"/>
      <c r="AJ193" s="290"/>
      <c r="AK193" s="290"/>
      <c r="AL193" s="290"/>
      <c r="AM193" s="290"/>
      <c r="AN193" s="290" t="s">
        <v>1769</v>
      </c>
      <c r="AO193" s="290"/>
      <c r="AP193" s="290"/>
      <c r="AQ193" s="290"/>
      <c r="AR193" s="290"/>
      <c r="AS193" s="290"/>
      <c r="AT193" s="290"/>
      <c r="AU193" s="290"/>
      <c r="AV193" s="290"/>
      <c r="AW193" s="290"/>
      <c r="AX193" s="290"/>
      <c r="AY193" s="290"/>
      <c r="AZ193" s="290"/>
      <c r="BA193" s="290"/>
      <c r="BB193" s="290"/>
      <c r="BC193" s="290"/>
      <c r="BD193" s="290"/>
      <c r="BE193" s="290"/>
      <c r="BF193" s="290"/>
      <c r="BG193" s="290">
        <v>2</v>
      </c>
      <c r="BH193" s="290">
        <v>2</v>
      </c>
      <c r="BI193" s="290">
        <v>2</v>
      </c>
      <c r="BJ193" s="290">
        <v>2</v>
      </c>
      <c r="BK193" s="290">
        <v>1</v>
      </c>
      <c r="BL193" s="290">
        <v>2</v>
      </c>
      <c r="BM193" s="290">
        <v>2</v>
      </c>
      <c r="BN193" s="290">
        <v>2</v>
      </c>
      <c r="BO193" s="290">
        <v>2</v>
      </c>
      <c r="BP193" s="290">
        <v>2</v>
      </c>
      <c r="BQ193" s="290">
        <v>2</v>
      </c>
      <c r="BR193" s="290">
        <v>2</v>
      </c>
      <c r="BS193" s="290">
        <v>2</v>
      </c>
      <c r="BT193" s="290">
        <v>2</v>
      </c>
      <c r="BU193" s="290">
        <v>2</v>
      </c>
      <c r="BV193" s="290">
        <v>2</v>
      </c>
      <c r="BW193" s="290">
        <v>2</v>
      </c>
      <c r="BX193" s="291">
        <f t="shared" si="121"/>
        <v>16</v>
      </c>
      <c r="BY193" s="292">
        <f t="shared" si="122"/>
        <v>0.94117647058823528</v>
      </c>
      <c r="BZ193" s="291">
        <f t="shared" si="102"/>
        <v>1</v>
      </c>
      <c r="CA193" s="292">
        <f t="shared" si="123"/>
        <v>5.8823529411764705E-2</v>
      </c>
      <c r="CB193" s="291">
        <f t="shared" si="103"/>
        <v>0</v>
      </c>
      <c r="CC193" s="292">
        <f t="shared" si="124"/>
        <v>0</v>
      </c>
      <c r="CD193" s="291">
        <f t="shared" si="125"/>
        <v>1.9411764705882353</v>
      </c>
      <c r="CE193" s="291" t="str">
        <f t="shared" si="91"/>
        <v>Đạt mục tiêu</v>
      </c>
      <c r="CF193" s="274"/>
    </row>
    <row r="194" spans="1:84" ht="30.75" customHeight="1">
      <c r="A194" s="652"/>
      <c r="B194" s="647"/>
      <c r="C194" s="643"/>
      <c r="D194" s="643"/>
      <c r="E194" s="643"/>
      <c r="F194" s="150"/>
      <c r="G194" s="617"/>
      <c r="H194" s="290" t="s">
        <v>2019</v>
      </c>
      <c r="I194" s="290" t="s">
        <v>1303</v>
      </c>
      <c r="J194" s="70" t="s">
        <v>1159</v>
      </c>
      <c r="K194" s="288" t="s">
        <v>1082</v>
      </c>
      <c r="L194" s="399" t="s">
        <v>648</v>
      </c>
      <c r="M194" s="289"/>
      <c r="N194" s="289"/>
      <c r="O194" s="289"/>
      <c r="P194" s="289"/>
      <c r="Q194" s="289"/>
      <c r="R194" s="289" t="s">
        <v>648</v>
      </c>
      <c r="S194" s="289"/>
      <c r="T194" s="289"/>
      <c r="U194" s="289"/>
      <c r="V194" s="289"/>
      <c r="W194" s="478">
        <f t="shared" ref="W194:W197" si="127">COUNTIF($M194:$V194,"x")</f>
        <v>1</v>
      </c>
      <c r="X194" s="290"/>
      <c r="Y194" s="290"/>
      <c r="Z194" s="290"/>
      <c r="AA194" s="290"/>
      <c r="AB194" s="290"/>
      <c r="AC194" s="290"/>
      <c r="AD194" s="290"/>
      <c r="AE194" s="290"/>
      <c r="AF194" s="290"/>
      <c r="AG194" s="290"/>
      <c r="AH194" s="290"/>
      <c r="AI194" s="290"/>
      <c r="AJ194" s="290"/>
      <c r="AK194" s="290"/>
      <c r="AL194" s="290"/>
      <c r="AM194" s="290"/>
      <c r="AN194" s="290"/>
      <c r="AO194" s="290"/>
      <c r="AP194" s="290"/>
      <c r="AQ194" s="290"/>
      <c r="AR194" s="290" t="s">
        <v>1769</v>
      </c>
      <c r="AS194" s="290"/>
      <c r="AT194" s="290"/>
      <c r="AU194" s="290"/>
      <c r="AV194" s="290"/>
      <c r="AW194" s="290"/>
      <c r="AX194" s="290"/>
      <c r="AY194" s="290"/>
      <c r="AZ194" s="290"/>
      <c r="BA194" s="290"/>
      <c r="BB194" s="290"/>
      <c r="BC194" s="290"/>
      <c r="BD194" s="290"/>
      <c r="BE194" s="290"/>
      <c r="BF194" s="290"/>
      <c r="BG194" s="290">
        <v>2</v>
      </c>
      <c r="BH194" s="290">
        <v>2</v>
      </c>
      <c r="BI194" s="290">
        <v>2</v>
      </c>
      <c r="BJ194" s="290">
        <v>2</v>
      </c>
      <c r="BK194" s="290">
        <v>2</v>
      </c>
      <c r="BL194" s="290">
        <v>2</v>
      </c>
      <c r="BM194" s="290">
        <v>2</v>
      </c>
      <c r="BN194" s="290">
        <v>2</v>
      </c>
      <c r="BO194" s="290">
        <v>2</v>
      </c>
      <c r="BP194" s="290">
        <v>2</v>
      </c>
      <c r="BQ194" s="290">
        <v>2</v>
      </c>
      <c r="BR194" s="290">
        <v>2</v>
      </c>
      <c r="BS194" s="290">
        <v>2</v>
      </c>
      <c r="BT194" s="290">
        <v>2</v>
      </c>
      <c r="BU194" s="290">
        <v>2</v>
      </c>
      <c r="BV194" s="290">
        <v>2</v>
      </c>
      <c r="BW194" s="290">
        <v>2</v>
      </c>
      <c r="BX194" s="291">
        <f t="shared" si="121"/>
        <v>17</v>
      </c>
      <c r="BY194" s="292">
        <f t="shared" si="122"/>
        <v>1</v>
      </c>
      <c r="BZ194" s="291">
        <f t="shared" si="102"/>
        <v>0</v>
      </c>
      <c r="CA194" s="292">
        <f t="shared" si="123"/>
        <v>0</v>
      </c>
      <c r="CB194" s="291">
        <f t="shared" si="103"/>
        <v>0</v>
      </c>
      <c r="CC194" s="292">
        <f t="shared" si="124"/>
        <v>0</v>
      </c>
      <c r="CD194" s="291">
        <f t="shared" si="125"/>
        <v>2</v>
      </c>
      <c r="CE194" s="291" t="str">
        <f t="shared" ref="CE194:CE259" si="128">IF(CD194&gt;=1.6,"Đạt mục tiêu",IF(CD194&gt;=1,"Cần cố gắng","Chưa đạt"))</f>
        <v>Đạt mục tiêu</v>
      </c>
      <c r="CF194" s="274"/>
    </row>
    <row r="195" spans="1:84" ht="30.75" customHeight="1">
      <c r="A195" s="652"/>
      <c r="B195" s="647"/>
      <c r="C195" s="643"/>
      <c r="D195" s="643"/>
      <c r="E195" s="643"/>
      <c r="F195" s="150"/>
      <c r="G195" s="617"/>
      <c r="H195" s="290" t="s">
        <v>1997</v>
      </c>
      <c r="I195" s="290" t="s">
        <v>1303</v>
      </c>
      <c r="J195" s="70" t="s">
        <v>1159</v>
      </c>
      <c r="K195" s="288" t="s">
        <v>1082</v>
      </c>
      <c r="L195" s="399" t="s">
        <v>648</v>
      </c>
      <c r="M195" s="289"/>
      <c r="N195" s="289"/>
      <c r="O195" s="289"/>
      <c r="P195" s="289"/>
      <c r="Q195" s="289"/>
      <c r="R195" s="289"/>
      <c r="S195" s="289" t="s">
        <v>648</v>
      </c>
      <c r="T195" s="289"/>
      <c r="U195" s="289"/>
      <c r="V195" s="289"/>
      <c r="W195" s="478">
        <f t="shared" si="127"/>
        <v>1</v>
      </c>
      <c r="X195" s="290"/>
      <c r="Y195" s="290"/>
      <c r="Z195" s="290"/>
      <c r="AA195" s="290"/>
      <c r="AB195" s="290"/>
      <c r="AC195" s="290"/>
      <c r="AD195" s="290"/>
      <c r="AE195" s="290"/>
      <c r="AF195" s="290"/>
      <c r="AG195" s="290"/>
      <c r="AH195" s="290"/>
      <c r="AI195" s="290"/>
      <c r="AJ195" s="290"/>
      <c r="AK195" s="290"/>
      <c r="AL195" s="290"/>
      <c r="AM195" s="290"/>
      <c r="AN195" s="290"/>
      <c r="AO195" s="290"/>
      <c r="AP195" s="290"/>
      <c r="AQ195" s="290"/>
      <c r="AR195" s="290"/>
      <c r="AS195" s="290"/>
      <c r="AT195" s="290"/>
      <c r="AU195" s="290" t="s">
        <v>1769</v>
      </c>
      <c r="AV195" s="290"/>
      <c r="AW195" s="290"/>
      <c r="AX195" s="290"/>
      <c r="AY195" s="290"/>
      <c r="AZ195" s="290"/>
      <c r="BA195" s="290"/>
      <c r="BB195" s="290"/>
      <c r="BC195" s="290"/>
      <c r="BD195" s="290"/>
      <c r="BE195" s="290"/>
      <c r="BF195" s="290"/>
      <c r="BG195" s="290">
        <v>2</v>
      </c>
      <c r="BH195" s="290">
        <v>2</v>
      </c>
      <c r="BI195" s="290">
        <v>2</v>
      </c>
      <c r="BJ195" s="290">
        <v>2</v>
      </c>
      <c r="BK195" s="290">
        <v>1</v>
      </c>
      <c r="BL195" s="290">
        <v>2</v>
      </c>
      <c r="BM195" s="290">
        <v>2</v>
      </c>
      <c r="BN195" s="290">
        <v>2</v>
      </c>
      <c r="BO195" s="290">
        <v>2</v>
      </c>
      <c r="BP195" s="290">
        <v>2</v>
      </c>
      <c r="BQ195" s="290">
        <v>2</v>
      </c>
      <c r="BR195" s="290">
        <v>2</v>
      </c>
      <c r="BS195" s="290">
        <v>2</v>
      </c>
      <c r="BT195" s="290">
        <v>2</v>
      </c>
      <c r="BU195" s="290">
        <v>2</v>
      </c>
      <c r="BV195" s="290">
        <v>2</v>
      </c>
      <c r="BW195" s="290">
        <v>2</v>
      </c>
      <c r="BX195" s="291">
        <f t="shared" si="121"/>
        <v>16</v>
      </c>
      <c r="BY195" s="292">
        <f t="shared" si="122"/>
        <v>0.94117647058823528</v>
      </c>
      <c r="BZ195" s="291">
        <f t="shared" si="102"/>
        <v>1</v>
      </c>
      <c r="CA195" s="292">
        <f t="shared" si="123"/>
        <v>5.8823529411764705E-2</v>
      </c>
      <c r="CB195" s="291">
        <f t="shared" si="103"/>
        <v>0</v>
      </c>
      <c r="CC195" s="292">
        <f t="shared" si="124"/>
        <v>0</v>
      </c>
      <c r="CD195" s="291">
        <f t="shared" si="125"/>
        <v>1.9411764705882353</v>
      </c>
      <c r="CE195" s="291" t="str">
        <f t="shared" si="128"/>
        <v>Đạt mục tiêu</v>
      </c>
      <c r="CF195" s="274"/>
    </row>
    <row r="196" spans="1:84" ht="30.75" customHeight="1">
      <c r="A196" s="652"/>
      <c r="B196" s="647"/>
      <c r="C196" s="643"/>
      <c r="D196" s="643"/>
      <c r="E196" s="643"/>
      <c r="F196" s="150"/>
      <c r="G196" s="617"/>
      <c r="H196" s="290" t="s">
        <v>2020</v>
      </c>
      <c r="I196" s="290" t="s">
        <v>1303</v>
      </c>
      <c r="J196" s="70" t="s">
        <v>1159</v>
      </c>
      <c r="K196" s="288" t="s">
        <v>1082</v>
      </c>
      <c r="L196" s="399" t="s">
        <v>648</v>
      </c>
      <c r="M196" s="289"/>
      <c r="N196" s="289"/>
      <c r="O196" s="289"/>
      <c r="P196" s="289"/>
      <c r="Q196" s="289"/>
      <c r="R196" s="289"/>
      <c r="S196" s="289"/>
      <c r="T196" s="289"/>
      <c r="U196" s="289" t="s">
        <v>648</v>
      </c>
      <c r="V196" s="289"/>
      <c r="W196" s="478">
        <f t="shared" si="127"/>
        <v>1</v>
      </c>
      <c r="X196" s="290"/>
      <c r="Y196" s="290"/>
      <c r="Z196" s="290"/>
      <c r="AA196" s="290"/>
      <c r="AB196" s="290"/>
      <c r="AC196" s="290"/>
      <c r="AD196" s="290"/>
      <c r="AE196" s="290"/>
      <c r="AF196" s="290"/>
      <c r="AG196" s="290"/>
      <c r="AH196" s="290"/>
      <c r="AI196" s="290"/>
      <c r="AJ196" s="290"/>
      <c r="AK196" s="290"/>
      <c r="AL196" s="290"/>
      <c r="AM196" s="290"/>
      <c r="AN196" s="290"/>
      <c r="AO196" s="290"/>
      <c r="AP196" s="290"/>
      <c r="AQ196" s="290"/>
      <c r="AR196" s="290"/>
      <c r="AS196" s="290"/>
      <c r="AT196" s="290"/>
      <c r="AU196" s="290"/>
      <c r="AV196" s="290"/>
      <c r="AW196" s="290"/>
      <c r="AX196" s="290"/>
      <c r="AY196" s="290"/>
      <c r="AZ196" s="290"/>
      <c r="BA196" s="290"/>
      <c r="BB196" s="290" t="s">
        <v>1769</v>
      </c>
      <c r="BC196" s="290"/>
      <c r="BD196" s="290"/>
      <c r="BE196" s="290"/>
      <c r="BF196" s="290"/>
      <c r="BG196" s="290">
        <v>2</v>
      </c>
      <c r="BH196" s="290">
        <v>2</v>
      </c>
      <c r="BI196" s="290">
        <v>2</v>
      </c>
      <c r="BJ196" s="290">
        <v>2</v>
      </c>
      <c r="BK196" s="290">
        <v>1</v>
      </c>
      <c r="BL196" s="290">
        <v>2</v>
      </c>
      <c r="BM196" s="290">
        <v>2</v>
      </c>
      <c r="BN196" s="290">
        <v>2</v>
      </c>
      <c r="BO196" s="290">
        <v>2</v>
      </c>
      <c r="BP196" s="290">
        <v>2</v>
      </c>
      <c r="BQ196" s="290">
        <v>2</v>
      </c>
      <c r="BR196" s="290">
        <v>2</v>
      </c>
      <c r="BS196" s="290">
        <v>2</v>
      </c>
      <c r="BT196" s="290">
        <v>2</v>
      </c>
      <c r="BU196" s="290">
        <v>2</v>
      </c>
      <c r="BV196" s="290">
        <v>2</v>
      </c>
      <c r="BW196" s="290">
        <v>2</v>
      </c>
      <c r="BX196" s="291">
        <f t="shared" si="121"/>
        <v>16</v>
      </c>
      <c r="BY196" s="292">
        <f t="shared" si="122"/>
        <v>0.94117647058823528</v>
      </c>
      <c r="BZ196" s="291">
        <f t="shared" si="102"/>
        <v>1</v>
      </c>
      <c r="CA196" s="292">
        <f t="shared" si="123"/>
        <v>5.8823529411764705E-2</v>
      </c>
      <c r="CB196" s="291">
        <f t="shared" si="103"/>
        <v>0</v>
      </c>
      <c r="CC196" s="292">
        <f t="shared" si="124"/>
        <v>0</v>
      </c>
      <c r="CD196" s="291">
        <f t="shared" si="125"/>
        <v>1.9411764705882353</v>
      </c>
      <c r="CE196" s="291" t="str">
        <f t="shared" si="128"/>
        <v>Đạt mục tiêu</v>
      </c>
      <c r="CF196" s="274"/>
    </row>
    <row r="197" spans="1:84" ht="30.75" customHeight="1">
      <c r="A197" s="652"/>
      <c r="B197" s="647"/>
      <c r="C197" s="643"/>
      <c r="D197" s="643"/>
      <c r="E197" s="643"/>
      <c r="F197" s="150"/>
      <c r="G197" s="617"/>
      <c r="H197" s="290" t="s">
        <v>2021</v>
      </c>
      <c r="I197" s="290" t="s">
        <v>1303</v>
      </c>
      <c r="J197" s="70" t="s">
        <v>1159</v>
      </c>
      <c r="K197" s="288" t="s">
        <v>1082</v>
      </c>
      <c r="L197" s="399" t="s">
        <v>648</v>
      </c>
      <c r="M197" s="289"/>
      <c r="N197" s="289"/>
      <c r="O197" s="289"/>
      <c r="P197" s="289"/>
      <c r="Q197" s="289"/>
      <c r="R197" s="289" t="s">
        <v>648</v>
      </c>
      <c r="S197" s="289"/>
      <c r="T197" s="289"/>
      <c r="U197" s="289"/>
      <c r="V197" s="289"/>
      <c r="W197" s="478">
        <f t="shared" si="127"/>
        <v>1</v>
      </c>
      <c r="X197" s="290"/>
      <c r="Y197" s="290"/>
      <c r="Z197" s="290"/>
      <c r="AA197" s="290"/>
      <c r="AB197" s="290"/>
      <c r="AC197" s="290"/>
      <c r="AD197" s="290"/>
      <c r="AE197" s="290"/>
      <c r="AF197" s="290"/>
      <c r="AG197" s="290"/>
      <c r="AH197" s="290"/>
      <c r="AI197" s="290"/>
      <c r="AJ197" s="290"/>
      <c r="AK197" s="290"/>
      <c r="AL197" s="290"/>
      <c r="AM197" s="290"/>
      <c r="AN197" s="290"/>
      <c r="AO197" s="290"/>
      <c r="AP197" s="290" t="s">
        <v>1769</v>
      </c>
      <c r="AQ197" s="290"/>
      <c r="AR197" s="290"/>
      <c r="AS197" s="290"/>
      <c r="AT197" s="290"/>
      <c r="AU197" s="290"/>
      <c r="AV197" s="290"/>
      <c r="AW197" s="290"/>
      <c r="AX197" s="290"/>
      <c r="AY197" s="290"/>
      <c r="AZ197" s="290"/>
      <c r="BA197" s="290"/>
      <c r="BB197" s="290"/>
      <c r="BC197" s="290"/>
      <c r="BD197" s="290"/>
      <c r="BE197" s="290"/>
      <c r="BF197" s="290"/>
      <c r="BG197" s="290">
        <v>2</v>
      </c>
      <c r="BH197" s="290">
        <v>2</v>
      </c>
      <c r="BI197" s="290">
        <v>2</v>
      </c>
      <c r="BJ197" s="290">
        <v>2</v>
      </c>
      <c r="BK197" s="290">
        <v>1</v>
      </c>
      <c r="BL197" s="290">
        <v>2</v>
      </c>
      <c r="BM197" s="290">
        <v>2</v>
      </c>
      <c r="BN197" s="290">
        <v>2</v>
      </c>
      <c r="BO197" s="290">
        <v>2</v>
      </c>
      <c r="BP197" s="290">
        <v>2</v>
      </c>
      <c r="BQ197" s="290">
        <v>2</v>
      </c>
      <c r="BR197" s="290">
        <v>2</v>
      </c>
      <c r="BS197" s="290">
        <v>2</v>
      </c>
      <c r="BT197" s="290">
        <v>2</v>
      </c>
      <c r="BU197" s="290">
        <v>2</v>
      </c>
      <c r="BV197" s="290">
        <v>2</v>
      </c>
      <c r="BW197" s="290">
        <v>2</v>
      </c>
      <c r="BX197" s="291">
        <f t="shared" si="121"/>
        <v>16</v>
      </c>
      <c r="BY197" s="292">
        <f t="shared" si="122"/>
        <v>0.94117647058823528</v>
      </c>
      <c r="BZ197" s="291">
        <f t="shared" si="102"/>
        <v>1</v>
      </c>
      <c r="CA197" s="292">
        <f t="shared" si="123"/>
        <v>5.8823529411764705E-2</v>
      </c>
      <c r="CB197" s="291">
        <f t="shared" si="103"/>
        <v>0</v>
      </c>
      <c r="CC197" s="292">
        <f t="shared" si="124"/>
        <v>0</v>
      </c>
      <c r="CD197" s="291">
        <f t="shared" si="125"/>
        <v>1.9411764705882353</v>
      </c>
      <c r="CE197" s="291" t="str">
        <f t="shared" si="128"/>
        <v>Đạt mục tiêu</v>
      </c>
      <c r="CF197" s="274"/>
    </row>
    <row r="198" spans="1:84" ht="30.75" customHeight="1">
      <c r="A198" s="652"/>
      <c r="B198" s="647"/>
      <c r="C198" s="643"/>
      <c r="D198" s="643"/>
      <c r="E198" s="643"/>
      <c r="F198" s="150"/>
      <c r="G198" s="617"/>
      <c r="H198" s="290" t="s">
        <v>2093</v>
      </c>
      <c r="I198" s="290" t="s">
        <v>1303</v>
      </c>
      <c r="J198" s="70" t="s">
        <v>1159</v>
      </c>
      <c r="K198" s="288" t="s">
        <v>1082</v>
      </c>
      <c r="L198" s="399" t="s">
        <v>648</v>
      </c>
      <c r="M198" s="289"/>
      <c r="N198" s="289"/>
      <c r="O198" s="289"/>
      <c r="P198" s="289"/>
      <c r="Q198" s="289"/>
      <c r="R198" s="289"/>
      <c r="S198" s="289"/>
      <c r="T198" s="289"/>
      <c r="U198" s="289" t="s">
        <v>648</v>
      </c>
      <c r="V198" s="289"/>
      <c r="W198" s="478">
        <f t="shared" ref="W198:W202" si="129">COUNTIF($M198:$V198,"x")</f>
        <v>1</v>
      </c>
      <c r="X198" s="290"/>
      <c r="Y198" s="290"/>
      <c r="Z198" s="290"/>
      <c r="AA198" s="290"/>
      <c r="AB198" s="290"/>
      <c r="AC198" s="290"/>
      <c r="AD198" s="290"/>
      <c r="AE198" s="290"/>
      <c r="AF198" s="290"/>
      <c r="AG198" s="290"/>
      <c r="AH198" s="290"/>
      <c r="AI198" s="290"/>
      <c r="AJ198" s="290"/>
      <c r="AK198" s="290"/>
      <c r="AL198" s="290"/>
      <c r="AM198" s="290"/>
      <c r="AN198" s="290"/>
      <c r="AO198" s="290"/>
      <c r="AP198" s="290"/>
      <c r="AQ198" s="290"/>
      <c r="AR198" s="290"/>
      <c r="AS198" s="290"/>
      <c r="AT198" s="290"/>
      <c r="AU198" s="290"/>
      <c r="AV198" s="290"/>
      <c r="AW198" s="290"/>
      <c r="AX198" s="290"/>
      <c r="AY198" s="290"/>
      <c r="AZ198" s="290" t="s">
        <v>1769</v>
      </c>
      <c r="BA198" s="290"/>
      <c r="BB198" s="290"/>
      <c r="BC198" s="290"/>
      <c r="BD198" s="290"/>
      <c r="BE198" s="290"/>
      <c r="BF198" s="290"/>
      <c r="BG198" s="290">
        <v>2</v>
      </c>
      <c r="BH198" s="290">
        <v>2</v>
      </c>
      <c r="BI198" s="290">
        <v>2</v>
      </c>
      <c r="BJ198" s="290">
        <v>2</v>
      </c>
      <c r="BK198" s="290">
        <v>2</v>
      </c>
      <c r="BL198" s="290">
        <v>2</v>
      </c>
      <c r="BM198" s="290">
        <v>2</v>
      </c>
      <c r="BN198" s="290">
        <v>2</v>
      </c>
      <c r="BO198" s="290">
        <v>2</v>
      </c>
      <c r="BP198" s="290">
        <v>2</v>
      </c>
      <c r="BQ198" s="290">
        <v>2</v>
      </c>
      <c r="BR198" s="290">
        <v>2</v>
      </c>
      <c r="BS198" s="290">
        <v>2</v>
      </c>
      <c r="BT198" s="290">
        <v>2</v>
      </c>
      <c r="BU198" s="290">
        <v>2</v>
      </c>
      <c r="BV198" s="290">
        <v>2</v>
      </c>
      <c r="BW198" s="290">
        <v>2</v>
      </c>
      <c r="BX198" s="291">
        <f t="shared" ref="BX198:BX199" si="130">COUNTIF($BG198:$BW198,2)</f>
        <v>17</v>
      </c>
      <c r="BY198" s="292">
        <f t="shared" ref="BY198:BY199" si="131">BX198/COUNTA($BG198:$BW198)</f>
        <v>1</v>
      </c>
      <c r="BZ198" s="291">
        <f t="shared" si="102"/>
        <v>0</v>
      </c>
      <c r="CA198" s="292">
        <f t="shared" ref="CA198:CA199" si="132">BZ198/COUNTA($BG198:$BW198)</f>
        <v>0</v>
      </c>
      <c r="CB198" s="291">
        <f t="shared" si="103"/>
        <v>0</v>
      </c>
      <c r="CC198" s="292">
        <f t="shared" si="124"/>
        <v>0</v>
      </c>
      <c r="CD198" s="291">
        <f t="shared" ref="CD198:CD199" si="133">(((BX198*2)+(BZ198*1)+(CB198*0)))/COUNTA($BG198:$BW198)</f>
        <v>2</v>
      </c>
      <c r="CE198" s="291" t="str">
        <f t="shared" si="128"/>
        <v>Đạt mục tiêu</v>
      </c>
      <c r="CF198" s="274"/>
    </row>
    <row r="199" spans="1:84" ht="30.75" customHeight="1">
      <c r="A199" s="652"/>
      <c r="B199" s="647"/>
      <c r="C199" s="643"/>
      <c r="D199" s="643"/>
      <c r="E199" s="643"/>
      <c r="F199" s="150"/>
      <c r="G199" s="617"/>
      <c r="H199" s="290" t="s">
        <v>2092</v>
      </c>
      <c r="I199" s="290" t="s">
        <v>1303</v>
      </c>
      <c r="J199" s="70" t="s">
        <v>1159</v>
      </c>
      <c r="K199" s="288" t="s">
        <v>1082</v>
      </c>
      <c r="L199" s="399" t="s">
        <v>648</v>
      </c>
      <c r="M199" s="289"/>
      <c r="N199" s="289"/>
      <c r="O199" s="289"/>
      <c r="P199" s="289"/>
      <c r="Q199" s="289"/>
      <c r="R199" s="289"/>
      <c r="S199" s="289"/>
      <c r="T199" s="289" t="s">
        <v>648</v>
      </c>
      <c r="U199" s="289"/>
      <c r="V199" s="289"/>
      <c r="W199" s="478">
        <f t="shared" si="129"/>
        <v>1</v>
      </c>
      <c r="X199" s="290"/>
      <c r="Y199" s="290"/>
      <c r="Z199" s="290"/>
      <c r="AA199" s="290"/>
      <c r="AB199" s="290"/>
      <c r="AC199" s="290"/>
      <c r="AD199" s="290"/>
      <c r="AE199" s="290"/>
      <c r="AF199" s="290"/>
      <c r="AG199" s="290"/>
      <c r="AH199" s="290"/>
      <c r="AI199" s="290"/>
      <c r="AJ199" s="290"/>
      <c r="AK199" s="290"/>
      <c r="AL199" s="290"/>
      <c r="AM199" s="290"/>
      <c r="AN199" s="290"/>
      <c r="AO199" s="290"/>
      <c r="AP199" s="290"/>
      <c r="AQ199" s="290"/>
      <c r="AR199" s="290"/>
      <c r="AS199" s="290"/>
      <c r="AT199" s="290"/>
      <c r="AU199" s="290"/>
      <c r="AV199" s="290"/>
      <c r="AW199" s="290"/>
      <c r="AX199" s="290" t="s">
        <v>1769</v>
      </c>
      <c r="AY199" s="290"/>
      <c r="AZ199" s="290"/>
      <c r="BA199" s="290"/>
      <c r="BB199" s="290"/>
      <c r="BC199" s="290"/>
      <c r="BD199" s="290"/>
      <c r="BE199" s="290"/>
      <c r="BF199" s="290"/>
      <c r="BG199" s="290">
        <v>2</v>
      </c>
      <c r="BH199" s="290">
        <v>2</v>
      </c>
      <c r="BI199" s="290">
        <v>2</v>
      </c>
      <c r="BJ199" s="290">
        <v>2</v>
      </c>
      <c r="BK199" s="290">
        <v>2</v>
      </c>
      <c r="BL199" s="290">
        <v>2</v>
      </c>
      <c r="BM199" s="290">
        <v>2</v>
      </c>
      <c r="BN199" s="290">
        <v>2</v>
      </c>
      <c r="BO199" s="290">
        <v>2</v>
      </c>
      <c r="BP199" s="290">
        <v>2</v>
      </c>
      <c r="BQ199" s="290">
        <v>2</v>
      </c>
      <c r="BR199" s="290">
        <v>2</v>
      </c>
      <c r="BS199" s="290">
        <v>2</v>
      </c>
      <c r="BT199" s="290">
        <v>2</v>
      </c>
      <c r="BU199" s="290">
        <v>2</v>
      </c>
      <c r="BV199" s="290">
        <v>2</v>
      </c>
      <c r="BW199" s="290">
        <v>2</v>
      </c>
      <c r="BX199" s="291">
        <f t="shared" si="130"/>
        <v>17</v>
      </c>
      <c r="BY199" s="292">
        <f t="shared" si="131"/>
        <v>1</v>
      </c>
      <c r="BZ199" s="291">
        <f t="shared" si="102"/>
        <v>0</v>
      </c>
      <c r="CA199" s="292">
        <f t="shared" si="132"/>
        <v>0</v>
      </c>
      <c r="CB199" s="291">
        <f t="shared" si="103"/>
        <v>0</v>
      </c>
      <c r="CC199" s="292">
        <f t="shared" si="124"/>
        <v>0</v>
      </c>
      <c r="CD199" s="291">
        <f t="shared" si="133"/>
        <v>2</v>
      </c>
      <c r="CE199" s="291" t="str">
        <f t="shared" si="128"/>
        <v>Đạt mục tiêu</v>
      </c>
      <c r="CF199" s="274"/>
    </row>
    <row r="200" spans="1:84" ht="30.75" customHeight="1">
      <c r="A200" s="652"/>
      <c r="B200" s="647"/>
      <c r="C200" s="643"/>
      <c r="D200" s="643"/>
      <c r="E200" s="643"/>
      <c r="F200" s="150"/>
      <c r="G200" s="617"/>
      <c r="H200" s="290" t="s">
        <v>2043</v>
      </c>
      <c r="I200" s="290" t="s">
        <v>1303</v>
      </c>
      <c r="J200" s="70" t="s">
        <v>1159</v>
      </c>
      <c r="K200" s="288" t="s">
        <v>1082</v>
      </c>
      <c r="L200" s="399" t="s">
        <v>648</v>
      </c>
      <c r="M200" s="289"/>
      <c r="N200" s="289"/>
      <c r="O200" s="289"/>
      <c r="P200" s="289"/>
      <c r="Q200" s="289"/>
      <c r="R200" s="289"/>
      <c r="S200" s="289" t="s">
        <v>648</v>
      </c>
      <c r="T200" s="289"/>
      <c r="U200" s="289"/>
      <c r="V200" s="289"/>
      <c r="W200" s="478">
        <f t="shared" si="129"/>
        <v>1</v>
      </c>
      <c r="X200" s="290"/>
      <c r="Y200" s="290"/>
      <c r="Z200" s="290"/>
      <c r="AA200" s="290"/>
      <c r="AB200" s="290"/>
      <c r="AC200" s="290"/>
      <c r="AD200" s="290"/>
      <c r="AE200" s="290"/>
      <c r="AF200" s="290"/>
      <c r="AG200" s="290"/>
      <c r="AH200" s="290"/>
      <c r="AI200" s="290"/>
      <c r="AJ200" s="290"/>
      <c r="AK200" s="290"/>
      <c r="AL200" s="290"/>
      <c r="AM200" s="290"/>
      <c r="AN200" s="290"/>
      <c r="AO200" s="290"/>
      <c r="AP200" s="290"/>
      <c r="AQ200" s="290"/>
      <c r="AR200" s="290"/>
      <c r="AS200" s="290"/>
      <c r="AT200" s="290" t="s">
        <v>1769</v>
      </c>
      <c r="AU200" s="290"/>
      <c r="AV200" s="290"/>
      <c r="AW200" s="290"/>
      <c r="AX200" s="290"/>
      <c r="AY200" s="290"/>
      <c r="AZ200" s="290"/>
      <c r="BA200" s="290"/>
      <c r="BB200" s="290"/>
      <c r="BC200" s="290"/>
      <c r="BD200" s="290"/>
      <c r="BE200" s="290"/>
      <c r="BF200" s="290"/>
      <c r="BG200" s="290">
        <v>2</v>
      </c>
      <c r="BH200" s="290">
        <v>2</v>
      </c>
      <c r="BI200" s="290">
        <v>2</v>
      </c>
      <c r="BJ200" s="290">
        <v>2</v>
      </c>
      <c r="BK200" s="290">
        <v>1</v>
      </c>
      <c r="BL200" s="290">
        <v>2</v>
      </c>
      <c r="BM200" s="290">
        <v>2</v>
      </c>
      <c r="BN200" s="290">
        <v>2</v>
      </c>
      <c r="BO200" s="290">
        <v>2</v>
      </c>
      <c r="BP200" s="290">
        <v>2</v>
      </c>
      <c r="BQ200" s="290">
        <v>2</v>
      </c>
      <c r="BR200" s="290">
        <v>1</v>
      </c>
      <c r="BS200" s="290">
        <v>2</v>
      </c>
      <c r="BT200" s="290">
        <v>2</v>
      </c>
      <c r="BU200" s="290">
        <v>2</v>
      </c>
      <c r="BV200" s="290">
        <v>2</v>
      </c>
      <c r="BW200" s="290">
        <v>2</v>
      </c>
      <c r="BX200" s="291">
        <f t="shared" ref="BX200:BX231" si="134">COUNTIF($BG200:$BW200,2)</f>
        <v>15</v>
      </c>
      <c r="BY200" s="292">
        <f t="shared" ref="BY200:BY231" si="135">BX200/COUNTA($BG200:$BW200)</f>
        <v>0.88235294117647056</v>
      </c>
      <c r="BZ200" s="291">
        <f t="shared" si="102"/>
        <v>2</v>
      </c>
      <c r="CA200" s="292">
        <f t="shared" ref="CA200:CA231" si="136">BZ200/COUNTA($BG200:$BW200)</f>
        <v>0.11764705882352941</v>
      </c>
      <c r="CB200" s="291">
        <f t="shared" si="103"/>
        <v>0</v>
      </c>
      <c r="CC200" s="292">
        <f t="shared" si="124"/>
        <v>0</v>
      </c>
      <c r="CD200" s="291">
        <f t="shared" ref="CD200:CD231" si="137">(((BX200*2)+(BZ200*1)+(CB200*0)))/COUNTA($BG200:$BW200)</f>
        <v>1.8823529411764706</v>
      </c>
      <c r="CE200" s="291" t="str">
        <f t="shared" si="128"/>
        <v>Đạt mục tiêu</v>
      </c>
      <c r="CF200" s="274"/>
    </row>
    <row r="201" spans="1:84" ht="30.75" customHeight="1">
      <c r="A201" s="652"/>
      <c r="B201" s="647"/>
      <c r="C201" s="643"/>
      <c r="D201" s="643"/>
      <c r="E201" s="643"/>
      <c r="F201" s="150"/>
      <c r="G201" s="617"/>
      <c r="H201" s="312" t="s">
        <v>1713</v>
      </c>
      <c r="I201" s="290" t="s">
        <v>1303</v>
      </c>
      <c r="J201" s="70" t="s">
        <v>1159</v>
      </c>
      <c r="K201" s="288" t="s">
        <v>1082</v>
      </c>
      <c r="L201" s="399"/>
      <c r="M201" s="289"/>
      <c r="N201" s="289"/>
      <c r="O201" s="289"/>
      <c r="P201" s="289"/>
      <c r="Q201" s="289"/>
      <c r="R201" s="289"/>
      <c r="S201" s="289"/>
      <c r="T201" s="289"/>
      <c r="U201" s="289"/>
      <c r="V201" s="289"/>
      <c r="W201" s="478">
        <f t="shared" si="129"/>
        <v>0</v>
      </c>
      <c r="X201" s="290"/>
      <c r="Y201" s="290"/>
      <c r="Z201" s="290"/>
      <c r="AA201" s="290"/>
      <c r="AB201" s="290"/>
      <c r="AC201" s="290"/>
      <c r="AD201" s="290"/>
      <c r="AE201" s="290"/>
      <c r="AF201" s="290"/>
      <c r="AG201" s="290"/>
      <c r="AH201" s="290"/>
      <c r="AI201" s="290"/>
      <c r="AJ201" s="290"/>
      <c r="AK201" s="290"/>
      <c r="AL201" s="290"/>
      <c r="AM201" s="290"/>
      <c r="AN201" s="290"/>
      <c r="AO201" s="290"/>
      <c r="AP201" s="290"/>
      <c r="AQ201" s="290"/>
      <c r="AR201" s="290"/>
      <c r="AS201" s="290"/>
      <c r="AT201" s="290"/>
      <c r="AU201" s="290"/>
      <c r="AV201" s="290"/>
      <c r="AW201" s="290"/>
      <c r="AX201" s="290"/>
      <c r="AY201" s="290"/>
      <c r="AZ201" s="290"/>
      <c r="BA201" s="290"/>
      <c r="BB201" s="290"/>
      <c r="BC201" s="290"/>
      <c r="BD201" s="290"/>
      <c r="BE201" s="290"/>
      <c r="BF201" s="290"/>
      <c r="BG201" s="290">
        <v>2</v>
      </c>
      <c r="BH201" s="290">
        <v>2</v>
      </c>
      <c r="BI201" s="290">
        <v>2</v>
      </c>
      <c r="BJ201" s="290">
        <v>2</v>
      </c>
      <c r="BK201" s="290">
        <v>1</v>
      </c>
      <c r="BL201" s="290">
        <v>2</v>
      </c>
      <c r="BM201" s="290">
        <v>2</v>
      </c>
      <c r="BN201" s="290">
        <v>2</v>
      </c>
      <c r="BO201" s="290">
        <v>2</v>
      </c>
      <c r="BP201" s="290">
        <v>2</v>
      </c>
      <c r="BQ201" s="290">
        <v>2</v>
      </c>
      <c r="BR201" s="290">
        <v>2</v>
      </c>
      <c r="BS201" s="290">
        <v>2</v>
      </c>
      <c r="BT201" s="290">
        <v>2</v>
      </c>
      <c r="BU201" s="290">
        <v>2</v>
      </c>
      <c r="BV201" s="290">
        <v>2</v>
      </c>
      <c r="BW201" s="290">
        <v>2</v>
      </c>
      <c r="BX201" s="291">
        <f t="shared" si="134"/>
        <v>16</v>
      </c>
      <c r="BY201" s="292">
        <f t="shared" si="135"/>
        <v>0.94117647058823528</v>
      </c>
      <c r="BZ201" s="291">
        <f t="shared" si="102"/>
        <v>1</v>
      </c>
      <c r="CA201" s="292">
        <f t="shared" si="136"/>
        <v>5.8823529411764705E-2</v>
      </c>
      <c r="CB201" s="291">
        <f t="shared" si="103"/>
        <v>0</v>
      </c>
      <c r="CC201" s="292">
        <f t="shared" si="124"/>
        <v>0</v>
      </c>
      <c r="CD201" s="291">
        <f t="shared" si="137"/>
        <v>1.9411764705882353</v>
      </c>
      <c r="CE201" s="291" t="str">
        <f t="shared" si="128"/>
        <v>Đạt mục tiêu</v>
      </c>
      <c r="CF201" s="274"/>
    </row>
    <row r="202" spans="1:84" ht="30.75" customHeight="1">
      <c r="A202" s="652"/>
      <c r="B202" s="647"/>
      <c r="C202" s="643"/>
      <c r="D202" s="643"/>
      <c r="E202" s="643"/>
      <c r="F202" s="150"/>
      <c r="G202" s="617"/>
      <c r="H202" s="290" t="s">
        <v>1938</v>
      </c>
      <c r="I202" s="290" t="s">
        <v>1303</v>
      </c>
      <c r="J202" s="70" t="s">
        <v>1159</v>
      </c>
      <c r="K202" s="288" t="s">
        <v>1082</v>
      </c>
      <c r="L202" s="399" t="s">
        <v>648</v>
      </c>
      <c r="M202" s="289" t="s">
        <v>648</v>
      </c>
      <c r="N202" s="289"/>
      <c r="O202" s="289"/>
      <c r="P202" s="289"/>
      <c r="Q202" s="289"/>
      <c r="R202" s="289"/>
      <c r="S202" s="289"/>
      <c r="T202" s="289"/>
      <c r="U202" s="289"/>
      <c r="V202" s="289"/>
      <c r="W202" s="478">
        <f t="shared" si="129"/>
        <v>1</v>
      </c>
      <c r="X202" s="290"/>
      <c r="Y202" s="290"/>
      <c r="Z202" s="290"/>
      <c r="AA202" s="290"/>
      <c r="AB202" s="290"/>
      <c r="AC202" s="290"/>
      <c r="AD202" s="290"/>
      <c r="AE202" s="290"/>
      <c r="AF202" s="290"/>
      <c r="AG202" s="290"/>
      <c r="AH202" s="290"/>
      <c r="AI202" s="290"/>
      <c r="AJ202" s="290"/>
      <c r="AK202" s="290"/>
      <c r="AL202" s="290"/>
      <c r="AM202" s="290"/>
      <c r="AN202" s="290"/>
      <c r="AO202" s="290"/>
      <c r="AP202" s="290"/>
      <c r="AQ202" s="290"/>
      <c r="AR202" s="290"/>
      <c r="AS202" s="290"/>
      <c r="AT202" s="290"/>
      <c r="AU202" s="290"/>
      <c r="AV202" s="290"/>
      <c r="AW202" s="290"/>
      <c r="AX202" s="290"/>
      <c r="AY202" s="290"/>
      <c r="AZ202" s="290"/>
      <c r="BA202" s="290"/>
      <c r="BB202" s="290"/>
      <c r="BC202" s="290"/>
      <c r="BD202" s="290"/>
      <c r="BE202" s="290"/>
      <c r="BF202" s="290"/>
      <c r="BG202" s="290">
        <v>2</v>
      </c>
      <c r="BH202" s="290">
        <v>2</v>
      </c>
      <c r="BI202" s="290">
        <v>2</v>
      </c>
      <c r="BJ202" s="290">
        <v>2</v>
      </c>
      <c r="BK202" s="290">
        <v>1</v>
      </c>
      <c r="BL202" s="290">
        <v>2</v>
      </c>
      <c r="BM202" s="290">
        <v>2</v>
      </c>
      <c r="BN202" s="290">
        <v>2</v>
      </c>
      <c r="BO202" s="290">
        <v>2</v>
      </c>
      <c r="BP202" s="290">
        <v>1</v>
      </c>
      <c r="BQ202" s="290">
        <v>1</v>
      </c>
      <c r="BR202" s="290">
        <v>2</v>
      </c>
      <c r="BS202" s="290">
        <v>2</v>
      </c>
      <c r="BT202" s="290">
        <v>2</v>
      </c>
      <c r="BU202" s="290">
        <v>2</v>
      </c>
      <c r="BV202" s="290">
        <v>2</v>
      </c>
      <c r="BW202" s="290">
        <v>2</v>
      </c>
      <c r="BX202" s="291">
        <f t="shared" si="134"/>
        <v>14</v>
      </c>
      <c r="BY202" s="292">
        <f t="shared" si="135"/>
        <v>0.82352941176470584</v>
      </c>
      <c r="BZ202" s="291">
        <f t="shared" si="102"/>
        <v>3</v>
      </c>
      <c r="CA202" s="292">
        <f t="shared" si="136"/>
        <v>0.17647058823529413</v>
      </c>
      <c r="CB202" s="291">
        <f t="shared" si="103"/>
        <v>0</v>
      </c>
      <c r="CC202" s="292">
        <f t="shared" si="124"/>
        <v>0</v>
      </c>
      <c r="CD202" s="291">
        <f t="shared" si="137"/>
        <v>1.8235294117647058</v>
      </c>
      <c r="CE202" s="291" t="str">
        <f t="shared" si="128"/>
        <v>Đạt mục tiêu</v>
      </c>
      <c r="CF202" s="274"/>
    </row>
    <row r="203" spans="1:84" ht="30.75" customHeight="1">
      <c r="A203" s="652"/>
      <c r="B203" s="647"/>
      <c r="C203" s="643"/>
      <c r="D203" s="643"/>
      <c r="E203" s="643"/>
      <c r="F203" s="150"/>
      <c r="G203" s="617"/>
      <c r="H203" s="290" t="s">
        <v>1841</v>
      </c>
      <c r="I203" s="290" t="s">
        <v>1303</v>
      </c>
      <c r="J203" s="70" t="s">
        <v>1159</v>
      </c>
      <c r="K203" s="288" t="s">
        <v>1082</v>
      </c>
      <c r="L203" s="399" t="s">
        <v>648</v>
      </c>
      <c r="M203" s="289"/>
      <c r="N203" s="289" t="s">
        <v>648</v>
      </c>
      <c r="O203" s="289"/>
      <c r="P203" s="289"/>
      <c r="Q203" s="289"/>
      <c r="R203" s="289"/>
      <c r="S203" s="289"/>
      <c r="T203" s="289"/>
      <c r="U203" s="289"/>
      <c r="V203" s="289"/>
      <c r="W203" s="478">
        <f t="shared" ref="W203:W206" si="138">COUNTIF($M203:$V203,"x")</f>
        <v>1</v>
      </c>
      <c r="X203" s="290"/>
      <c r="Y203" s="290"/>
      <c r="Z203" s="290" t="s">
        <v>1772</v>
      </c>
      <c r="AA203" s="290"/>
      <c r="AB203" s="290"/>
      <c r="AC203" s="290"/>
      <c r="AD203" s="290"/>
      <c r="AE203" s="290"/>
      <c r="AF203" s="290"/>
      <c r="AG203" s="290"/>
      <c r="AH203" s="290"/>
      <c r="AI203" s="290"/>
      <c r="AJ203" s="290"/>
      <c r="AK203" s="290"/>
      <c r="AL203" s="290"/>
      <c r="AM203" s="290"/>
      <c r="AN203" s="290"/>
      <c r="AO203" s="290"/>
      <c r="AP203" s="290"/>
      <c r="AQ203" s="290"/>
      <c r="AR203" s="290"/>
      <c r="AS203" s="290"/>
      <c r="AT203" s="290"/>
      <c r="AU203" s="290"/>
      <c r="AV203" s="290"/>
      <c r="AW203" s="290"/>
      <c r="AX203" s="290"/>
      <c r="AY203" s="290"/>
      <c r="AZ203" s="290"/>
      <c r="BA203" s="290"/>
      <c r="BB203" s="290"/>
      <c r="BC203" s="290"/>
      <c r="BD203" s="290"/>
      <c r="BE203" s="290"/>
      <c r="BF203" s="290"/>
      <c r="BG203" s="290">
        <v>2</v>
      </c>
      <c r="BH203" s="290">
        <v>2</v>
      </c>
      <c r="BI203" s="290">
        <v>2</v>
      </c>
      <c r="BJ203" s="290">
        <v>2</v>
      </c>
      <c r="BK203" s="290">
        <v>1</v>
      </c>
      <c r="BL203" s="290">
        <v>2</v>
      </c>
      <c r="BM203" s="290">
        <v>2</v>
      </c>
      <c r="BN203" s="290">
        <v>2</v>
      </c>
      <c r="BO203" s="290">
        <v>2</v>
      </c>
      <c r="BP203" s="290">
        <v>2</v>
      </c>
      <c r="BQ203" s="290">
        <v>2</v>
      </c>
      <c r="BR203" s="290">
        <v>2</v>
      </c>
      <c r="BS203" s="290">
        <v>2</v>
      </c>
      <c r="BT203" s="290">
        <v>2</v>
      </c>
      <c r="BU203" s="290">
        <v>2</v>
      </c>
      <c r="BV203" s="290">
        <v>2</v>
      </c>
      <c r="BW203" s="290">
        <v>2</v>
      </c>
      <c r="BX203" s="291">
        <f t="shared" si="134"/>
        <v>16</v>
      </c>
      <c r="BY203" s="292">
        <f t="shared" si="135"/>
        <v>0.94117647058823528</v>
      </c>
      <c r="BZ203" s="291">
        <f t="shared" si="102"/>
        <v>1</v>
      </c>
      <c r="CA203" s="292">
        <f t="shared" si="136"/>
        <v>5.8823529411764705E-2</v>
      </c>
      <c r="CB203" s="291">
        <f t="shared" si="103"/>
        <v>0</v>
      </c>
      <c r="CC203" s="292">
        <f t="shared" si="124"/>
        <v>0</v>
      </c>
      <c r="CD203" s="291">
        <f t="shared" si="137"/>
        <v>1.9411764705882353</v>
      </c>
      <c r="CE203" s="291" t="str">
        <f t="shared" si="128"/>
        <v>Đạt mục tiêu</v>
      </c>
      <c r="CF203" s="274"/>
    </row>
    <row r="204" spans="1:84" ht="30.75" customHeight="1">
      <c r="A204" s="652"/>
      <c r="B204" s="647"/>
      <c r="C204" s="643"/>
      <c r="D204" s="643"/>
      <c r="E204" s="643"/>
      <c r="F204" s="150"/>
      <c r="G204" s="617"/>
      <c r="H204" s="290" t="s">
        <v>1843</v>
      </c>
      <c r="I204" s="290" t="s">
        <v>1303</v>
      </c>
      <c r="J204" s="70" t="s">
        <v>1159</v>
      </c>
      <c r="K204" s="288" t="s">
        <v>1082</v>
      </c>
      <c r="L204" s="399" t="s">
        <v>648</v>
      </c>
      <c r="M204" s="289"/>
      <c r="N204" s="289"/>
      <c r="O204" s="289" t="s">
        <v>648</v>
      </c>
      <c r="P204" s="289"/>
      <c r="Q204" s="289"/>
      <c r="R204" s="289"/>
      <c r="S204" s="289"/>
      <c r="T204" s="289"/>
      <c r="U204" s="289"/>
      <c r="V204" s="289"/>
      <c r="W204" s="478">
        <f t="shared" si="138"/>
        <v>1</v>
      </c>
      <c r="X204" s="290"/>
      <c r="Y204" s="290"/>
      <c r="Z204" s="290"/>
      <c r="AA204" s="290"/>
      <c r="AB204" s="290"/>
      <c r="AC204" s="290"/>
      <c r="AD204" s="290"/>
      <c r="AE204" s="290" t="s">
        <v>1772</v>
      </c>
      <c r="AF204" s="290"/>
      <c r="AG204" s="290"/>
      <c r="AH204" s="290"/>
      <c r="AI204" s="290"/>
      <c r="AJ204" s="290"/>
      <c r="AK204" s="290"/>
      <c r="AL204" s="290"/>
      <c r="AM204" s="290"/>
      <c r="AN204" s="290"/>
      <c r="AO204" s="290"/>
      <c r="AP204" s="290"/>
      <c r="AQ204" s="290"/>
      <c r="AR204" s="290"/>
      <c r="AS204" s="290"/>
      <c r="AT204" s="290"/>
      <c r="AU204" s="290"/>
      <c r="AV204" s="290"/>
      <c r="AW204" s="290"/>
      <c r="AX204" s="290"/>
      <c r="AY204" s="290"/>
      <c r="AZ204" s="290"/>
      <c r="BA204" s="290"/>
      <c r="BB204" s="290"/>
      <c r="BC204" s="290"/>
      <c r="BD204" s="290"/>
      <c r="BE204" s="290"/>
      <c r="BF204" s="290"/>
      <c r="BG204" s="290">
        <v>2</v>
      </c>
      <c r="BH204" s="290">
        <v>2</v>
      </c>
      <c r="BI204" s="290">
        <v>2</v>
      </c>
      <c r="BJ204" s="290">
        <v>2</v>
      </c>
      <c r="BK204" s="290">
        <v>1</v>
      </c>
      <c r="BL204" s="290">
        <v>2</v>
      </c>
      <c r="BM204" s="290">
        <v>2</v>
      </c>
      <c r="BN204" s="290">
        <v>2</v>
      </c>
      <c r="BO204" s="290">
        <v>2</v>
      </c>
      <c r="BP204" s="290">
        <v>2</v>
      </c>
      <c r="BQ204" s="290">
        <v>2</v>
      </c>
      <c r="BR204" s="290">
        <v>2</v>
      </c>
      <c r="BS204" s="290">
        <v>2</v>
      </c>
      <c r="BT204" s="290">
        <v>2</v>
      </c>
      <c r="BU204" s="290">
        <v>2</v>
      </c>
      <c r="BV204" s="290">
        <v>2</v>
      </c>
      <c r="BW204" s="290">
        <v>2</v>
      </c>
      <c r="BX204" s="291">
        <f t="shared" si="134"/>
        <v>16</v>
      </c>
      <c r="BY204" s="292">
        <f t="shared" si="135"/>
        <v>0.94117647058823528</v>
      </c>
      <c r="BZ204" s="291">
        <f t="shared" si="102"/>
        <v>1</v>
      </c>
      <c r="CA204" s="292">
        <f t="shared" si="136"/>
        <v>5.8823529411764705E-2</v>
      </c>
      <c r="CB204" s="291">
        <f t="shared" si="103"/>
        <v>0</v>
      </c>
      <c r="CC204" s="292">
        <f t="shared" si="124"/>
        <v>0</v>
      </c>
      <c r="CD204" s="291">
        <f t="shared" si="137"/>
        <v>1.9411764705882353</v>
      </c>
      <c r="CE204" s="291" t="str">
        <f t="shared" si="128"/>
        <v>Đạt mục tiêu</v>
      </c>
      <c r="CF204" s="274"/>
    </row>
    <row r="205" spans="1:84" ht="30.75" customHeight="1">
      <c r="A205" s="652"/>
      <c r="B205" s="647"/>
      <c r="C205" s="643"/>
      <c r="D205" s="643"/>
      <c r="E205" s="643"/>
      <c r="F205" s="150"/>
      <c r="G205" s="617"/>
      <c r="H205" s="290" t="s">
        <v>1923</v>
      </c>
      <c r="I205" s="290" t="s">
        <v>1303</v>
      </c>
      <c r="J205" s="70" t="s">
        <v>1159</v>
      </c>
      <c r="K205" s="288" t="s">
        <v>1082</v>
      </c>
      <c r="L205" s="399" t="s">
        <v>648</v>
      </c>
      <c r="M205" s="289"/>
      <c r="N205" s="289"/>
      <c r="O205" s="289"/>
      <c r="P205" s="289" t="s">
        <v>648</v>
      </c>
      <c r="Q205" s="289"/>
      <c r="R205" s="289"/>
      <c r="S205" s="289"/>
      <c r="T205" s="289"/>
      <c r="U205" s="289"/>
      <c r="V205" s="289"/>
      <c r="W205" s="478">
        <f t="shared" si="138"/>
        <v>1</v>
      </c>
      <c r="X205" s="290"/>
      <c r="Y205" s="290"/>
      <c r="Z205" s="290"/>
      <c r="AA205" s="290"/>
      <c r="AB205" s="290"/>
      <c r="AC205" s="290"/>
      <c r="AD205" s="290"/>
      <c r="AE205" s="290"/>
      <c r="AF205" s="290"/>
      <c r="AG205" s="290"/>
      <c r="AH205" s="290"/>
      <c r="AI205" s="290"/>
      <c r="AJ205" s="290"/>
      <c r="AK205" s="290"/>
      <c r="AL205" s="290"/>
      <c r="AM205" s="290"/>
      <c r="AN205" s="290"/>
      <c r="AO205" s="290"/>
      <c r="AP205" s="290"/>
      <c r="AQ205" s="290"/>
      <c r="AR205" s="290"/>
      <c r="AS205" s="290"/>
      <c r="AT205" s="290"/>
      <c r="AU205" s="290"/>
      <c r="AV205" s="290"/>
      <c r="AW205" s="290"/>
      <c r="AX205" s="290"/>
      <c r="AY205" s="290"/>
      <c r="AZ205" s="290"/>
      <c r="BA205" s="290"/>
      <c r="BB205" s="290"/>
      <c r="BC205" s="290"/>
      <c r="BD205" s="290"/>
      <c r="BE205" s="290"/>
      <c r="BF205" s="290"/>
      <c r="BG205" s="290">
        <v>2</v>
      </c>
      <c r="BH205" s="290">
        <v>2</v>
      </c>
      <c r="BI205" s="290">
        <v>2</v>
      </c>
      <c r="BJ205" s="290">
        <v>2</v>
      </c>
      <c r="BK205" s="290">
        <v>2</v>
      </c>
      <c r="BL205" s="290">
        <v>2</v>
      </c>
      <c r="BM205" s="290">
        <v>2</v>
      </c>
      <c r="BN205" s="290">
        <v>2</v>
      </c>
      <c r="BO205" s="290">
        <v>2</v>
      </c>
      <c r="BP205" s="290">
        <v>2</v>
      </c>
      <c r="BQ205" s="290">
        <v>2</v>
      </c>
      <c r="BR205" s="290">
        <v>1</v>
      </c>
      <c r="BS205" s="290">
        <v>2</v>
      </c>
      <c r="BT205" s="290">
        <v>2</v>
      </c>
      <c r="BU205" s="290">
        <v>2</v>
      </c>
      <c r="BV205" s="290">
        <v>2</v>
      </c>
      <c r="BW205" s="290">
        <v>2</v>
      </c>
      <c r="BX205" s="291">
        <f t="shared" si="134"/>
        <v>16</v>
      </c>
      <c r="BY205" s="292">
        <f t="shared" si="135"/>
        <v>0.94117647058823528</v>
      </c>
      <c r="BZ205" s="291">
        <f t="shared" si="102"/>
        <v>1</v>
      </c>
      <c r="CA205" s="292">
        <f t="shared" si="136"/>
        <v>5.8823529411764705E-2</v>
      </c>
      <c r="CB205" s="291">
        <f t="shared" si="103"/>
        <v>0</v>
      </c>
      <c r="CC205" s="292">
        <f t="shared" si="124"/>
        <v>0</v>
      </c>
      <c r="CD205" s="291">
        <f t="shared" si="137"/>
        <v>1.9411764705882353</v>
      </c>
      <c r="CE205" s="291" t="str">
        <f t="shared" si="128"/>
        <v>Đạt mục tiêu</v>
      </c>
      <c r="CF205" s="274"/>
    </row>
    <row r="206" spans="1:84" ht="30.75" customHeight="1">
      <c r="A206" s="652"/>
      <c r="B206" s="647"/>
      <c r="C206" s="643"/>
      <c r="D206" s="643"/>
      <c r="E206" s="643"/>
      <c r="F206" s="150"/>
      <c r="G206" s="617"/>
      <c r="H206" s="290" t="s">
        <v>1842</v>
      </c>
      <c r="I206" s="290" t="s">
        <v>1303</v>
      </c>
      <c r="J206" s="70" t="s">
        <v>1159</v>
      </c>
      <c r="K206" s="288" t="s">
        <v>1082</v>
      </c>
      <c r="L206" s="399" t="s">
        <v>648</v>
      </c>
      <c r="M206" s="289"/>
      <c r="N206" s="289"/>
      <c r="O206" s="289"/>
      <c r="P206" s="289"/>
      <c r="Q206" s="289"/>
      <c r="R206" s="289" t="s">
        <v>648</v>
      </c>
      <c r="S206" s="289"/>
      <c r="T206" s="289"/>
      <c r="U206" s="289"/>
      <c r="V206" s="289"/>
      <c r="W206" s="478">
        <f t="shared" si="138"/>
        <v>1</v>
      </c>
      <c r="X206" s="290"/>
      <c r="Y206" s="290"/>
      <c r="Z206" s="290"/>
      <c r="AA206" s="290"/>
      <c r="AB206" s="290"/>
      <c r="AC206" s="290"/>
      <c r="AD206" s="290"/>
      <c r="AE206" s="290"/>
      <c r="AF206" s="290"/>
      <c r="AG206" s="290"/>
      <c r="AH206" s="290"/>
      <c r="AI206" s="290"/>
      <c r="AJ206" s="290"/>
      <c r="AK206" s="290"/>
      <c r="AL206" s="290"/>
      <c r="AM206" s="290"/>
      <c r="AN206" s="290"/>
      <c r="AO206" s="290"/>
      <c r="AP206" s="290" t="s">
        <v>1772</v>
      </c>
      <c r="AQ206" s="290"/>
      <c r="AR206" s="290"/>
      <c r="AS206" s="290"/>
      <c r="AT206" s="290"/>
      <c r="AU206" s="290"/>
      <c r="AV206" s="290"/>
      <c r="AW206" s="290"/>
      <c r="AX206" s="290"/>
      <c r="AY206" s="290"/>
      <c r="AZ206" s="290"/>
      <c r="BA206" s="290"/>
      <c r="BB206" s="290"/>
      <c r="BC206" s="290"/>
      <c r="BD206" s="290"/>
      <c r="BE206" s="290"/>
      <c r="BF206" s="290"/>
      <c r="BG206" s="290">
        <v>2</v>
      </c>
      <c r="BH206" s="290">
        <v>2</v>
      </c>
      <c r="BI206" s="290">
        <v>2</v>
      </c>
      <c r="BJ206" s="290">
        <v>2</v>
      </c>
      <c r="BK206" s="290">
        <v>1</v>
      </c>
      <c r="BL206" s="290">
        <v>2</v>
      </c>
      <c r="BM206" s="290">
        <v>2</v>
      </c>
      <c r="BN206" s="290">
        <v>2</v>
      </c>
      <c r="BO206" s="290">
        <v>2</v>
      </c>
      <c r="BP206" s="290">
        <v>2</v>
      </c>
      <c r="BQ206" s="290">
        <v>2</v>
      </c>
      <c r="BR206" s="290">
        <v>2</v>
      </c>
      <c r="BS206" s="290">
        <v>2</v>
      </c>
      <c r="BT206" s="290">
        <v>2</v>
      </c>
      <c r="BU206" s="290">
        <v>2</v>
      </c>
      <c r="BV206" s="290">
        <v>2</v>
      </c>
      <c r="BW206" s="290">
        <v>2</v>
      </c>
      <c r="BX206" s="291">
        <f t="shared" si="134"/>
        <v>16</v>
      </c>
      <c r="BY206" s="292">
        <f t="shared" si="135"/>
        <v>0.94117647058823528</v>
      </c>
      <c r="BZ206" s="291">
        <f t="shared" si="102"/>
        <v>1</v>
      </c>
      <c r="CA206" s="292">
        <f t="shared" si="136"/>
        <v>5.8823529411764705E-2</v>
      </c>
      <c r="CB206" s="291">
        <f t="shared" si="103"/>
        <v>0</v>
      </c>
      <c r="CC206" s="292">
        <f t="shared" si="124"/>
        <v>0</v>
      </c>
      <c r="CD206" s="291">
        <f t="shared" si="137"/>
        <v>1.9411764705882353</v>
      </c>
      <c r="CE206" s="291" t="str">
        <f t="shared" si="128"/>
        <v>Đạt mục tiêu</v>
      </c>
      <c r="CF206" s="274"/>
    </row>
    <row r="207" spans="1:84" ht="30.75" customHeight="1">
      <c r="A207" s="652"/>
      <c r="B207" s="647"/>
      <c r="C207" s="643"/>
      <c r="D207" s="643"/>
      <c r="E207" s="643"/>
      <c r="F207" s="150"/>
      <c r="G207" s="617"/>
      <c r="H207" s="290" t="s">
        <v>1844</v>
      </c>
      <c r="I207" s="290" t="s">
        <v>1303</v>
      </c>
      <c r="J207" s="70" t="s">
        <v>1159</v>
      </c>
      <c r="K207" s="288" t="s">
        <v>1082</v>
      </c>
      <c r="L207" s="399" t="s">
        <v>648</v>
      </c>
      <c r="M207" s="289"/>
      <c r="N207" s="289"/>
      <c r="O207" s="289"/>
      <c r="P207" s="289"/>
      <c r="Q207" s="289"/>
      <c r="R207" s="289" t="s">
        <v>648</v>
      </c>
      <c r="S207" s="289"/>
      <c r="T207" s="289"/>
      <c r="U207" s="289"/>
      <c r="V207" s="289"/>
      <c r="W207" s="478">
        <f t="shared" ref="W207:W210" si="139">COUNTIF($M207:$V207,"x")</f>
        <v>1</v>
      </c>
      <c r="X207" s="290"/>
      <c r="Y207" s="290"/>
      <c r="Z207" s="290"/>
      <c r="AA207" s="290"/>
      <c r="AB207" s="290"/>
      <c r="AC207" s="290"/>
      <c r="AD207" s="290"/>
      <c r="AE207" s="290"/>
      <c r="AF207" s="290"/>
      <c r="AG207" s="290"/>
      <c r="AH207" s="290"/>
      <c r="AI207" s="290"/>
      <c r="AJ207" s="290"/>
      <c r="AK207" s="290"/>
      <c r="AL207" s="290"/>
      <c r="AM207" s="290"/>
      <c r="AN207" s="290"/>
      <c r="AO207" s="290"/>
      <c r="AP207" s="290"/>
      <c r="AQ207" s="290"/>
      <c r="AR207" s="290"/>
      <c r="AS207" s="290"/>
      <c r="AT207" s="290"/>
      <c r="AU207" s="290"/>
      <c r="AV207" s="290"/>
      <c r="AW207" s="290"/>
      <c r="AX207" s="290"/>
      <c r="AY207" s="290"/>
      <c r="AZ207" s="290"/>
      <c r="BA207" s="290"/>
      <c r="BB207" s="290"/>
      <c r="BC207" s="290"/>
      <c r="BD207" s="290"/>
      <c r="BE207" s="290"/>
      <c r="BF207" s="290"/>
      <c r="BG207" s="290">
        <v>2</v>
      </c>
      <c r="BH207" s="290">
        <v>2</v>
      </c>
      <c r="BI207" s="290">
        <v>2</v>
      </c>
      <c r="BJ207" s="290">
        <v>2</v>
      </c>
      <c r="BK207" s="290">
        <v>1</v>
      </c>
      <c r="BL207" s="290">
        <v>2</v>
      </c>
      <c r="BM207" s="290">
        <v>2</v>
      </c>
      <c r="BN207" s="290">
        <v>2</v>
      </c>
      <c r="BO207" s="290">
        <v>2</v>
      </c>
      <c r="BP207" s="290">
        <v>2</v>
      </c>
      <c r="BQ207" s="290">
        <v>2</v>
      </c>
      <c r="BR207" s="290">
        <v>2</v>
      </c>
      <c r="BS207" s="290">
        <v>2</v>
      </c>
      <c r="BT207" s="290">
        <v>2</v>
      </c>
      <c r="BU207" s="290">
        <v>2</v>
      </c>
      <c r="BV207" s="290">
        <v>2</v>
      </c>
      <c r="BW207" s="290">
        <v>2</v>
      </c>
      <c r="BX207" s="291">
        <f t="shared" si="134"/>
        <v>16</v>
      </c>
      <c r="BY207" s="292">
        <f t="shared" si="135"/>
        <v>0.94117647058823528</v>
      </c>
      <c r="BZ207" s="291">
        <f t="shared" ref="BZ207:BZ270" si="140">COUNTIF($BG207:$BV207,1)</f>
        <v>1</v>
      </c>
      <c r="CA207" s="292">
        <f t="shared" si="136"/>
        <v>5.8823529411764705E-2</v>
      </c>
      <c r="CB207" s="291">
        <f t="shared" ref="CB207:CB270" si="141">COUNTIF($BG207:$BV207,0)</f>
        <v>0</v>
      </c>
      <c r="CC207" s="292">
        <f t="shared" si="124"/>
        <v>0</v>
      </c>
      <c r="CD207" s="291">
        <f t="shared" si="137"/>
        <v>1.9411764705882353</v>
      </c>
      <c r="CE207" s="291" t="str">
        <f t="shared" si="128"/>
        <v>Đạt mục tiêu</v>
      </c>
      <c r="CF207" s="274"/>
    </row>
    <row r="208" spans="1:84" ht="30.75" customHeight="1">
      <c r="A208" s="652"/>
      <c r="B208" s="647"/>
      <c r="C208" s="643"/>
      <c r="D208" s="643"/>
      <c r="E208" s="643"/>
      <c r="F208" s="150"/>
      <c r="G208" s="617"/>
      <c r="H208" s="290" t="s">
        <v>1845</v>
      </c>
      <c r="I208" s="290" t="s">
        <v>1303</v>
      </c>
      <c r="J208" s="70" t="s">
        <v>1159</v>
      </c>
      <c r="K208" s="288" t="s">
        <v>1082</v>
      </c>
      <c r="L208" s="399" t="s">
        <v>648</v>
      </c>
      <c r="M208" s="289"/>
      <c r="N208" s="289"/>
      <c r="O208" s="289"/>
      <c r="P208" s="289"/>
      <c r="Q208" s="289" t="s">
        <v>648</v>
      </c>
      <c r="R208" s="289"/>
      <c r="S208" s="289"/>
      <c r="T208" s="289"/>
      <c r="U208" s="289"/>
      <c r="V208" s="289"/>
      <c r="W208" s="478">
        <f t="shared" si="139"/>
        <v>1</v>
      </c>
      <c r="X208" s="290"/>
      <c r="Y208" s="290"/>
      <c r="Z208" s="290"/>
      <c r="AA208" s="290"/>
      <c r="AB208" s="290"/>
      <c r="AC208" s="290"/>
      <c r="AD208" s="290"/>
      <c r="AE208" s="290"/>
      <c r="AF208" s="290"/>
      <c r="AG208" s="290"/>
      <c r="AH208" s="290"/>
      <c r="AI208" s="290"/>
      <c r="AJ208" s="290"/>
      <c r="AK208" s="290"/>
      <c r="AL208" s="290"/>
      <c r="AM208" s="290"/>
      <c r="AN208" s="290" t="s">
        <v>1772</v>
      </c>
      <c r="AO208" s="290"/>
      <c r="AP208" s="290"/>
      <c r="AQ208" s="290"/>
      <c r="AR208" s="290"/>
      <c r="AS208" s="290"/>
      <c r="AT208" s="290"/>
      <c r="AU208" s="290"/>
      <c r="AV208" s="290"/>
      <c r="AW208" s="290"/>
      <c r="AX208" s="290"/>
      <c r="AY208" s="290"/>
      <c r="AZ208" s="290"/>
      <c r="BA208" s="290"/>
      <c r="BB208" s="290"/>
      <c r="BC208" s="290"/>
      <c r="BD208" s="290"/>
      <c r="BE208" s="290"/>
      <c r="BF208" s="290"/>
      <c r="BG208" s="290">
        <v>2</v>
      </c>
      <c r="BH208" s="290">
        <v>2</v>
      </c>
      <c r="BI208" s="290">
        <v>2</v>
      </c>
      <c r="BJ208" s="290">
        <v>2</v>
      </c>
      <c r="BK208" s="290">
        <v>1</v>
      </c>
      <c r="BL208" s="290">
        <v>2</v>
      </c>
      <c r="BM208" s="290">
        <v>2</v>
      </c>
      <c r="BN208" s="290">
        <v>2</v>
      </c>
      <c r="BO208" s="290">
        <v>2</v>
      </c>
      <c r="BP208" s="290">
        <v>2</v>
      </c>
      <c r="BQ208" s="290">
        <v>2</v>
      </c>
      <c r="BR208" s="290">
        <v>2</v>
      </c>
      <c r="BS208" s="290">
        <v>2</v>
      </c>
      <c r="BT208" s="290">
        <v>2</v>
      </c>
      <c r="BU208" s="290">
        <v>2</v>
      </c>
      <c r="BV208" s="290">
        <v>2</v>
      </c>
      <c r="BW208" s="290">
        <v>2</v>
      </c>
      <c r="BX208" s="291">
        <f t="shared" si="134"/>
        <v>16</v>
      </c>
      <c r="BY208" s="292">
        <f t="shared" si="135"/>
        <v>0.94117647058823528</v>
      </c>
      <c r="BZ208" s="291">
        <f t="shared" si="140"/>
        <v>1</v>
      </c>
      <c r="CA208" s="292">
        <f t="shared" si="136"/>
        <v>5.8823529411764705E-2</v>
      </c>
      <c r="CB208" s="291">
        <f t="shared" si="141"/>
        <v>0</v>
      </c>
      <c r="CC208" s="292">
        <f t="shared" si="124"/>
        <v>0</v>
      </c>
      <c r="CD208" s="291">
        <f t="shared" si="137"/>
        <v>1.9411764705882353</v>
      </c>
      <c r="CE208" s="291" t="str">
        <f t="shared" si="128"/>
        <v>Đạt mục tiêu</v>
      </c>
      <c r="CF208" s="274"/>
    </row>
    <row r="209" spans="1:84" ht="30.75" customHeight="1">
      <c r="A209" s="653"/>
      <c r="B209" s="648"/>
      <c r="C209" s="644"/>
      <c r="D209" s="644"/>
      <c r="E209" s="644"/>
      <c r="F209" s="303"/>
      <c r="G209" s="618"/>
      <c r="H209" s="290" t="s">
        <v>1924</v>
      </c>
      <c r="I209" s="290" t="s">
        <v>1303</v>
      </c>
      <c r="J209" s="70" t="s">
        <v>1159</v>
      </c>
      <c r="K209" s="288" t="s">
        <v>1082</v>
      </c>
      <c r="L209" s="399" t="s">
        <v>648</v>
      </c>
      <c r="M209" s="289"/>
      <c r="N209" s="289"/>
      <c r="O209" s="289"/>
      <c r="P209" s="289"/>
      <c r="Q209" s="289"/>
      <c r="R209" s="289"/>
      <c r="S209" s="289"/>
      <c r="T209" s="289"/>
      <c r="U209" s="289"/>
      <c r="V209" s="289" t="s">
        <v>648</v>
      </c>
      <c r="W209" s="478">
        <f t="shared" si="139"/>
        <v>1</v>
      </c>
      <c r="X209" s="290"/>
      <c r="Y209" s="290"/>
      <c r="Z209" s="290"/>
      <c r="AA209" s="290"/>
      <c r="AB209" s="290"/>
      <c r="AC209" s="290"/>
      <c r="AD209" s="290"/>
      <c r="AE209" s="290"/>
      <c r="AF209" s="290"/>
      <c r="AG209" s="290"/>
      <c r="AH209" s="290"/>
      <c r="AI209" s="290"/>
      <c r="AJ209" s="290"/>
      <c r="AK209" s="290"/>
      <c r="AL209" s="290"/>
      <c r="AM209" s="290"/>
      <c r="AN209" s="290"/>
      <c r="AO209" s="290"/>
      <c r="AP209" s="290"/>
      <c r="AQ209" s="290"/>
      <c r="AR209" s="290"/>
      <c r="AS209" s="290"/>
      <c r="AT209" s="290"/>
      <c r="AU209" s="290"/>
      <c r="AV209" s="290"/>
      <c r="AW209" s="290"/>
      <c r="AX209" s="290"/>
      <c r="AY209" s="290"/>
      <c r="AZ209" s="290"/>
      <c r="BA209" s="290"/>
      <c r="BB209" s="290"/>
      <c r="BC209" s="290"/>
      <c r="BD209" s="290"/>
      <c r="BE209" s="290"/>
      <c r="BF209" s="290"/>
      <c r="BG209" s="290">
        <v>2</v>
      </c>
      <c r="BH209" s="290">
        <v>2</v>
      </c>
      <c r="BI209" s="290">
        <v>2</v>
      </c>
      <c r="BJ209" s="290">
        <v>2</v>
      </c>
      <c r="BK209" s="290">
        <v>2</v>
      </c>
      <c r="BL209" s="290">
        <v>2</v>
      </c>
      <c r="BM209" s="290">
        <v>2</v>
      </c>
      <c r="BN209" s="290">
        <v>2</v>
      </c>
      <c r="BO209" s="290">
        <v>2</v>
      </c>
      <c r="BP209" s="290">
        <v>2</v>
      </c>
      <c r="BQ209" s="290">
        <v>2</v>
      </c>
      <c r="BR209" s="290">
        <v>2</v>
      </c>
      <c r="BS209" s="290">
        <v>2</v>
      </c>
      <c r="BT209" s="290">
        <v>2</v>
      </c>
      <c r="BU209" s="290">
        <v>2</v>
      </c>
      <c r="BV209" s="290">
        <v>2</v>
      </c>
      <c r="BW209" s="290">
        <v>2</v>
      </c>
      <c r="BX209" s="291">
        <f t="shared" si="134"/>
        <v>17</v>
      </c>
      <c r="BY209" s="292">
        <f t="shared" si="135"/>
        <v>1</v>
      </c>
      <c r="BZ209" s="291">
        <f t="shared" si="140"/>
        <v>0</v>
      </c>
      <c r="CA209" s="292">
        <f t="shared" si="136"/>
        <v>0</v>
      </c>
      <c r="CB209" s="291">
        <f t="shared" si="141"/>
        <v>0</v>
      </c>
      <c r="CC209" s="292">
        <f t="shared" si="124"/>
        <v>0</v>
      </c>
      <c r="CD209" s="291">
        <f t="shared" si="137"/>
        <v>2</v>
      </c>
      <c r="CE209" s="291" t="str">
        <f t="shared" si="128"/>
        <v>Đạt mục tiêu</v>
      </c>
      <c r="CF209" s="274"/>
    </row>
    <row r="210" spans="1:84" ht="30.75" customHeight="1">
      <c r="A210" s="651">
        <v>186</v>
      </c>
      <c r="B210" s="646">
        <v>385</v>
      </c>
      <c r="C210" s="645" t="s">
        <v>1707</v>
      </c>
      <c r="D210" s="645" t="s">
        <v>23</v>
      </c>
      <c r="E210" s="645" t="s">
        <v>1707</v>
      </c>
      <c r="F210" s="62"/>
      <c r="G210" s="616" t="s">
        <v>1707</v>
      </c>
      <c r="H210" s="312" t="s">
        <v>1761</v>
      </c>
      <c r="I210" s="290" t="s">
        <v>1303</v>
      </c>
      <c r="J210" s="70" t="s">
        <v>1159</v>
      </c>
      <c r="K210" s="288" t="s">
        <v>1082</v>
      </c>
      <c r="L210" s="399" t="s">
        <v>648</v>
      </c>
      <c r="M210" s="289"/>
      <c r="N210" s="289"/>
      <c r="O210" s="289"/>
      <c r="P210" s="289"/>
      <c r="Q210" s="289"/>
      <c r="R210" s="289"/>
      <c r="S210" s="289"/>
      <c r="T210" s="289"/>
      <c r="U210" s="289"/>
      <c r="V210" s="289"/>
      <c r="W210" s="478">
        <f t="shared" si="139"/>
        <v>0</v>
      </c>
      <c r="X210" s="290"/>
      <c r="Y210" s="290"/>
      <c r="Z210" s="290"/>
      <c r="AA210" s="290"/>
      <c r="AB210" s="290"/>
      <c r="AC210" s="290"/>
      <c r="AD210" s="290"/>
      <c r="AE210" s="290"/>
      <c r="AF210" s="290"/>
      <c r="AG210" s="290"/>
      <c r="AH210" s="290"/>
      <c r="AI210" s="290"/>
      <c r="AJ210" s="290"/>
      <c r="AK210" s="290"/>
      <c r="AL210" s="290"/>
      <c r="AM210" s="290"/>
      <c r="AN210" s="290"/>
      <c r="AO210" s="290"/>
      <c r="AP210" s="290"/>
      <c r="AQ210" s="290"/>
      <c r="AR210" s="290"/>
      <c r="AS210" s="290"/>
      <c r="AT210" s="290"/>
      <c r="AU210" s="290"/>
      <c r="AV210" s="290"/>
      <c r="AW210" s="290"/>
      <c r="AX210" s="290"/>
      <c r="AY210" s="290"/>
      <c r="AZ210" s="290"/>
      <c r="BA210" s="290"/>
      <c r="BB210" s="290"/>
      <c r="BC210" s="290"/>
      <c r="BD210" s="290"/>
      <c r="BE210" s="290"/>
      <c r="BF210" s="290"/>
      <c r="BG210" s="290">
        <v>2</v>
      </c>
      <c r="BH210" s="290">
        <v>2</v>
      </c>
      <c r="BI210" s="290">
        <v>2</v>
      </c>
      <c r="BJ210" s="290">
        <v>2</v>
      </c>
      <c r="BK210" s="290">
        <v>1</v>
      </c>
      <c r="BL210" s="290">
        <v>2</v>
      </c>
      <c r="BM210" s="290">
        <v>2</v>
      </c>
      <c r="BN210" s="290">
        <v>2</v>
      </c>
      <c r="BO210" s="290">
        <v>2</v>
      </c>
      <c r="BP210" s="290">
        <v>2</v>
      </c>
      <c r="BQ210" s="290">
        <v>2</v>
      </c>
      <c r="BR210" s="290">
        <v>2</v>
      </c>
      <c r="BS210" s="290">
        <v>2</v>
      </c>
      <c r="BT210" s="290">
        <v>2</v>
      </c>
      <c r="BU210" s="290">
        <v>2</v>
      </c>
      <c r="BV210" s="290">
        <v>2</v>
      </c>
      <c r="BW210" s="290">
        <v>2</v>
      </c>
      <c r="BX210" s="291">
        <f t="shared" si="134"/>
        <v>16</v>
      </c>
      <c r="BY210" s="292">
        <f t="shared" si="135"/>
        <v>0.94117647058823528</v>
      </c>
      <c r="BZ210" s="291">
        <f t="shared" si="140"/>
        <v>1</v>
      </c>
      <c r="CA210" s="292">
        <f t="shared" si="136"/>
        <v>5.8823529411764705E-2</v>
      </c>
      <c r="CB210" s="291">
        <f t="shared" si="141"/>
        <v>0</v>
      </c>
      <c r="CC210" s="292">
        <f t="shared" si="124"/>
        <v>0</v>
      </c>
      <c r="CD210" s="291">
        <f t="shared" si="137"/>
        <v>1.9411764705882353</v>
      </c>
      <c r="CE210" s="291" t="str">
        <f t="shared" si="128"/>
        <v>Đạt mục tiêu</v>
      </c>
      <c r="CF210" s="274"/>
    </row>
    <row r="211" spans="1:84" ht="30.75" customHeight="1">
      <c r="A211" s="652"/>
      <c r="B211" s="647"/>
      <c r="C211" s="643"/>
      <c r="D211" s="643"/>
      <c r="E211" s="643"/>
      <c r="F211" s="150"/>
      <c r="G211" s="617"/>
      <c r="H211" s="290" t="s">
        <v>1847</v>
      </c>
      <c r="I211" s="290" t="s">
        <v>1303</v>
      </c>
      <c r="J211" s="70" t="s">
        <v>1159</v>
      </c>
      <c r="K211" s="288" t="s">
        <v>1082</v>
      </c>
      <c r="L211" s="399" t="s">
        <v>648</v>
      </c>
      <c r="M211" s="289" t="s">
        <v>648</v>
      </c>
      <c r="N211" s="289"/>
      <c r="O211" s="289"/>
      <c r="P211" s="289"/>
      <c r="Q211" s="289"/>
      <c r="R211" s="289"/>
      <c r="S211" s="289"/>
      <c r="T211" s="289"/>
      <c r="U211" s="289"/>
      <c r="V211" s="289"/>
      <c r="W211" s="478">
        <f t="shared" ref="W211:W215" si="142">COUNTIF($M211:$V211,"x")</f>
        <v>1</v>
      </c>
      <c r="X211" s="290"/>
      <c r="Y211" s="290"/>
      <c r="Z211" s="290"/>
      <c r="AA211" s="290"/>
      <c r="AB211" s="290"/>
      <c r="AC211" s="290"/>
      <c r="AD211" s="290"/>
      <c r="AE211" s="290"/>
      <c r="AF211" s="290"/>
      <c r="AG211" s="290"/>
      <c r="AH211" s="290"/>
      <c r="AI211" s="290"/>
      <c r="AJ211" s="290"/>
      <c r="AK211" s="290"/>
      <c r="AL211" s="290"/>
      <c r="AM211" s="290"/>
      <c r="AN211" s="290"/>
      <c r="AO211" s="290"/>
      <c r="AP211" s="290"/>
      <c r="AQ211" s="290"/>
      <c r="AR211" s="290"/>
      <c r="AS211" s="290"/>
      <c r="AT211" s="290"/>
      <c r="AU211" s="290"/>
      <c r="AV211" s="290"/>
      <c r="AW211" s="290"/>
      <c r="AX211" s="290"/>
      <c r="AY211" s="290"/>
      <c r="AZ211" s="290"/>
      <c r="BA211" s="290"/>
      <c r="BB211" s="290"/>
      <c r="BC211" s="290"/>
      <c r="BD211" s="290"/>
      <c r="BE211" s="290"/>
      <c r="BF211" s="290"/>
      <c r="BG211" s="290">
        <v>2</v>
      </c>
      <c r="BH211" s="290">
        <v>2</v>
      </c>
      <c r="BI211" s="290">
        <v>2</v>
      </c>
      <c r="BJ211" s="290">
        <v>2</v>
      </c>
      <c r="BK211" s="290">
        <v>1</v>
      </c>
      <c r="BL211" s="290">
        <v>2</v>
      </c>
      <c r="BM211" s="290">
        <v>2</v>
      </c>
      <c r="BN211" s="290">
        <v>2</v>
      </c>
      <c r="BO211" s="290">
        <v>2</v>
      </c>
      <c r="BP211" s="290">
        <v>2</v>
      </c>
      <c r="BQ211" s="290">
        <v>2</v>
      </c>
      <c r="BR211" s="290">
        <v>2</v>
      </c>
      <c r="BS211" s="290">
        <v>2</v>
      </c>
      <c r="BT211" s="290">
        <v>2</v>
      </c>
      <c r="BU211" s="290">
        <v>2</v>
      </c>
      <c r="BV211" s="290">
        <v>2</v>
      </c>
      <c r="BW211" s="290">
        <v>2</v>
      </c>
      <c r="BX211" s="291">
        <f t="shared" si="134"/>
        <v>16</v>
      </c>
      <c r="BY211" s="292">
        <f t="shared" si="135"/>
        <v>0.94117647058823528</v>
      </c>
      <c r="BZ211" s="291">
        <f t="shared" si="140"/>
        <v>1</v>
      </c>
      <c r="CA211" s="292">
        <f t="shared" si="136"/>
        <v>5.8823529411764705E-2</v>
      </c>
      <c r="CB211" s="291">
        <f t="shared" si="141"/>
        <v>0</v>
      </c>
      <c r="CC211" s="292">
        <f t="shared" si="124"/>
        <v>0</v>
      </c>
      <c r="CD211" s="291">
        <f t="shared" si="137"/>
        <v>1.9411764705882353</v>
      </c>
      <c r="CE211" s="291" t="str">
        <f t="shared" si="128"/>
        <v>Đạt mục tiêu</v>
      </c>
      <c r="CF211" s="274"/>
    </row>
    <row r="212" spans="1:84" ht="30.75" customHeight="1">
      <c r="A212" s="652"/>
      <c r="B212" s="647"/>
      <c r="C212" s="643"/>
      <c r="D212" s="643"/>
      <c r="E212" s="643"/>
      <c r="F212" s="150"/>
      <c r="G212" s="617"/>
      <c r="H212" s="290" t="s">
        <v>1848</v>
      </c>
      <c r="I212" s="290" t="s">
        <v>1303</v>
      </c>
      <c r="J212" s="70" t="s">
        <v>1159</v>
      </c>
      <c r="K212" s="288" t="s">
        <v>1082</v>
      </c>
      <c r="L212" s="399" t="s">
        <v>648</v>
      </c>
      <c r="M212" s="289" t="s">
        <v>648</v>
      </c>
      <c r="N212" s="289"/>
      <c r="O212" s="289"/>
      <c r="P212" s="289"/>
      <c r="Q212" s="289"/>
      <c r="R212" s="289"/>
      <c r="S212" s="289"/>
      <c r="T212" s="289"/>
      <c r="U212" s="289"/>
      <c r="V212" s="289"/>
      <c r="W212" s="478">
        <f t="shared" si="142"/>
        <v>1</v>
      </c>
      <c r="X212" s="290"/>
      <c r="Y212" s="290"/>
      <c r="Z212" s="290"/>
      <c r="AA212" s="290"/>
      <c r="AB212" s="290"/>
      <c r="AC212" s="290"/>
      <c r="AD212" s="290"/>
      <c r="AE212" s="290"/>
      <c r="AF212" s="290"/>
      <c r="AG212" s="290"/>
      <c r="AH212" s="290"/>
      <c r="AI212" s="290"/>
      <c r="AJ212" s="290"/>
      <c r="AK212" s="290"/>
      <c r="AL212" s="290"/>
      <c r="AM212" s="290"/>
      <c r="AN212" s="290"/>
      <c r="AO212" s="290"/>
      <c r="AP212" s="290"/>
      <c r="AQ212" s="290"/>
      <c r="AR212" s="290"/>
      <c r="AS212" s="290"/>
      <c r="AT212" s="290"/>
      <c r="AU212" s="290"/>
      <c r="AV212" s="290"/>
      <c r="AW212" s="290"/>
      <c r="AX212" s="290"/>
      <c r="AY212" s="290"/>
      <c r="AZ212" s="290"/>
      <c r="BA212" s="290"/>
      <c r="BB212" s="290"/>
      <c r="BC212" s="290"/>
      <c r="BD212" s="290"/>
      <c r="BE212" s="290"/>
      <c r="BF212" s="290"/>
      <c r="BG212" s="290">
        <v>2</v>
      </c>
      <c r="BH212" s="290">
        <v>2</v>
      </c>
      <c r="BI212" s="290">
        <v>2</v>
      </c>
      <c r="BJ212" s="290">
        <v>2</v>
      </c>
      <c r="BK212" s="290">
        <v>1</v>
      </c>
      <c r="BL212" s="290">
        <v>2</v>
      </c>
      <c r="BM212" s="290">
        <v>2</v>
      </c>
      <c r="BN212" s="290">
        <v>1</v>
      </c>
      <c r="BO212" s="290">
        <v>2</v>
      </c>
      <c r="BP212" s="290">
        <v>2</v>
      </c>
      <c r="BQ212" s="290">
        <v>2</v>
      </c>
      <c r="BR212" s="290">
        <v>2</v>
      </c>
      <c r="BS212" s="290">
        <v>2</v>
      </c>
      <c r="BT212" s="290">
        <v>2</v>
      </c>
      <c r="BU212" s="290">
        <v>2</v>
      </c>
      <c r="BV212" s="290">
        <v>2</v>
      </c>
      <c r="BW212" s="290">
        <v>2</v>
      </c>
      <c r="BX212" s="291">
        <f t="shared" si="134"/>
        <v>15</v>
      </c>
      <c r="BY212" s="292">
        <f t="shared" si="135"/>
        <v>0.88235294117647056</v>
      </c>
      <c r="BZ212" s="291">
        <f t="shared" si="140"/>
        <v>2</v>
      </c>
      <c r="CA212" s="292">
        <f t="shared" si="136"/>
        <v>0.11764705882352941</v>
      </c>
      <c r="CB212" s="291">
        <f t="shared" si="141"/>
        <v>0</v>
      </c>
      <c r="CC212" s="292">
        <f t="shared" si="124"/>
        <v>0</v>
      </c>
      <c r="CD212" s="291">
        <f t="shared" si="137"/>
        <v>1.8823529411764706</v>
      </c>
      <c r="CE212" s="291" t="str">
        <f t="shared" si="128"/>
        <v>Đạt mục tiêu</v>
      </c>
      <c r="CF212" s="274"/>
    </row>
    <row r="213" spans="1:84" ht="30.75" customHeight="1">
      <c r="A213" s="652"/>
      <c r="B213" s="647"/>
      <c r="C213" s="643"/>
      <c r="D213" s="643"/>
      <c r="E213" s="643"/>
      <c r="F213" s="150"/>
      <c r="G213" s="617"/>
      <c r="H213" s="290" t="s">
        <v>1925</v>
      </c>
      <c r="I213" s="290" t="s">
        <v>1303</v>
      </c>
      <c r="J213" s="70" t="s">
        <v>1159</v>
      </c>
      <c r="K213" s="288" t="s">
        <v>1082</v>
      </c>
      <c r="L213" s="399" t="s">
        <v>648</v>
      </c>
      <c r="M213" s="289" t="s">
        <v>648</v>
      </c>
      <c r="N213" s="289"/>
      <c r="O213" s="289"/>
      <c r="P213" s="289"/>
      <c r="Q213" s="289"/>
      <c r="R213" s="289"/>
      <c r="S213" s="289"/>
      <c r="T213" s="289"/>
      <c r="U213" s="289"/>
      <c r="V213" s="289"/>
      <c r="W213" s="478">
        <f t="shared" si="142"/>
        <v>1</v>
      </c>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0"/>
      <c r="AY213" s="290"/>
      <c r="AZ213" s="290"/>
      <c r="BA213" s="290"/>
      <c r="BB213" s="290"/>
      <c r="BC213" s="290"/>
      <c r="BD213" s="290"/>
      <c r="BE213" s="290"/>
      <c r="BF213" s="290"/>
      <c r="BG213" s="290">
        <v>2</v>
      </c>
      <c r="BH213" s="290">
        <v>2</v>
      </c>
      <c r="BI213" s="290">
        <v>2</v>
      </c>
      <c r="BJ213" s="290">
        <v>2</v>
      </c>
      <c r="BK213" s="290">
        <v>1</v>
      </c>
      <c r="BL213" s="290">
        <v>2</v>
      </c>
      <c r="BM213" s="290">
        <v>2</v>
      </c>
      <c r="BN213" s="290">
        <v>2</v>
      </c>
      <c r="BO213" s="290">
        <v>2</v>
      </c>
      <c r="BP213" s="290">
        <v>2</v>
      </c>
      <c r="BQ213" s="290">
        <v>2</v>
      </c>
      <c r="BR213" s="290">
        <v>2</v>
      </c>
      <c r="BS213" s="290">
        <v>2</v>
      </c>
      <c r="BT213" s="290">
        <v>2</v>
      </c>
      <c r="BU213" s="290">
        <v>2</v>
      </c>
      <c r="BV213" s="290">
        <v>2</v>
      </c>
      <c r="BW213" s="290">
        <v>2</v>
      </c>
      <c r="BX213" s="291">
        <f t="shared" si="134"/>
        <v>16</v>
      </c>
      <c r="BY213" s="292">
        <f t="shared" si="135"/>
        <v>0.94117647058823528</v>
      </c>
      <c r="BZ213" s="291">
        <f t="shared" si="140"/>
        <v>1</v>
      </c>
      <c r="CA213" s="292">
        <f t="shared" si="136"/>
        <v>5.8823529411764705E-2</v>
      </c>
      <c r="CB213" s="291">
        <f t="shared" si="141"/>
        <v>0</v>
      </c>
      <c r="CC213" s="292">
        <f t="shared" si="124"/>
        <v>0</v>
      </c>
      <c r="CD213" s="291">
        <f t="shared" si="137"/>
        <v>1.9411764705882353</v>
      </c>
      <c r="CE213" s="291" t="str">
        <f t="shared" si="128"/>
        <v>Đạt mục tiêu</v>
      </c>
      <c r="CF213" s="274"/>
    </row>
    <row r="214" spans="1:84" ht="30.75" customHeight="1">
      <c r="A214" s="652"/>
      <c r="B214" s="647"/>
      <c r="C214" s="643"/>
      <c r="D214" s="643"/>
      <c r="E214" s="643"/>
      <c r="F214" s="150"/>
      <c r="G214" s="617"/>
      <c r="H214" s="290" t="s">
        <v>1849</v>
      </c>
      <c r="I214" s="290" t="s">
        <v>1303</v>
      </c>
      <c r="J214" s="70" t="s">
        <v>1159</v>
      </c>
      <c r="K214" s="288" t="s">
        <v>1082</v>
      </c>
      <c r="L214" s="399" t="s">
        <v>648</v>
      </c>
      <c r="M214" s="289"/>
      <c r="N214" s="289" t="s">
        <v>648</v>
      </c>
      <c r="O214" s="289"/>
      <c r="P214" s="289"/>
      <c r="Q214" s="289"/>
      <c r="R214" s="289"/>
      <c r="S214" s="289"/>
      <c r="T214" s="289"/>
      <c r="U214" s="289"/>
      <c r="V214" s="289"/>
      <c r="W214" s="478">
        <f t="shared" si="142"/>
        <v>1</v>
      </c>
      <c r="X214" s="290"/>
      <c r="Y214" s="290"/>
      <c r="Z214" s="290"/>
      <c r="AA214" s="290"/>
      <c r="AB214" s="290" t="s">
        <v>1772</v>
      </c>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0"/>
      <c r="AY214" s="290"/>
      <c r="AZ214" s="290"/>
      <c r="BA214" s="290"/>
      <c r="BB214" s="290"/>
      <c r="BC214" s="290"/>
      <c r="BD214" s="290"/>
      <c r="BE214" s="290"/>
      <c r="BF214" s="290"/>
      <c r="BG214" s="290">
        <v>2</v>
      </c>
      <c r="BH214" s="290">
        <v>2</v>
      </c>
      <c r="BI214" s="290">
        <v>2</v>
      </c>
      <c r="BJ214" s="290">
        <v>2</v>
      </c>
      <c r="BK214" s="290">
        <v>1</v>
      </c>
      <c r="BL214" s="290">
        <v>2</v>
      </c>
      <c r="BM214" s="290">
        <v>2</v>
      </c>
      <c r="BN214" s="290">
        <v>2</v>
      </c>
      <c r="BO214" s="290">
        <v>2</v>
      </c>
      <c r="BP214" s="290">
        <v>2</v>
      </c>
      <c r="BQ214" s="290">
        <v>2</v>
      </c>
      <c r="BR214" s="290">
        <v>2</v>
      </c>
      <c r="BS214" s="290">
        <v>2</v>
      </c>
      <c r="BT214" s="290">
        <v>2</v>
      </c>
      <c r="BU214" s="290">
        <v>2</v>
      </c>
      <c r="BV214" s="290">
        <v>2</v>
      </c>
      <c r="BW214" s="290">
        <v>2</v>
      </c>
      <c r="BX214" s="291">
        <f t="shared" si="134"/>
        <v>16</v>
      </c>
      <c r="BY214" s="292">
        <f t="shared" si="135"/>
        <v>0.94117647058823528</v>
      </c>
      <c r="BZ214" s="291">
        <f t="shared" si="140"/>
        <v>1</v>
      </c>
      <c r="CA214" s="292">
        <f t="shared" si="136"/>
        <v>5.8823529411764705E-2</v>
      </c>
      <c r="CB214" s="291">
        <f t="shared" si="141"/>
        <v>0</v>
      </c>
      <c r="CC214" s="292">
        <f t="shared" si="124"/>
        <v>0</v>
      </c>
      <c r="CD214" s="291">
        <f t="shared" si="137"/>
        <v>1.9411764705882353</v>
      </c>
      <c r="CE214" s="291" t="str">
        <f t="shared" si="128"/>
        <v>Đạt mục tiêu</v>
      </c>
      <c r="CF214" s="274"/>
    </row>
    <row r="215" spans="1:84" ht="30.75" customHeight="1">
      <c r="A215" s="652"/>
      <c r="B215" s="647"/>
      <c r="C215" s="643"/>
      <c r="D215" s="643"/>
      <c r="E215" s="643"/>
      <c r="F215" s="150"/>
      <c r="G215" s="617"/>
      <c r="H215" s="290" t="s">
        <v>1850</v>
      </c>
      <c r="I215" s="290" t="s">
        <v>1303</v>
      </c>
      <c r="J215" s="70" t="s">
        <v>1159</v>
      </c>
      <c r="K215" s="288" t="s">
        <v>1082</v>
      </c>
      <c r="L215" s="399" t="s">
        <v>648</v>
      </c>
      <c r="M215" s="289"/>
      <c r="N215" s="289" t="s">
        <v>648</v>
      </c>
      <c r="O215" s="289"/>
      <c r="P215" s="289"/>
      <c r="Q215" s="289"/>
      <c r="R215" s="289"/>
      <c r="S215" s="289"/>
      <c r="T215" s="289"/>
      <c r="U215" s="289"/>
      <c r="V215" s="289"/>
      <c r="W215" s="478">
        <f t="shared" si="142"/>
        <v>1</v>
      </c>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0"/>
      <c r="AY215" s="290"/>
      <c r="AZ215" s="290"/>
      <c r="BA215" s="290"/>
      <c r="BB215" s="290"/>
      <c r="BC215" s="290"/>
      <c r="BD215" s="290"/>
      <c r="BE215" s="290"/>
      <c r="BF215" s="290"/>
      <c r="BG215" s="290">
        <v>2</v>
      </c>
      <c r="BH215" s="290">
        <v>2</v>
      </c>
      <c r="BI215" s="290">
        <v>2</v>
      </c>
      <c r="BJ215" s="290">
        <v>2</v>
      </c>
      <c r="BK215" s="290">
        <v>1</v>
      </c>
      <c r="BL215" s="290">
        <v>2</v>
      </c>
      <c r="BM215" s="290">
        <v>2</v>
      </c>
      <c r="BN215" s="290">
        <v>1</v>
      </c>
      <c r="BO215" s="290">
        <v>2</v>
      </c>
      <c r="BP215" s="290">
        <v>2</v>
      </c>
      <c r="BQ215" s="290">
        <v>2</v>
      </c>
      <c r="BR215" s="290">
        <v>2</v>
      </c>
      <c r="BS215" s="290">
        <v>2</v>
      </c>
      <c r="BT215" s="290">
        <v>2</v>
      </c>
      <c r="BU215" s="290">
        <v>2</v>
      </c>
      <c r="BV215" s="290">
        <v>2</v>
      </c>
      <c r="BW215" s="290">
        <v>2</v>
      </c>
      <c r="BX215" s="291">
        <f t="shared" si="134"/>
        <v>15</v>
      </c>
      <c r="BY215" s="292">
        <f t="shared" si="135"/>
        <v>0.88235294117647056</v>
      </c>
      <c r="BZ215" s="291">
        <f t="shared" si="140"/>
        <v>2</v>
      </c>
      <c r="CA215" s="292">
        <f t="shared" si="136"/>
        <v>0.11764705882352941</v>
      </c>
      <c r="CB215" s="291">
        <f t="shared" si="141"/>
        <v>0</v>
      </c>
      <c r="CC215" s="292">
        <f t="shared" si="124"/>
        <v>0</v>
      </c>
      <c r="CD215" s="291">
        <f t="shared" si="137"/>
        <v>1.8823529411764706</v>
      </c>
      <c r="CE215" s="291" t="str">
        <f t="shared" si="128"/>
        <v>Đạt mục tiêu</v>
      </c>
      <c r="CF215" s="274"/>
    </row>
    <row r="216" spans="1:84" ht="30.75" customHeight="1">
      <c r="A216" s="652"/>
      <c r="B216" s="647"/>
      <c r="C216" s="643"/>
      <c r="D216" s="643"/>
      <c r="E216" s="643"/>
      <c r="F216" s="150"/>
      <c r="G216" s="617"/>
      <c r="H216" s="290" t="s">
        <v>1851</v>
      </c>
      <c r="I216" s="290" t="s">
        <v>1303</v>
      </c>
      <c r="J216" s="70" t="s">
        <v>1159</v>
      </c>
      <c r="K216" s="288" t="s">
        <v>1082</v>
      </c>
      <c r="L216" s="399" t="s">
        <v>648</v>
      </c>
      <c r="M216" s="289"/>
      <c r="N216" s="289"/>
      <c r="O216" s="289" t="s">
        <v>648</v>
      </c>
      <c r="P216" s="289"/>
      <c r="Q216" s="289"/>
      <c r="R216" s="289"/>
      <c r="S216" s="289"/>
      <c r="T216" s="289"/>
      <c r="U216" s="289"/>
      <c r="V216" s="289"/>
      <c r="W216" s="478">
        <f t="shared" ref="W216:W219" si="143">COUNTIF($M216:$V216,"x")</f>
        <v>1</v>
      </c>
      <c r="X216" s="290"/>
      <c r="Y216" s="290"/>
      <c r="Z216" s="290"/>
      <c r="AA216" s="290"/>
      <c r="AB216" s="290"/>
      <c r="AC216" s="290"/>
      <c r="AD216" s="290"/>
      <c r="AE216" s="290"/>
      <c r="AF216" s="290" t="s">
        <v>1772</v>
      </c>
      <c r="AG216" s="290"/>
      <c r="AH216" s="290"/>
      <c r="AI216" s="290"/>
      <c r="AJ216" s="290"/>
      <c r="AK216" s="290"/>
      <c r="AL216" s="290"/>
      <c r="AM216" s="290"/>
      <c r="AN216" s="290"/>
      <c r="AO216" s="290"/>
      <c r="AP216" s="290"/>
      <c r="AQ216" s="290"/>
      <c r="AR216" s="290"/>
      <c r="AS216" s="290"/>
      <c r="AT216" s="290"/>
      <c r="AU216" s="290"/>
      <c r="AV216" s="290"/>
      <c r="AW216" s="290"/>
      <c r="AX216" s="290"/>
      <c r="AY216" s="290"/>
      <c r="AZ216" s="290"/>
      <c r="BA216" s="290"/>
      <c r="BB216" s="290"/>
      <c r="BC216" s="290"/>
      <c r="BD216" s="290"/>
      <c r="BE216" s="290"/>
      <c r="BF216" s="290"/>
      <c r="BG216" s="290">
        <v>2</v>
      </c>
      <c r="BH216" s="290">
        <v>2</v>
      </c>
      <c r="BI216" s="290">
        <v>2</v>
      </c>
      <c r="BJ216" s="290">
        <v>2</v>
      </c>
      <c r="BK216" s="290">
        <v>1</v>
      </c>
      <c r="BL216" s="290">
        <v>2</v>
      </c>
      <c r="BM216" s="290">
        <v>2</v>
      </c>
      <c r="BN216" s="290">
        <v>2</v>
      </c>
      <c r="BO216" s="290">
        <v>2</v>
      </c>
      <c r="BP216" s="290">
        <v>2</v>
      </c>
      <c r="BQ216" s="290">
        <v>2</v>
      </c>
      <c r="BR216" s="290">
        <v>2</v>
      </c>
      <c r="BS216" s="290">
        <v>2</v>
      </c>
      <c r="BT216" s="290">
        <v>2</v>
      </c>
      <c r="BU216" s="290">
        <v>2</v>
      </c>
      <c r="BV216" s="290">
        <v>2</v>
      </c>
      <c r="BW216" s="290">
        <v>2</v>
      </c>
      <c r="BX216" s="291">
        <f t="shared" si="134"/>
        <v>16</v>
      </c>
      <c r="BY216" s="292">
        <f t="shared" si="135"/>
        <v>0.94117647058823528</v>
      </c>
      <c r="BZ216" s="291">
        <f t="shared" si="140"/>
        <v>1</v>
      </c>
      <c r="CA216" s="292">
        <f t="shared" si="136"/>
        <v>5.8823529411764705E-2</v>
      </c>
      <c r="CB216" s="291">
        <f t="shared" si="141"/>
        <v>0</v>
      </c>
      <c r="CC216" s="292">
        <f t="shared" si="124"/>
        <v>0</v>
      </c>
      <c r="CD216" s="291">
        <f t="shared" si="137"/>
        <v>1.9411764705882353</v>
      </c>
      <c r="CE216" s="291" t="str">
        <f t="shared" si="128"/>
        <v>Đạt mục tiêu</v>
      </c>
      <c r="CF216" s="274"/>
    </row>
    <row r="217" spans="1:84" ht="30.75" customHeight="1">
      <c r="A217" s="652"/>
      <c r="B217" s="647"/>
      <c r="C217" s="643"/>
      <c r="D217" s="643"/>
      <c r="E217" s="643"/>
      <c r="F217" s="150"/>
      <c r="G217" s="617"/>
      <c r="H217" s="290" t="s">
        <v>1853</v>
      </c>
      <c r="I217" s="290" t="s">
        <v>1303</v>
      </c>
      <c r="J217" s="70" t="s">
        <v>1159</v>
      </c>
      <c r="K217" s="288" t="s">
        <v>1082</v>
      </c>
      <c r="L217" s="399" t="s">
        <v>648</v>
      </c>
      <c r="M217" s="289"/>
      <c r="N217" s="289"/>
      <c r="O217" s="289" t="s">
        <v>648</v>
      </c>
      <c r="P217" s="289"/>
      <c r="Q217" s="289"/>
      <c r="R217" s="289"/>
      <c r="S217" s="289"/>
      <c r="T217" s="289"/>
      <c r="U217" s="289"/>
      <c r="V217" s="289"/>
      <c r="W217" s="478">
        <f t="shared" si="143"/>
        <v>1</v>
      </c>
      <c r="X217" s="290"/>
      <c r="Y217" s="290"/>
      <c r="Z217" s="290"/>
      <c r="AA217" s="290"/>
      <c r="AB217" s="290"/>
      <c r="AC217" s="290"/>
      <c r="AD217" s="290"/>
      <c r="AE217" s="290" t="s">
        <v>1772</v>
      </c>
      <c r="AF217" s="290"/>
      <c r="AG217" s="290"/>
      <c r="AH217" s="290"/>
      <c r="AI217" s="290"/>
      <c r="AJ217" s="290"/>
      <c r="AK217" s="290"/>
      <c r="AL217" s="290"/>
      <c r="AM217" s="290"/>
      <c r="AN217" s="290"/>
      <c r="AO217" s="290"/>
      <c r="AP217" s="290"/>
      <c r="AQ217" s="290"/>
      <c r="AR217" s="290"/>
      <c r="AS217" s="290"/>
      <c r="AT217" s="290"/>
      <c r="AU217" s="290"/>
      <c r="AV217" s="290"/>
      <c r="AW217" s="290"/>
      <c r="AX217" s="290"/>
      <c r="AY217" s="290"/>
      <c r="AZ217" s="290"/>
      <c r="BA217" s="290"/>
      <c r="BB217" s="290"/>
      <c r="BC217" s="290"/>
      <c r="BD217" s="290"/>
      <c r="BE217" s="290"/>
      <c r="BF217" s="290"/>
      <c r="BG217" s="290">
        <v>2</v>
      </c>
      <c r="BH217" s="290">
        <v>2</v>
      </c>
      <c r="BI217" s="290">
        <v>2</v>
      </c>
      <c r="BJ217" s="290">
        <v>2</v>
      </c>
      <c r="BK217" s="290">
        <v>1</v>
      </c>
      <c r="BL217" s="290">
        <v>2</v>
      </c>
      <c r="BM217" s="290">
        <v>2</v>
      </c>
      <c r="BN217" s="290">
        <v>2</v>
      </c>
      <c r="BO217" s="290">
        <v>2</v>
      </c>
      <c r="BP217" s="290">
        <v>2</v>
      </c>
      <c r="BQ217" s="290">
        <v>2</v>
      </c>
      <c r="BR217" s="290">
        <v>2</v>
      </c>
      <c r="BS217" s="290">
        <v>2</v>
      </c>
      <c r="BT217" s="290">
        <v>2</v>
      </c>
      <c r="BU217" s="290">
        <v>2</v>
      </c>
      <c r="BV217" s="290">
        <v>2</v>
      </c>
      <c r="BW217" s="290">
        <v>2</v>
      </c>
      <c r="BX217" s="291">
        <f t="shared" si="134"/>
        <v>16</v>
      </c>
      <c r="BY217" s="292">
        <f t="shared" si="135"/>
        <v>0.94117647058823528</v>
      </c>
      <c r="BZ217" s="291">
        <f t="shared" si="140"/>
        <v>1</v>
      </c>
      <c r="CA217" s="292">
        <f t="shared" si="136"/>
        <v>5.8823529411764705E-2</v>
      </c>
      <c r="CB217" s="291">
        <f t="shared" si="141"/>
        <v>0</v>
      </c>
      <c r="CC217" s="292">
        <f t="shared" si="124"/>
        <v>0</v>
      </c>
      <c r="CD217" s="291">
        <f t="shared" si="137"/>
        <v>1.9411764705882353</v>
      </c>
      <c r="CE217" s="291" t="str">
        <f t="shared" si="128"/>
        <v>Đạt mục tiêu</v>
      </c>
      <c r="CF217" s="274"/>
    </row>
    <row r="218" spans="1:84" ht="30.75" customHeight="1">
      <c r="A218" s="652"/>
      <c r="B218" s="647"/>
      <c r="C218" s="643"/>
      <c r="D218" s="643"/>
      <c r="E218" s="643"/>
      <c r="F218" s="150"/>
      <c r="G218" s="617"/>
      <c r="H218" s="274" t="s">
        <v>1852</v>
      </c>
      <c r="I218" s="290" t="s">
        <v>1303</v>
      </c>
      <c r="J218" s="70" t="s">
        <v>1159</v>
      </c>
      <c r="K218" s="288" t="s">
        <v>1082</v>
      </c>
      <c r="L218" s="399" t="s">
        <v>648</v>
      </c>
      <c r="M218" s="289"/>
      <c r="N218" s="289"/>
      <c r="O218" s="289"/>
      <c r="P218" s="289" t="s">
        <v>648</v>
      </c>
      <c r="Q218" s="289"/>
      <c r="R218" s="289"/>
      <c r="S218" s="289"/>
      <c r="T218" s="289"/>
      <c r="U218" s="289"/>
      <c r="V218" s="289"/>
      <c r="W218" s="478">
        <f t="shared" si="143"/>
        <v>1</v>
      </c>
      <c r="X218" s="290"/>
      <c r="Y218" s="290"/>
      <c r="Z218" s="290"/>
      <c r="AA218" s="290"/>
      <c r="AB218" s="290"/>
      <c r="AC218" s="290"/>
      <c r="AD218" s="290"/>
      <c r="AE218" s="290"/>
      <c r="AF218" s="290"/>
      <c r="AG218" s="290"/>
      <c r="AH218" s="290"/>
      <c r="AI218" s="290" t="s">
        <v>1772</v>
      </c>
      <c r="AJ218" s="290"/>
      <c r="AK218" s="290"/>
      <c r="AL218" s="290"/>
      <c r="AM218" s="290"/>
      <c r="AN218" s="290"/>
      <c r="AO218" s="290"/>
      <c r="AP218" s="290"/>
      <c r="AQ218" s="290"/>
      <c r="AR218" s="290"/>
      <c r="AS218" s="290"/>
      <c r="AT218" s="290"/>
      <c r="AU218" s="290"/>
      <c r="AV218" s="290"/>
      <c r="AW218" s="290"/>
      <c r="AX218" s="290"/>
      <c r="AY218" s="290"/>
      <c r="AZ218" s="290"/>
      <c r="BA218" s="290"/>
      <c r="BB218" s="290"/>
      <c r="BC218" s="290"/>
      <c r="BD218" s="290"/>
      <c r="BE218" s="290"/>
      <c r="BF218" s="290"/>
      <c r="BG218" s="290">
        <v>2</v>
      </c>
      <c r="BH218" s="290">
        <v>2</v>
      </c>
      <c r="BI218" s="290">
        <v>2</v>
      </c>
      <c r="BJ218" s="290">
        <v>2</v>
      </c>
      <c r="BK218" s="290">
        <v>1</v>
      </c>
      <c r="BL218" s="290">
        <v>2</v>
      </c>
      <c r="BM218" s="290">
        <v>2</v>
      </c>
      <c r="BN218" s="290">
        <v>2</v>
      </c>
      <c r="BO218" s="290">
        <v>2</v>
      </c>
      <c r="BP218" s="290">
        <v>2</v>
      </c>
      <c r="BQ218" s="290">
        <v>2</v>
      </c>
      <c r="BR218" s="290">
        <v>2</v>
      </c>
      <c r="BS218" s="290">
        <v>2</v>
      </c>
      <c r="BT218" s="290">
        <v>2</v>
      </c>
      <c r="BU218" s="290">
        <v>2</v>
      </c>
      <c r="BV218" s="290">
        <v>2</v>
      </c>
      <c r="BW218" s="290">
        <v>2</v>
      </c>
      <c r="BX218" s="291">
        <f t="shared" si="134"/>
        <v>16</v>
      </c>
      <c r="BY218" s="292">
        <f t="shared" si="135"/>
        <v>0.94117647058823528</v>
      </c>
      <c r="BZ218" s="291">
        <f t="shared" si="140"/>
        <v>1</v>
      </c>
      <c r="CA218" s="292">
        <f t="shared" si="136"/>
        <v>5.8823529411764705E-2</v>
      </c>
      <c r="CB218" s="291">
        <f t="shared" si="141"/>
        <v>0</v>
      </c>
      <c r="CC218" s="292">
        <f t="shared" si="124"/>
        <v>0</v>
      </c>
      <c r="CD218" s="291">
        <f t="shared" si="137"/>
        <v>1.9411764705882353</v>
      </c>
      <c r="CE218" s="291" t="str">
        <f t="shared" si="128"/>
        <v>Đạt mục tiêu</v>
      </c>
      <c r="CF218" s="274"/>
    </row>
    <row r="219" spans="1:84" ht="30.75" customHeight="1">
      <c r="A219" s="652"/>
      <c r="B219" s="647"/>
      <c r="C219" s="643"/>
      <c r="D219" s="643"/>
      <c r="E219" s="643"/>
      <c r="F219" s="150"/>
      <c r="G219" s="617"/>
      <c r="H219" s="290" t="s">
        <v>1854</v>
      </c>
      <c r="I219" s="290" t="s">
        <v>1303</v>
      </c>
      <c r="J219" s="70" t="s">
        <v>1159</v>
      </c>
      <c r="K219" s="288" t="s">
        <v>1082</v>
      </c>
      <c r="L219" s="399" t="s">
        <v>648</v>
      </c>
      <c r="M219" s="289"/>
      <c r="N219" s="289"/>
      <c r="O219" s="289"/>
      <c r="P219" s="289"/>
      <c r="Q219" s="289"/>
      <c r="R219" s="289" t="s">
        <v>648</v>
      </c>
      <c r="S219" s="289"/>
      <c r="T219" s="289"/>
      <c r="U219" s="289"/>
      <c r="V219" s="289"/>
      <c r="W219" s="478">
        <f t="shared" si="143"/>
        <v>1</v>
      </c>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0"/>
      <c r="AY219" s="290"/>
      <c r="AZ219" s="290"/>
      <c r="BA219" s="290"/>
      <c r="BB219" s="290"/>
      <c r="BC219" s="290"/>
      <c r="BD219" s="290"/>
      <c r="BE219" s="290"/>
      <c r="BF219" s="290"/>
      <c r="BG219" s="290">
        <v>2</v>
      </c>
      <c r="BH219" s="290">
        <v>2</v>
      </c>
      <c r="BI219" s="290">
        <v>2</v>
      </c>
      <c r="BJ219" s="290">
        <v>2</v>
      </c>
      <c r="BK219" s="290">
        <v>1</v>
      </c>
      <c r="BL219" s="290">
        <v>2</v>
      </c>
      <c r="BM219" s="290">
        <v>2</v>
      </c>
      <c r="BN219" s="290">
        <v>2</v>
      </c>
      <c r="BO219" s="290">
        <v>2</v>
      </c>
      <c r="BP219" s="290">
        <v>2</v>
      </c>
      <c r="BQ219" s="290">
        <v>2</v>
      </c>
      <c r="BR219" s="290">
        <v>2</v>
      </c>
      <c r="BS219" s="290">
        <v>2</v>
      </c>
      <c r="BT219" s="290">
        <v>2</v>
      </c>
      <c r="BU219" s="290">
        <v>2</v>
      </c>
      <c r="BV219" s="290">
        <v>2</v>
      </c>
      <c r="BW219" s="290">
        <v>2</v>
      </c>
      <c r="BX219" s="291">
        <f t="shared" si="134"/>
        <v>16</v>
      </c>
      <c r="BY219" s="292">
        <f t="shared" si="135"/>
        <v>0.94117647058823528</v>
      </c>
      <c r="BZ219" s="291">
        <f t="shared" si="140"/>
        <v>1</v>
      </c>
      <c r="CA219" s="292">
        <f t="shared" si="136"/>
        <v>5.8823529411764705E-2</v>
      </c>
      <c r="CB219" s="291">
        <f t="shared" si="141"/>
        <v>0</v>
      </c>
      <c r="CC219" s="292">
        <f t="shared" ref="CC219:CC251" si="144">CB219/COUNTA($BG219:$BV219)</f>
        <v>0</v>
      </c>
      <c r="CD219" s="291">
        <f t="shared" si="137"/>
        <v>1.9411764705882353</v>
      </c>
      <c r="CE219" s="291" t="str">
        <f t="shared" si="128"/>
        <v>Đạt mục tiêu</v>
      </c>
      <c r="CF219" s="274"/>
    </row>
    <row r="220" spans="1:84" ht="30.75" customHeight="1">
      <c r="A220" s="652"/>
      <c r="B220" s="647"/>
      <c r="C220" s="643"/>
      <c r="D220" s="643"/>
      <c r="E220" s="643"/>
      <c r="F220" s="150"/>
      <c r="G220" s="617"/>
      <c r="H220" s="290" t="s">
        <v>1855</v>
      </c>
      <c r="I220" s="290" t="s">
        <v>1303</v>
      </c>
      <c r="J220" s="70" t="s">
        <v>1159</v>
      </c>
      <c r="K220" s="288" t="s">
        <v>1082</v>
      </c>
      <c r="L220" s="399" t="s">
        <v>648</v>
      </c>
      <c r="M220" s="289"/>
      <c r="N220" s="289"/>
      <c r="O220" s="289"/>
      <c r="P220" s="289"/>
      <c r="Q220" s="289" t="s">
        <v>648</v>
      </c>
      <c r="R220" s="289"/>
      <c r="S220" s="289"/>
      <c r="T220" s="289"/>
      <c r="U220" s="289"/>
      <c r="V220" s="289"/>
      <c r="W220" s="478">
        <f t="shared" ref="W220:W223" si="145">COUNTIF($M220:$V220,"x")</f>
        <v>1</v>
      </c>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0"/>
      <c r="AY220" s="290"/>
      <c r="AZ220" s="290"/>
      <c r="BA220" s="290"/>
      <c r="BB220" s="290"/>
      <c r="BC220" s="290"/>
      <c r="BD220" s="290"/>
      <c r="BE220" s="290"/>
      <c r="BF220" s="290"/>
      <c r="BG220" s="290">
        <v>2</v>
      </c>
      <c r="BH220" s="290">
        <v>2</v>
      </c>
      <c r="BI220" s="290">
        <v>2</v>
      </c>
      <c r="BJ220" s="290">
        <v>2</v>
      </c>
      <c r="BK220" s="290">
        <v>1</v>
      </c>
      <c r="BL220" s="290">
        <v>2</v>
      </c>
      <c r="BM220" s="290">
        <v>2</v>
      </c>
      <c r="BN220" s="290">
        <v>2</v>
      </c>
      <c r="BO220" s="290">
        <v>2</v>
      </c>
      <c r="BP220" s="290">
        <v>2</v>
      </c>
      <c r="BQ220" s="290">
        <v>2</v>
      </c>
      <c r="BR220" s="290">
        <v>2</v>
      </c>
      <c r="BS220" s="290">
        <v>2</v>
      </c>
      <c r="BT220" s="290">
        <v>2</v>
      </c>
      <c r="BU220" s="290">
        <v>2</v>
      </c>
      <c r="BV220" s="290">
        <v>2</v>
      </c>
      <c r="BW220" s="290">
        <v>2</v>
      </c>
      <c r="BX220" s="291">
        <f t="shared" si="134"/>
        <v>16</v>
      </c>
      <c r="BY220" s="292">
        <f t="shared" si="135"/>
        <v>0.94117647058823528</v>
      </c>
      <c r="BZ220" s="291">
        <f t="shared" si="140"/>
        <v>1</v>
      </c>
      <c r="CA220" s="292">
        <f t="shared" si="136"/>
        <v>5.8823529411764705E-2</v>
      </c>
      <c r="CB220" s="291">
        <f t="shared" si="141"/>
        <v>0</v>
      </c>
      <c r="CC220" s="292">
        <f t="shared" si="144"/>
        <v>0</v>
      </c>
      <c r="CD220" s="291">
        <f t="shared" si="137"/>
        <v>1.9411764705882353</v>
      </c>
      <c r="CE220" s="291" t="str">
        <f t="shared" si="128"/>
        <v>Đạt mục tiêu</v>
      </c>
      <c r="CF220" s="274"/>
    </row>
    <row r="221" spans="1:84" ht="30.75" customHeight="1">
      <c r="A221" s="652"/>
      <c r="B221" s="647"/>
      <c r="C221" s="643"/>
      <c r="D221" s="643"/>
      <c r="E221" s="643"/>
      <c r="F221" s="150"/>
      <c r="G221" s="617"/>
      <c r="H221" s="274" t="s">
        <v>1856</v>
      </c>
      <c r="I221" s="290" t="s">
        <v>1303</v>
      </c>
      <c r="J221" s="70" t="s">
        <v>1159</v>
      </c>
      <c r="K221" s="288" t="s">
        <v>1082</v>
      </c>
      <c r="L221" s="399" t="s">
        <v>648</v>
      </c>
      <c r="M221" s="289"/>
      <c r="N221" s="289"/>
      <c r="O221" s="289"/>
      <c r="P221" s="289"/>
      <c r="Q221" s="289"/>
      <c r="R221" s="289"/>
      <c r="S221" s="289" t="s">
        <v>648</v>
      </c>
      <c r="T221" s="289"/>
      <c r="U221" s="289"/>
      <c r="V221" s="289"/>
      <c r="W221" s="478">
        <f t="shared" si="145"/>
        <v>1</v>
      </c>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t="s">
        <v>1772</v>
      </c>
      <c r="AT221" s="290"/>
      <c r="AU221" s="290"/>
      <c r="AV221" s="290"/>
      <c r="AW221" s="290"/>
      <c r="AX221" s="290"/>
      <c r="AY221" s="290"/>
      <c r="AZ221" s="290"/>
      <c r="BA221" s="290"/>
      <c r="BB221" s="290"/>
      <c r="BC221" s="290"/>
      <c r="BD221" s="290"/>
      <c r="BE221" s="290"/>
      <c r="BF221" s="290"/>
      <c r="BG221" s="290">
        <v>2</v>
      </c>
      <c r="BH221" s="290">
        <v>2</v>
      </c>
      <c r="BI221" s="290">
        <v>2</v>
      </c>
      <c r="BJ221" s="290">
        <v>2</v>
      </c>
      <c r="BK221" s="290">
        <v>1</v>
      </c>
      <c r="BL221" s="290">
        <v>2</v>
      </c>
      <c r="BM221" s="290">
        <v>2</v>
      </c>
      <c r="BN221" s="290">
        <v>2</v>
      </c>
      <c r="BO221" s="290">
        <v>2</v>
      </c>
      <c r="BP221" s="290">
        <v>2</v>
      </c>
      <c r="BQ221" s="290">
        <v>2</v>
      </c>
      <c r="BR221" s="290">
        <v>2</v>
      </c>
      <c r="BS221" s="290">
        <v>2</v>
      </c>
      <c r="BT221" s="290">
        <v>2</v>
      </c>
      <c r="BU221" s="290">
        <v>2</v>
      </c>
      <c r="BV221" s="290">
        <v>2</v>
      </c>
      <c r="BW221" s="290">
        <v>2</v>
      </c>
      <c r="BX221" s="291">
        <f t="shared" si="134"/>
        <v>16</v>
      </c>
      <c r="BY221" s="292">
        <f t="shared" si="135"/>
        <v>0.94117647058823528</v>
      </c>
      <c r="BZ221" s="291">
        <f t="shared" si="140"/>
        <v>1</v>
      </c>
      <c r="CA221" s="292">
        <f t="shared" si="136"/>
        <v>5.8823529411764705E-2</v>
      </c>
      <c r="CB221" s="291">
        <f t="shared" si="141"/>
        <v>0</v>
      </c>
      <c r="CC221" s="292">
        <f t="shared" si="144"/>
        <v>0</v>
      </c>
      <c r="CD221" s="291">
        <f t="shared" si="137"/>
        <v>1.9411764705882353</v>
      </c>
      <c r="CE221" s="291" t="str">
        <f t="shared" si="128"/>
        <v>Đạt mục tiêu</v>
      </c>
      <c r="CF221" s="274"/>
    </row>
    <row r="222" spans="1:84" ht="30.75" customHeight="1">
      <c r="A222" s="652"/>
      <c r="B222" s="647"/>
      <c r="C222" s="643"/>
      <c r="D222" s="643"/>
      <c r="E222" s="643"/>
      <c r="F222" s="150"/>
      <c r="G222" s="617"/>
      <c r="H222" s="290" t="s">
        <v>1989</v>
      </c>
      <c r="I222" s="290" t="s">
        <v>1303</v>
      </c>
      <c r="J222" s="70" t="s">
        <v>1159</v>
      </c>
      <c r="K222" s="288" t="s">
        <v>1082</v>
      </c>
      <c r="L222" s="399" t="s">
        <v>648</v>
      </c>
      <c r="M222" s="289"/>
      <c r="N222" s="289"/>
      <c r="O222" s="289"/>
      <c r="P222" s="289"/>
      <c r="Q222" s="289"/>
      <c r="R222" s="289"/>
      <c r="S222" s="289"/>
      <c r="T222" s="289"/>
      <c r="U222" s="289" t="s">
        <v>648</v>
      </c>
      <c r="V222" s="289"/>
      <c r="W222" s="478">
        <f t="shared" si="145"/>
        <v>1</v>
      </c>
      <c r="X222" s="290"/>
      <c r="Y222" s="290"/>
      <c r="Z222" s="290"/>
      <c r="AA222" s="290"/>
      <c r="AB222" s="290"/>
      <c r="AC222" s="290"/>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0"/>
      <c r="AY222" s="290"/>
      <c r="AZ222" s="290"/>
      <c r="BA222" s="290"/>
      <c r="BB222" s="290"/>
      <c r="BC222" s="290"/>
      <c r="BD222" s="290"/>
      <c r="BE222" s="290"/>
      <c r="BF222" s="290"/>
      <c r="BG222" s="290">
        <v>2</v>
      </c>
      <c r="BH222" s="290">
        <v>2</v>
      </c>
      <c r="BI222" s="290">
        <v>2</v>
      </c>
      <c r="BJ222" s="290">
        <v>2</v>
      </c>
      <c r="BK222" s="290">
        <v>1</v>
      </c>
      <c r="BL222" s="290">
        <v>2</v>
      </c>
      <c r="BM222" s="290">
        <v>2</v>
      </c>
      <c r="BN222" s="290">
        <v>2</v>
      </c>
      <c r="BO222" s="290">
        <v>2</v>
      </c>
      <c r="BP222" s="290">
        <v>2</v>
      </c>
      <c r="BQ222" s="290">
        <v>2</v>
      </c>
      <c r="BR222" s="290">
        <v>2</v>
      </c>
      <c r="BS222" s="290">
        <v>2</v>
      </c>
      <c r="BT222" s="290">
        <v>2</v>
      </c>
      <c r="BU222" s="290">
        <v>2</v>
      </c>
      <c r="BV222" s="290">
        <v>2</v>
      </c>
      <c r="BW222" s="290">
        <v>2</v>
      </c>
      <c r="BX222" s="291">
        <f t="shared" si="134"/>
        <v>16</v>
      </c>
      <c r="BY222" s="292">
        <f t="shared" si="135"/>
        <v>0.94117647058823528</v>
      </c>
      <c r="BZ222" s="291">
        <f t="shared" si="140"/>
        <v>1</v>
      </c>
      <c r="CA222" s="292">
        <f t="shared" si="136"/>
        <v>5.8823529411764705E-2</v>
      </c>
      <c r="CB222" s="291">
        <f t="shared" si="141"/>
        <v>0</v>
      </c>
      <c r="CC222" s="292">
        <f t="shared" si="144"/>
        <v>0</v>
      </c>
      <c r="CD222" s="291">
        <f t="shared" si="137"/>
        <v>1.9411764705882353</v>
      </c>
      <c r="CE222" s="291" t="str">
        <f t="shared" si="128"/>
        <v>Đạt mục tiêu</v>
      </c>
      <c r="CF222" s="274"/>
    </row>
    <row r="223" spans="1:84" ht="30.75" customHeight="1">
      <c r="A223" s="653"/>
      <c r="B223" s="648"/>
      <c r="C223" s="644"/>
      <c r="D223" s="644"/>
      <c r="E223" s="644"/>
      <c r="F223" s="303"/>
      <c r="G223" s="313"/>
      <c r="H223" s="290" t="s">
        <v>1858</v>
      </c>
      <c r="I223" s="290" t="s">
        <v>1303</v>
      </c>
      <c r="J223" s="70" t="s">
        <v>1159</v>
      </c>
      <c r="K223" s="288" t="s">
        <v>1082</v>
      </c>
      <c r="L223" s="399" t="s">
        <v>648</v>
      </c>
      <c r="M223" s="289"/>
      <c r="N223" s="289"/>
      <c r="O223" s="289"/>
      <c r="P223" s="289"/>
      <c r="Q223" s="289"/>
      <c r="R223" s="289"/>
      <c r="S223" s="289"/>
      <c r="T223" s="289"/>
      <c r="U223" s="289"/>
      <c r="V223" s="289" t="s">
        <v>648</v>
      </c>
      <c r="W223" s="478">
        <f t="shared" si="145"/>
        <v>1</v>
      </c>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0"/>
      <c r="AY223" s="290"/>
      <c r="AZ223" s="290"/>
      <c r="BA223" s="290"/>
      <c r="BB223" s="290"/>
      <c r="BC223" s="290"/>
      <c r="BD223" s="290" t="s">
        <v>1772</v>
      </c>
      <c r="BE223" s="290"/>
      <c r="BF223" s="290"/>
      <c r="BG223" s="290">
        <v>2</v>
      </c>
      <c r="BH223" s="290">
        <v>2</v>
      </c>
      <c r="BI223" s="290">
        <v>2</v>
      </c>
      <c r="BJ223" s="290">
        <v>2</v>
      </c>
      <c r="BK223" s="290">
        <v>1</v>
      </c>
      <c r="BL223" s="290">
        <v>2</v>
      </c>
      <c r="BM223" s="290">
        <v>2</v>
      </c>
      <c r="BN223" s="290">
        <v>2</v>
      </c>
      <c r="BO223" s="290">
        <v>2</v>
      </c>
      <c r="BP223" s="290">
        <v>2</v>
      </c>
      <c r="BQ223" s="290">
        <v>2</v>
      </c>
      <c r="BR223" s="290">
        <v>2</v>
      </c>
      <c r="BS223" s="290">
        <v>2</v>
      </c>
      <c r="BT223" s="290">
        <v>2</v>
      </c>
      <c r="BU223" s="290">
        <v>2</v>
      </c>
      <c r="BV223" s="290">
        <v>2</v>
      </c>
      <c r="BW223" s="290">
        <v>2</v>
      </c>
      <c r="BX223" s="291">
        <f t="shared" si="134"/>
        <v>16</v>
      </c>
      <c r="BY223" s="292">
        <f t="shared" si="135"/>
        <v>0.94117647058823528</v>
      </c>
      <c r="BZ223" s="291">
        <f t="shared" si="140"/>
        <v>1</v>
      </c>
      <c r="CA223" s="292">
        <f t="shared" si="136"/>
        <v>5.8823529411764705E-2</v>
      </c>
      <c r="CB223" s="291">
        <f t="shared" si="141"/>
        <v>0</v>
      </c>
      <c r="CC223" s="292">
        <f t="shared" si="144"/>
        <v>0</v>
      </c>
      <c r="CD223" s="291">
        <f t="shared" si="137"/>
        <v>1.9411764705882353</v>
      </c>
      <c r="CE223" s="291" t="str">
        <f t="shared" si="128"/>
        <v>Đạt mục tiêu</v>
      </c>
      <c r="CF223" s="274"/>
    </row>
    <row r="224" spans="1:84" ht="30.75" customHeight="1">
      <c r="A224" s="285">
        <v>187</v>
      </c>
      <c r="B224" s="293">
        <v>385</v>
      </c>
      <c r="C224" s="294" t="s">
        <v>795</v>
      </c>
      <c r="D224" s="205" t="s">
        <v>23</v>
      </c>
      <c r="E224" s="294" t="s">
        <v>795</v>
      </c>
      <c r="F224" s="205"/>
      <c r="G224" s="290" t="s">
        <v>795</v>
      </c>
      <c r="H224" s="290" t="s">
        <v>1716</v>
      </c>
      <c r="I224" s="290" t="s">
        <v>1303</v>
      </c>
      <c r="J224" s="70" t="s">
        <v>1159</v>
      </c>
      <c r="K224" s="288" t="s">
        <v>1082</v>
      </c>
      <c r="L224" s="399" t="s">
        <v>648</v>
      </c>
      <c r="M224" s="289"/>
      <c r="N224" s="289" t="s">
        <v>648</v>
      </c>
      <c r="O224" s="289" t="s">
        <v>648</v>
      </c>
      <c r="P224" s="289" t="s">
        <v>648</v>
      </c>
      <c r="Q224" s="289" t="s">
        <v>648</v>
      </c>
      <c r="R224" s="289" t="s">
        <v>648</v>
      </c>
      <c r="S224" s="289" t="s">
        <v>648</v>
      </c>
      <c r="T224" s="289"/>
      <c r="U224" s="289" t="s">
        <v>648</v>
      </c>
      <c r="V224" s="289" t="s">
        <v>648</v>
      </c>
      <c r="W224" s="478">
        <f t="shared" ref="W224:W226" si="146">COUNTIF($M224:$V224,"x")</f>
        <v>8</v>
      </c>
      <c r="X224" s="290" t="s">
        <v>1768</v>
      </c>
      <c r="Y224" s="290"/>
      <c r="Z224" s="290" t="s">
        <v>1768</v>
      </c>
      <c r="AA224" s="290" t="s">
        <v>1768</v>
      </c>
      <c r="AB224" s="290" t="s">
        <v>1768</v>
      </c>
      <c r="AC224" s="290"/>
      <c r="AD224" s="290" t="s">
        <v>1768</v>
      </c>
      <c r="AE224" s="290"/>
      <c r="AF224" s="290" t="s">
        <v>1768</v>
      </c>
      <c r="AG224" s="290"/>
      <c r="AH224" s="290" t="s">
        <v>1768</v>
      </c>
      <c r="AI224" s="290" t="s">
        <v>1768</v>
      </c>
      <c r="AJ224" s="290" t="s">
        <v>1768</v>
      </c>
      <c r="AK224" s="290"/>
      <c r="AL224" s="290" t="s">
        <v>1768</v>
      </c>
      <c r="AM224" s="290"/>
      <c r="AN224" s="290" t="s">
        <v>1768</v>
      </c>
      <c r="AO224" s="290"/>
      <c r="AP224" s="290" t="s">
        <v>1768</v>
      </c>
      <c r="AQ224" s="290" t="s">
        <v>1768</v>
      </c>
      <c r="AR224" s="290"/>
      <c r="AS224" s="290"/>
      <c r="AT224" s="290"/>
      <c r="AU224" s="290" t="s">
        <v>1768</v>
      </c>
      <c r="AV224" s="290"/>
      <c r="AW224" s="290"/>
      <c r="AX224" s="290"/>
      <c r="AY224" s="290"/>
      <c r="AZ224" s="290" t="s">
        <v>1768</v>
      </c>
      <c r="BA224" s="290" t="s">
        <v>1768</v>
      </c>
      <c r="BB224" s="290" t="s">
        <v>1768</v>
      </c>
      <c r="BC224" s="290" t="s">
        <v>1768</v>
      </c>
      <c r="BD224" s="290" t="s">
        <v>1768</v>
      </c>
      <c r="BE224" s="290"/>
      <c r="BF224" s="290" t="s">
        <v>1768</v>
      </c>
      <c r="BG224" s="290">
        <v>2</v>
      </c>
      <c r="BH224" s="290">
        <v>2</v>
      </c>
      <c r="BI224" s="290">
        <v>2</v>
      </c>
      <c r="BJ224" s="290">
        <v>2</v>
      </c>
      <c r="BK224" s="290">
        <v>1</v>
      </c>
      <c r="BL224" s="290">
        <v>2</v>
      </c>
      <c r="BM224" s="290">
        <v>2</v>
      </c>
      <c r="BN224" s="290">
        <v>2</v>
      </c>
      <c r="BO224" s="290">
        <v>2</v>
      </c>
      <c r="BP224" s="290">
        <v>2</v>
      </c>
      <c r="BQ224" s="290">
        <v>2</v>
      </c>
      <c r="BR224" s="290">
        <v>2</v>
      </c>
      <c r="BS224" s="290">
        <v>2</v>
      </c>
      <c r="BT224" s="290">
        <v>2</v>
      </c>
      <c r="BU224" s="290">
        <v>2</v>
      </c>
      <c r="BV224" s="290">
        <v>2</v>
      </c>
      <c r="BW224" s="290">
        <v>2</v>
      </c>
      <c r="BX224" s="291">
        <f t="shared" si="134"/>
        <v>16</v>
      </c>
      <c r="BY224" s="292">
        <f t="shared" si="135"/>
        <v>0.94117647058823528</v>
      </c>
      <c r="BZ224" s="291">
        <f t="shared" si="140"/>
        <v>1</v>
      </c>
      <c r="CA224" s="292">
        <f t="shared" si="136"/>
        <v>5.8823529411764705E-2</v>
      </c>
      <c r="CB224" s="291">
        <f t="shared" si="141"/>
        <v>0</v>
      </c>
      <c r="CC224" s="292">
        <f t="shared" si="144"/>
        <v>0</v>
      </c>
      <c r="CD224" s="291">
        <f t="shared" si="137"/>
        <v>1.9411764705882353</v>
      </c>
      <c r="CE224" s="291" t="str">
        <f t="shared" si="128"/>
        <v>Đạt mục tiêu</v>
      </c>
      <c r="CF224" s="274"/>
    </row>
    <row r="225" spans="1:84" ht="40.5" customHeight="1">
      <c r="A225" s="285">
        <v>188</v>
      </c>
      <c r="B225" s="293">
        <v>386</v>
      </c>
      <c r="C225" s="294" t="s">
        <v>1530</v>
      </c>
      <c r="D225" s="205" t="s">
        <v>23</v>
      </c>
      <c r="E225" s="294" t="s">
        <v>1547</v>
      </c>
      <c r="F225" s="205"/>
      <c r="G225" s="290" t="s">
        <v>1547</v>
      </c>
      <c r="H225" s="290" t="s">
        <v>1717</v>
      </c>
      <c r="I225" s="290" t="s">
        <v>1303</v>
      </c>
      <c r="J225" s="70" t="s">
        <v>1159</v>
      </c>
      <c r="K225" s="288" t="s">
        <v>1082</v>
      </c>
      <c r="L225" s="399" t="s">
        <v>648</v>
      </c>
      <c r="M225" s="289"/>
      <c r="N225" s="289"/>
      <c r="O225" s="289" t="s">
        <v>648</v>
      </c>
      <c r="P225" s="289" t="s">
        <v>648</v>
      </c>
      <c r="Q225" s="289" t="s">
        <v>648</v>
      </c>
      <c r="R225" s="289"/>
      <c r="S225" s="289"/>
      <c r="T225" s="289"/>
      <c r="U225" s="289"/>
      <c r="V225" s="289"/>
      <c r="W225" s="478">
        <f t="shared" si="146"/>
        <v>3</v>
      </c>
      <c r="X225" s="290"/>
      <c r="Y225" s="290"/>
      <c r="Z225" s="290"/>
      <c r="AA225" s="290"/>
      <c r="AB225" s="290"/>
      <c r="AC225" s="290"/>
      <c r="AD225" s="290"/>
      <c r="AE225" s="290" t="s">
        <v>1768</v>
      </c>
      <c r="AF225" s="290"/>
      <c r="AG225" s="290" t="s">
        <v>1768</v>
      </c>
      <c r="AH225" s="290"/>
      <c r="AI225" s="290"/>
      <c r="AJ225" s="290"/>
      <c r="AK225" s="290" t="s">
        <v>1768</v>
      </c>
      <c r="AL225" s="290"/>
      <c r="AM225" s="290" t="s">
        <v>1768</v>
      </c>
      <c r="AN225" s="290" t="s">
        <v>1768</v>
      </c>
      <c r="AO225" s="290"/>
      <c r="AP225" s="290"/>
      <c r="AQ225" s="290"/>
      <c r="AR225" s="290"/>
      <c r="AS225" s="290"/>
      <c r="AT225" s="290"/>
      <c r="AU225" s="290"/>
      <c r="AV225" s="290"/>
      <c r="AW225" s="290"/>
      <c r="AX225" s="290"/>
      <c r="AY225" s="290"/>
      <c r="AZ225" s="290"/>
      <c r="BA225" s="290"/>
      <c r="BB225" s="290"/>
      <c r="BC225" s="290"/>
      <c r="BD225" s="290"/>
      <c r="BE225" s="290"/>
      <c r="BF225" s="290"/>
      <c r="BG225" s="290">
        <v>2</v>
      </c>
      <c r="BH225" s="290">
        <v>2</v>
      </c>
      <c r="BI225" s="290">
        <v>2</v>
      </c>
      <c r="BJ225" s="290">
        <v>2</v>
      </c>
      <c r="BK225" s="290">
        <v>2</v>
      </c>
      <c r="BL225" s="290">
        <v>2</v>
      </c>
      <c r="BM225" s="290">
        <v>2</v>
      </c>
      <c r="BN225" s="290">
        <v>2</v>
      </c>
      <c r="BO225" s="290">
        <v>2</v>
      </c>
      <c r="BP225" s="290">
        <v>2</v>
      </c>
      <c r="BQ225" s="290">
        <v>2</v>
      </c>
      <c r="BR225" s="290">
        <v>2</v>
      </c>
      <c r="BS225" s="290">
        <v>2</v>
      </c>
      <c r="BT225" s="290">
        <v>2</v>
      </c>
      <c r="BU225" s="290">
        <v>2</v>
      </c>
      <c r="BV225" s="290">
        <v>2</v>
      </c>
      <c r="BW225" s="290">
        <v>2</v>
      </c>
      <c r="BX225" s="291">
        <f t="shared" si="134"/>
        <v>17</v>
      </c>
      <c r="BY225" s="292">
        <f t="shared" si="135"/>
        <v>1</v>
      </c>
      <c r="BZ225" s="291">
        <f t="shared" si="140"/>
        <v>0</v>
      </c>
      <c r="CA225" s="292">
        <f t="shared" si="136"/>
        <v>0</v>
      </c>
      <c r="CB225" s="291">
        <f t="shared" si="141"/>
        <v>0</v>
      </c>
      <c r="CC225" s="292">
        <f t="shared" si="144"/>
        <v>0</v>
      </c>
      <c r="CD225" s="291">
        <f t="shared" si="137"/>
        <v>2</v>
      </c>
      <c r="CE225" s="291" t="str">
        <f t="shared" si="128"/>
        <v>Đạt mục tiêu</v>
      </c>
      <c r="CF225" s="274"/>
    </row>
    <row r="226" spans="1:84" ht="63.75" customHeight="1">
      <c r="A226" s="285">
        <v>189</v>
      </c>
      <c r="B226" s="293">
        <v>387</v>
      </c>
      <c r="C226" s="294" t="s">
        <v>1715</v>
      </c>
      <c r="D226" s="205" t="s">
        <v>25</v>
      </c>
      <c r="E226" s="294" t="s">
        <v>1548</v>
      </c>
      <c r="F226" s="205" t="s">
        <v>25</v>
      </c>
      <c r="G226" s="293" t="s">
        <v>1548</v>
      </c>
      <c r="H226" s="290" t="s">
        <v>1718</v>
      </c>
      <c r="I226" s="290" t="s">
        <v>1303</v>
      </c>
      <c r="J226" s="70" t="s">
        <v>1159</v>
      </c>
      <c r="K226" s="288" t="s">
        <v>1082</v>
      </c>
      <c r="L226" s="399" t="s">
        <v>648</v>
      </c>
      <c r="M226" s="289"/>
      <c r="N226" s="289" t="s">
        <v>648</v>
      </c>
      <c r="O226" s="289" t="s">
        <v>648</v>
      </c>
      <c r="P226" s="289" t="s">
        <v>648</v>
      </c>
      <c r="Q226" s="289" t="s">
        <v>648</v>
      </c>
      <c r="R226" s="289" t="s">
        <v>648</v>
      </c>
      <c r="S226" s="289" t="s">
        <v>648</v>
      </c>
      <c r="T226" s="289"/>
      <c r="U226" s="289" t="s">
        <v>648</v>
      </c>
      <c r="V226" s="289" t="s">
        <v>648</v>
      </c>
      <c r="W226" s="478">
        <f t="shared" si="146"/>
        <v>8</v>
      </c>
      <c r="X226" s="290"/>
      <c r="Y226" s="290"/>
      <c r="Z226" s="290"/>
      <c r="AA226" s="290"/>
      <c r="AB226" s="290"/>
      <c r="AC226" s="290"/>
      <c r="AD226" s="290" t="s">
        <v>1768</v>
      </c>
      <c r="AE226" s="290" t="s">
        <v>1768</v>
      </c>
      <c r="AF226" s="290" t="s">
        <v>1768</v>
      </c>
      <c r="AG226" s="290"/>
      <c r="AH226" s="290" t="s">
        <v>1768</v>
      </c>
      <c r="AI226" s="290" t="s">
        <v>1768</v>
      </c>
      <c r="AJ226" s="290"/>
      <c r="AK226" s="290"/>
      <c r="AL226" s="290" t="s">
        <v>1768</v>
      </c>
      <c r="AM226" s="290" t="s">
        <v>1768</v>
      </c>
      <c r="AN226" s="290" t="s">
        <v>1768</v>
      </c>
      <c r="AO226" s="290"/>
      <c r="AP226" s="290"/>
      <c r="AQ226" s="290" t="s">
        <v>1768</v>
      </c>
      <c r="AR226" s="290"/>
      <c r="AS226" s="290" t="s">
        <v>1768</v>
      </c>
      <c r="AT226" s="290" t="s">
        <v>1768</v>
      </c>
      <c r="AU226" s="290"/>
      <c r="AV226" s="290"/>
      <c r="AW226" s="290"/>
      <c r="AX226" s="290"/>
      <c r="AY226" s="290" t="s">
        <v>1768</v>
      </c>
      <c r="AZ226" s="290"/>
      <c r="BA226" s="290"/>
      <c r="BB226" s="290"/>
      <c r="BC226" s="290" t="s">
        <v>1768</v>
      </c>
      <c r="BD226" s="290"/>
      <c r="BE226" s="290" t="s">
        <v>1768</v>
      </c>
      <c r="BF226" s="290"/>
      <c r="BG226" s="290">
        <v>2</v>
      </c>
      <c r="BH226" s="290">
        <v>2</v>
      </c>
      <c r="BI226" s="290">
        <v>2</v>
      </c>
      <c r="BJ226" s="290">
        <v>2</v>
      </c>
      <c r="BK226" s="290">
        <v>1</v>
      </c>
      <c r="BL226" s="290">
        <v>2</v>
      </c>
      <c r="BM226" s="290">
        <v>2</v>
      </c>
      <c r="BN226" s="290">
        <v>2</v>
      </c>
      <c r="BO226" s="290">
        <v>2</v>
      </c>
      <c r="BP226" s="290">
        <v>2</v>
      </c>
      <c r="BQ226" s="290">
        <v>2</v>
      </c>
      <c r="BR226" s="290">
        <v>2</v>
      </c>
      <c r="BS226" s="290">
        <v>2</v>
      </c>
      <c r="BT226" s="290">
        <v>2</v>
      </c>
      <c r="BU226" s="290">
        <v>2</v>
      </c>
      <c r="BV226" s="290">
        <v>2</v>
      </c>
      <c r="BW226" s="290">
        <v>2</v>
      </c>
      <c r="BX226" s="291">
        <f t="shared" si="134"/>
        <v>16</v>
      </c>
      <c r="BY226" s="292">
        <f t="shared" si="135"/>
        <v>0.94117647058823528</v>
      </c>
      <c r="BZ226" s="291">
        <f t="shared" si="140"/>
        <v>1</v>
      </c>
      <c r="CA226" s="292">
        <f t="shared" si="136"/>
        <v>5.8823529411764705E-2</v>
      </c>
      <c r="CB226" s="291">
        <f t="shared" si="141"/>
        <v>0</v>
      </c>
      <c r="CC226" s="292">
        <f t="shared" si="144"/>
        <v>0</v>
      </c>
      <c r="CD226" s="291">
        <f t="shared" si="137"/>
        <v>1.9411764705882353</v>
      </c>
      <c r="CE226" s="291" t="str">
        <f t="shared" si="128"/>
        <v>Đạt mục tiêu</v>
      </c>
      <c r="CF226" s="274"/>
    </row>
    <row r="227" spans="1:84" ht="49.5" customHeight="1">
      <c r="A227" s="285">
        <v>190</v>
      </c>
      <c r="B227" s="293">
        <v>388</v>
      </c>
      <c r="C227" s="294" t="s">
        <v>1714</v>
      </c>
      <c r="D227" s="205" t="s">
        <v>25</v>
      </c>
      <c r="E227" s="294" t="s">
        <v>1549</v>
      </c>
      <c r="F227" s="205" t="s">
        <v>25</v>
      </c>
      <c r="G227" s="293" t="s">
        <v>1549</v>
      </c>
      <c r="H227" s="290" t="s">
        <v>816</v>
      </c>
      <c r="I227" s="290" t="s">
        <v>1303</v>
      </c>
      <c r="J227" s="70" t="s">
        <v>1159</v>
      </c>
      <c r="K227" s="288" t="s">
        <v>1082</v>
      </c>
      <c r="L227" s="399" t="s">
        <v>648</v>
      </c>
      <c r="M227" s="289"/>
      <c r="N227" s="289"/>
      <c r="O227" s="289" t="s">
        <v>648</v>
      </c>
      <c r="P227" s="289" t="s">
        <v>648</v>
      </c>
      <c r="Q227" s="289" t="s">
        <v>648</v>
      </c>
      <c r="R227" s="289" t="s">
        <v>648</v>
      </c>
      <c r="S227" s="289" t="s">
        <v>648</v>
      </c>
      <c r="T227" s="289"/>
      <c r="U227" s="289" t="s">
        <v>648</v>
      </c>
      <c r="V227" s="289" t="s">
        <v>648</v>
      </c>
      <c r="W227" s="478">
        <f t="shared" ref="W227:W231" si="147">COUNTIF($M227:$V227,"x")</f>
        <v>7</v>
      </c>
      <c r="X227" s="290"/>
      <c r="Y227" s="290"/>
      <c r="Z227" s="290"/>
      <c r="AA227" s="290"/>
      <c r="AB227" s="290"/>
      <c r="AC227" s="290"/>
      <c r="AD227" s="290"/>
      <c r="AE227" s="290" t="s">
        <v>1768</v>
      </c>
      <c r="AF227" s="290" t="s">
        <v>1768</v>
      </c>
      <c r="AG227" s="290"/>
      <c r="AH227" s="290"/>
      <c r="AI227" s="290" t="s">
        <v>1768</v>
      </c>
      <c r="AJ227" s="290"/>
      <c r="AK227" s="290"/>
      <c r="AL227" s="290" t="s">
        <v>1768</v>
      </c>
      <c r="AM227" s="290"/>
      <c r="AN227" s="290" t="s">
        <v>1768</v>
      </c>
      <c r="AO227" s="290" t="s">
        <v>1768</v>
      </c>
      <c r="AP227" s="290"/>
      <c r="AQ227" s="290"/>
      <c r="AR227" s="290"/>
      <c r="AS227" s="290" t="s">
        <v>1768</v>
      </c>
      <c r="AT227" s="290" t="s">
        <v>1768</v>
      </c>
      <c r="AU227" s="290"/>
      <c r="AV227" s="290"/>
      <c r="AW227" s="290"/>
      <c r="AX227" s="290"/>
      <c r="AY227" s="290"/>
      <c r="AZ227" s="290"/>
      <c r="BA227" s="290" t="s">
        <v>1768</v>
      </c>
      <c r="BB227" s="290" t="s">
        <v>1768</v>
      </c>
      <c r="BC227" s="290" t="s">
        <v>1768</v>
      </c>
      <c r="BD227" s="290"/>
      <c r="BE227" s="290" t="s">
        <v>1768</v>
      </c>
      <c r="BF227" s="290"/>
      <c r="BG227" s="290">
        <v>2</v>
      </c>
      <c r="BH227" s="290">
        <v>2</v>
      </c>
      <c r="BI227" s="290">
        <v>2</v>
      </c>
      <c r="BJ227" s="290">
        <v>2</v>
      </c>
      <c r="BK227" s="290">
        <v>1</v>
      </c>
      <c r="BL227" s="290">
        <v>2</v>
      </c>
      <c r="BM227" s="290">
        <v>2</v>
      </c>
      <c r="BN227" s="290">
        <v>2</v>
      </c>
      <c r="BO227" s="290">
        <v>2</v>
      </c>
      <c r="BP227" s="290">
        <v>2</v>
      </c>
      <c r="BQ227" s="290">
        <v>2</v>
      </c>
      <c r="BR227" s="290">
        <v>2</v>
      </c>
      <c r="BS227" s="290">
        <v>2</v>
      </c>
      <c r="BT227" s="290">
        <v>2</v>
      </c>
      <c r="BU227" s="290">
        <v>2</v>
      </c>
      <c r="BV227" s="290">
        <v>2</v>
      </c>
      <c r="BW227" s="290">
        <v>2</v>
      </c>
      <c r="BX227" s="291">
        <f t="shared" si="134"/>
        <v>16</v>
      </c>
      <c r="BY227" s="292">
        <f t="shared" si="135"/>
        <v>0.94117647058823528</v>
      </c>
      <c r="BZ227" s="291">
        <f t="shared" si="140"/>
        <v>1</v>
      </c>
      <c r="CA227" s="292">
        <f t="shared" si="136"/>
        <v>5.8823529411764705E-2</v>
      </c>
      <c r="CB227" s="291">
        <f t="shared" si="141"/>
        <v>0</v>
      </c>
      <c r="CC227" s="292">
        <f t="shared" si="144"/>
        <v>0</v>
      </c>
      <c r="CD227" s="291">
        <f t="shared" si="137"/>
        <v>1.9411764705882353</v>
      </c>
      <c r="CE227" s="291" t="str">
        <f t="shared" si="128"/>
        <v>Đạt mục tiêu</v>
      </c>
      <c r="CF227" s="274"/>
    </row>
    <row r="228" spans="1:84" ht="54" customHeight="1">
      <c r="A228" s="651">
        <v>192</v>
      </c>
      <c r="B228" s="646">
        <v>389</v>
      </c>
      <c r="C228" s="655"/>
      <c r="D228" s="660" t="s">
        <v>23</v>
      </c>
      <c r="E228" s="657"/>
      <c r="F228" s="645" t="s">
        <v>23</v>
      </c>
      <c r="G228" s="647"/>
      <c r="H228" s="290" t="s">
        <v>1719</v>
      </c>
      <c r="I228" s="290" t="s">
        <v>1303</v>
      </c>
      <c r="J228" s="70" t="s">
        <v>1159</v>
      </c>
      <c r="K228" s="288" t="s">
        <v>1082</v>
      </c>
      <c r="L228" s="399" t="s">
        <v>648</v>
      </c>
      <c r="M228" s="289"/>
      <c r="N228" s="289"/>
      <c r="O228" s="289"/>
      <c r="P228" s="289"/>
      <c r="Q228" s="289"/>
      <c r="R228" s="289"/>
      <c r="S228" s="289"/>
      <c r="T228" s="289"/>
      <c r="U228" s="289"/>
      <c r="V228" s="289"/>
      <c r="W228" s="478">
        <f t="shared" si="147"/>
        <v>0</v>
      </c>
      <c r="X228" s="290"/>
      <c r="Y228" s="290"/>
      <c r="Z228" s="290"/>
      <c r="AA228" s="290"/>
      <c r="AB228" s="290"/>
      <c r="AC228" s="290"/>
      <c r="AD228" s="290"/>
      <c r="AE228" s="290"/>
      <c r="AF228" s="290"/>
      <c r="AG228" s="290"/>
      <c r="AH228" s="290"/>
      <c r="AI228" s="290"/>
      <c r="AJ228" s="290"/>
      <c r="AK228" s="290"/>
      <c r="AL228" s="290"/>
      <c r="AM228" s="290"/>
      <c r="AN228" s="290"/>
      <c r="AO228" s="290"/>
      <c r="AP228" s="290"/>
      <c r="AQ228" s="290"/>
      <c r="AR228" s="290"/>
      <c r="AS228" s="290"/>
      <c r="AT228" s="290"/>
      <c r="AU228" s="290"/>
      <c r="AV228" s="290"/>
      <c r="AW228" s="290"/>
      <c r="AX228" s="290"/>
      <c r="AY228" s="290"/>
      <c r="AZ228" s="290"/>
      <c r="BA228" s="290"/>
      <c r="BB228" s="290"/>
      <c r="BC228" s="290"/>
      <c r="BD228" s="290"/>
      <c r="BE228" s="290"/>
      <c r="BF228" s="290"/>
      <c r="BG228" s="290">
        <v>2</v>
      </c>
      <c r="BH228" s="290">
        <v>2</v>
      </c>
      <c r="BI228" s="290">
        <v>2</v>
      </c>
      <c r="BJ228" s="290">
        <v>2</v>
      </c>
      <c r="BK228" s="290">
        <v>1</v>
      </c>
      <c r="BL228" s="290">
        <v>2</v>
      </c>
      <c r="BM228" s="290">
        <v>2</v>
      </c>
      <c r="BN228" s="290">
        <v>2</v>
      </c>
      <c r="BO228" s="290">
        <v>2</v>
      </c>
      <c r="BP228" s="290">
        <v>2</v>
      </c>
      <c r="BQ228" s="290">
        <v>2</v>
      </c>
      <c r="BR228" s="290">
        <v>2</v>
      </c>
      <c r="BS228" s="290">
        <v>2</v>
      </c>
      <c r="BT228" s="290">
        <v>2</v>
      </c>
      <c r="BU228" s="290">
        <v>2</v>
      </c>
      <c r="BV228" s="290">
        <v>2</v>
      </c>
      <c r="BW228" s="290">
        <v>2</v>
      </c>
      <c r="BX228" s="291">
        <f t="shared" si="134"/>
        <v>16</v>
      </c>
      <c r="BY228" s="292">
        <f t="shared" si="135"/>
        <v>0.94117647058823528</v>
      </c>
      <c r="BZ228" s="291">
        <f t="shared" si="140"/>
        <v>1</v>
      </c>
      <c r="CA228" s="292">
        <f t="shared" si="136"/>
        <v>5.8823529411764705E-2</v>
      </c>
      <c r="CB228" s="291">
        <f t="shared" si="141"/>
        <v>0</v>
      </c>
      <c r="CC228" s="292">
        <f t="shared" si="144"/>
        <v>0</v>
      </c>
      <c r="CD228" s="291">
        <f t="shared" si="137"/>
        <v>1.9411764705882353</v>
      </c>
      <c r="CE228" s="291" t="str">
        <f t="shared" si="128"/>
        <v>Đạt mục tiêu</v>
      </c>
      <c r="CF228" s="274"/>
    </row>
    <row r="229" spans="1:84" ht="26.25" customHeight="1">
      <c r="A229" s="652"/>
      <c r="B229" s="647"/>
      <c r="C229" s="655"/>
      <c r="D229" s="661"/>
      <c r="E229" s="657"/>
      <c r="F229" s="643"/>
      <c r="G229" s="647"/>
      <c r="H229" s="290" t="s">
        <v>1860</v>
      </c>
      <c r="I229" s="290" t="s">
        <v>1303</v>
      </c>
      <c r="J229" s="70" t="s">
        <v>1159</v>
      </c>
      <c r="K229" s="288" t="s">
        <v>1082</v>
      </c>
      <c r="L229" s="399" t="s">
        <v>648</v>
      </c>
      <c r="M229" s="289" t="s">
        <v>648</v>
      </c>
      <c r="N229" s="289"/>
      <c r="O229" s="289"/>
      <c r="P229" s="289"/>
      <c r="Q229" s="289"/>
      <c r="R229" s="289"/>
      <c r="S229" s="289"/>
      <c r="T229" s="289"/>
      <c r="U229" s="289"/>
      <c r="V229" s="289"/>
      <c r="W229" s="478">
        <f t="shared" si="147"/>
        <v>1</v>
      </c>
      <c r="X229" s="290"/>
      <c r="Y229" s="290"/>
      <c r="Z229" s="290" t="s">
        <v>1769</v>
      </c>
      <c r="AA229" s="290"/>
      <c r="AB229" s="290"/>
      <c r="AC229" s="290"/>
      <c r="AD229" s="290"/>
      <c r="AE229" s="290"/>
      <c r="AF229" s="290"/>
      <c r="AG229" s="290"/>
      <c r="AH229" s="290"/>
      <c r="AI229" s="290"/>
      <c r="AJ229" s="290"/>
      <c r="AK229" s="290"/>
      <c r="AL229" s="290"/>
      <c r="AM229" s="290"/>
      <c r="AN229" s="290"/>
      <c r="AO229" s="290"/>
      <c r="AP229" s="290"/>
      <c r="AQ229" s="290"/>
      <c r="AR229" s="290"/>
      <c r="AS229" s="290"/>
      <c r="AT229" s="290"/>
      <c r="AU229" s="290"/>
      <c r="AV229" s="290"/>
      <c r="AW229" s="290"/>
      <c r="AX229" s="290"/>
      <c r="AY229" s="290"/>
      <c r="AZ229" s="290"/>
      <c r="BA229" s="290"/>
      <c r="BB229" s="290"/>
      <c r="BC229" s="290"/>
      <c r="BD229" s="290"/>
      <c r="BE229" s="290"/>
      <c r="BF229" s="290"/>
      <c r="BG229" s="290">
        <v>2</v>
      </c>
      <c r="BH229" s="290">
        <v>2</v>
      </c>
      <c r="BI229" s="290">
        <v>2</v>
      </c>
      <c r="BJ229" s="290">
        <v>2</v>
      </c>
      <c r="BK229" s="290">
        <v>1</v>
      </c>
      <c r="BL229" s="290">
        <v>2</v>
      </c>
      <c r="BM229" s="290">
        <v>2</v>
      </c>
      <c r="BN229" s="290">
        <v>2</v>
      </c>
      <c r="BO229" s="290">
        <v>2</v>
      </c>
      <c r="BP229" s="290">
        <v>2</v>
      </c>
      <c r="BQ229" s="290">
        <v>2</v>
      </c>
      <c r="BR229" s="290">
        <v>2</v>
      </c>
      <c r="BS229" s="290">
        <v>2</v>
      </c>
      <c r="BT229" s="290">
        <v>2</v>
      </c>
      <c r="BU229" s="290">
        <v>2</v>
      </c>
      <c r="BV229" s="290">
        <v>2</v>
      </c>
      <c r="BW229" s="290">
        <v>2</v>
      </c>
      <c r="BX229" s="291">
        <f t="shared" si="134"/>
        <v>16</v>
      </c>
      <c r="BY229" s="292">
        <f t="shared" si="135"/>
        <v>0.94117647058823528</v>
      </c>
      <c r="BZ229" s="291">
        <f t="shared" si="140"/>
        <v>1</v>
      </c>
      <c r="CA229" s="292">
        <f t="shared" si="136"/>
        <v>5.8823529411764705E-2</v>
      </c>
      <c r="CB229" s="291">
        <f t="shared" si="141"/>
        <v>0</v>
      </c>
      <c r="CC229" s="292">
        <f t="shared" si="144"/>
        <v>0</v>
      </c>
      <c r="CD229" s="291">
        <f t="shared" si="137"/>
        <v>1.9411764705882353</v>
      </c>
      <c r="CE229" s="291" t="str">
        <f t="shared" si="128"/>
        <v>Đạt mục tiêu</v>
      </c>
      <c r="CF229" s="274"/>
    </row>
    <row r="230" spans="1:84" ht="30.75" customHeight="1">
      <c r="A230" s="652"/>
      <c r="B230" s="647"/>
      <c r="C230" s="655"/>
      <c r="D230" s="661"/>
      <c r="E230" s="657"/>
      <c r="F230" s="643"/>
      <c r="G230" s="647"/>
      <c r="H230" s="290" t="s">
        <v>1552</v>
      </c>
      <c r="I230" s="290" t="s">
        <v>1303</v>
      </c>
      <c r="J230" s="70" t="s">
        <v>1159</v>
      </c>
      <c r="K230" s="288" t="s">
        <v>1082</v>
      </c>
      <c r="L230" s="399" t="s">
        <v>648</v>
      </c>
      <c r="M230" s="289" t="s">
        <v>648</v>
      </c>
      <c r="N230" s="289"/>
      <c r="O230" s="289"/>
      <c r="P230" s="289"/>
      <c r="Q230" s="289"/>
      <c r="R230" s="289"/>
      <c r="S230" s="289"/>
      <c r="T230" s="289"/>
      <c r="U230" s="289"/>
      <c r="V230" s="289"/>
      <c r="W230" s="478">
        <f t="shared" si="147"/>
        <v>1</v>
      </c>
      <c r="X230" s="290" t="s">
        <v>1769</v>
      </c>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0"/>
      <c r="AY230" s="290"/>
      <c r="AZ230" s="290"/>
      <c r="BA230" s="290"/>
      <c r="BB230" s="290"/>
      <c r="BC230" s="290"/>
      <c r="BD230" s="290"/>
      <c r="BE230" s="290"/>
      <c r="BF230" s="290"/>
      <c r="BG230" s="290">
        <v>2</v>
      </c>
      <c r="BH230" s="290">
        <v>2</v>
      </c>
      <c r="BI230" s="290">
        <v>2</v>
      </c>
      <c r="BJ230" s="290">
        <v>2</v>
      </c>
      <c r="BK230" s="290">
        <v>1</v>
      </c>
      <c r="BL230" s="290">
        <v>2</v>
      </c>
      <c r="BM230" s="290">
        <v>2</v>
      </c>
      <c r="BN230" s="290">
        <v>2</v>
      </c>
      <c r="BO230" s="290">
        <v>2</v>
      </c>
      <c r="BP230" s="290">
        <v>2</v>
      </c>
      <c r="BQ230" s="290">
        <v>2</v>
      </c>
      <c r="BR230" s="290">
        <v>2</v>
      </c>
      <c r="BS230" s="290">
        <v>2</v>
      </c>
      <c r="BT230" s="290">
        <v>2</v>
      </c>
      <c r="BU230" s="290">
        <v>2</v>
      </c>
      <c r="BV230" s="290">
        <v>2</v>
      </c>
      <c r="BW230" s="290">
        <v>2</v>
      </c>
      <c r="BX230" s="291">
        <f t="shared" si="134"/>
        <v>16</v>
      </c>
      <c r="BY230" s="292">
        <f t="shared" si="135"/>
        <v>0.94117647058823528</v>
      </c>
      <c r="BZ230" s="291">
        <f t="shared" si="140"/>
        <v>1</v>
      </c>
      <c r="CA230" s="292">
        <f t="shared" si="136"/>
        <v>5.8823529411764705E-2</v>
      </c>
      <c r="CB230" s="291">
        <f t="shared" si="141"/>
        <v>0</v>
      </c>
      <c r="CC230" s="292">
        <f t="shared" si="144"/>
        <v>0</v>
      </c>
      <c r="CD230" s="291">
        <f t="shared" si="137"/>
        <v>1.9411764705882353</v>
      </c>
      <c r="CE230" s="291" t="str">
        <f t="shared" si="128"/>
        <v>Đạt mục tiêu</v>
      </c>
      <c r="CF230" s="274"/>
    </row>
    <row r="231" spans="1:84" ht="30.75" customHeight="1">
      <c r="A231" s="652"/>
      <c r="B231" s="647"/>
      <c r="C231" s="655"/>
      <c r="D231" s="661"/>
      <c r="E231" s="657"/>
      <c r="F231" s="643"/>
      <c r="G231" s="647"/>
      <c r="H231" s="290" t="s">
        <v>1861</v>
      </c>
      <c r="I231" s="290" t="s">
        <v>1303</v>
      </c>
      <c r="J231" s="70" t="s">
        <v>1159</v>
      </c>
      <c r="K231" s="288" t="s">
        <v>1082</v>
      </c>
      <c r="L231" s="399" t="s">
        <v>648</v>
      </c>
      <c r="M231" s="289"/>
      <c r="N231" s="289" t="s">
        <v>648</v>
      </c>
      <c r="O231" s="289"/>
      <c r="P231" s="289"/>
      <c r="Q231" s="289"/>
      <c r="R231" s="289"/>
      <c r="S231" s="289"/>
      <c r="T231" s="289"/>
      <c r="U231" s="289"/>
      <c r="V231" s="289"/>
      <c r="W231" s="478">
        <f t="shared" si="147"/>
        <v>1</v>
      </c>
      <c r="X231" s="290"/>
      <c r="Y231" s="290"/>
      <c r="Z231" s="290"/>
      <c r="AA231" s="290"/>
      <c r="AB231" s="290"/>
      <c r="AC231" s="290" t="s">
        <v>1769</v>
      </c>
      <c r="AD231" s="290"/>
      <c r="AE231" s="290"/>
      <c r="AF231" s="290"/>
      <c r="AG231" s="290"/>
      <c r="AH231" s="290"/>
      <c r="AI231" s="290"/>
      <c r="AJ231" s="290"/>
      <c r="AK231" s="290"/>
      <c r="AL231" s="290"/>
      <c r="AM231" s="290"/>
      <c r="AN231" s="290"/>
      <c r="AO231" s="290"/>
      <c r="AP231" s="290"/>
      <c r="AQ231" s="290"/>
      <c r="AR231" s="290"/>
      <c r="AS231" s="290"/>
      <c r="AT231" s="290"/>
      <c r="AU231" s="290"/>
      <c r="AV231" s="290"/>
      <c r="AW231" s="290"/>
      <c r="AX231" s="290"/>
      <c r="AY231" s="290"/>
      <c r="AZ231" s="290"/>
      <c r="BA231" s="290"/>
      <c r="BB231" s="290"/>
      <c r="BC231" s="290"/>
      <c r="BD231" s="290"/>
      <c r="BE231" s="290"/>
      <c r="BF231" s="290"/>
      <c r="BG231" s="290">
        <v>2</v>
      </c>
      <c r="BH231" s="290">
        <v>2</v>
      </c>
      <c r="BI231" s="290">
        <v>2</v>
      </c>
      <c r="BJ231" s="290">
        <v>2</v>
      </c>
      <c r="BK231" s="290">
        <v>1</v>
      </c>
      <c r="BL231" s="290">
        <v>2</v>
      </c>
      <c r="BM231" s="290">
        <v>2</v>
      </c>
      <c r="BN231" s="290">
        <v>2</v>
      </c>
      <c r="BO231" s="290">
        <v>2</v>
      </c>
      <c r="BP231" s="290">
        <v>2</v>
      </c>
      <c r="BQ231" s="290">
        <v>2</v>
      </c>
      <c r="BR231" s="290">
        <v>2</v>
      </c>
      <c r="BS231" s="290">
        <v>2</v>
      </c>
      <c r="BT231" s="290">
        <v>2</v>
      </c>
      <c r="BU231" s="290">
        <v>2</v>
      </c>
      <c r="BV231" s="290">
        <v>2</v>
      </c>
      <c r="BW231" s="290">
        <v>2</v>
      </c>
      <c r="BX231" s="291">
        <f t="shared" si="134"/>
        <v>16</v>
      </c>
      <c r="BY231" s="292">
        <f t="shared" si="135"/>
        <v>0.94117647058823528</v>
      </c>
      <c r="BZ231" s="291">
        <f t="shared" si="140"/>
        <v>1</v>
      </c>
      <c r="CA231" s="292">
        <f t="shared" si="136"/>
        <v>5.8823529411764705E-2</v>
      </c>
      <c r="CB231" s="291">
        <f t="shared" si="141"/>
        <v>0</v>
      </c>
      <c r="CC231" s="292">
        <f t="shared" si="144"/>
        <v>0</v>
      </c>
      <c r="CD231" s="291">
        <f t="shared" si="137"/>
        <v>1.9411764705882353</v>
      </c>
      <c r="CE231" s="291" t="str">
        <f t="shared" si="128"/>
        <v>Đạt mục tiêu</v>
      </c>
      <c r="CF231" s="274"/>
    </row>
    <row r="232" spans="1:84" ht="30.75" customHeight="1">
      <c r="A232" s="652"/>
      <c r="B232" s="647"/>
      <c r="C232" s="655"/>
      <c r="D232" s="661"/>
      <c r="E232" s="657"/>
      <c r="F232" s="643"/>
      <c r="G232" s="647"/>
      <c r="H232" s="290" t="s">
        <v>1785</v>
      </c>
      <c r="I232" s="290" t="s">
        <v>1303</v>
      </c>
      <c r="J232" s="70" t="s">
        <v>1159</v>
      </c>
      <c r="K232" s="288" t="s">
        <v>1082</v>
      </c>
      <c r="L232" s="399" t="s">
        <v>648</v>
      </c>
      <c r="M232" s="289"/>
      <c r="N232" s="289" t="s">
        <v>648</v>
      </c>
      <c r="O232" s="289"/>
      <c r="P232" s="289"/>
      <c r="Q232" s="289"/>
      <c r="R232" s="289"/>
      <c r="S232" s="289"/>
      <c r="T232" s="289"/>
      <c r="U232" s="289"/>
      <c r="V232" s="289"/>
      <c r="W232" s="478">
        <f t="shared" ref="W232:W237" si="148">COUNTIF($M232:$V232,"x")</f>
        <v>1</v>
      </c>
      <c r="X232" s="290"/>
      <c r="Y232" s="290"/>
      <c r="Z232" s="290"/>
      <c r="AA232" s="290" t="s">
        <v>1769</v>
      </c>
      <c r="AB232" s="290"/>
      <c r="AC232" s="290"/>
      <c r="AD232" s="290"/>
      <c r="AE232" s="290"/>
      <c r="AF232" s="290"/>
      <c r="AG232" s="290"/>
      <c r="AH232" s="290"/>
      <c r="AI232" s="290"/>
      <c r="AJ232" s="290"/>
      <c r="AK232" s="290"/>
      <c r="AL232" s="290"/>
      <c r="AM232" s="290"/>
      <c r="AN232" s="290"/>
      <c r="AO232" s="290"/>
      <c r="AP232" s="290"/>
      <c r="AQ232" s="290"/>
      <c r="AR232" s="290"/>
      <c r="AS232" s="290"/>
      <c r="AT232" s="290"/>
      <c r="AU232" s="290"/>
      <c r="AV232" s="290"/>
      <c r="AW232" s="290"/>
      <c r="AX232" s="290"/>
      <c r="AY232" s="290"/>
      <c r="AZ232" s="290"/>
      <c r="BA232" s="290"/>
      <c r="BB232" s="290"/>
      <c r="BC232" s="290"/>
      <c r="BD232" s="290"/>
      <c r="BE232" s="290"/>
      <c r="BF232" s="290"/>
      <c r="BG232" s="290">
        <v>2</v>
      </c>
      <c r="BH232" s="290">
        <v>2</v>
      </c>
      <c r="BI232" s="290">
        <v>2</v>
      </c>
      <c r="BJ232" s="290">
        <v>2</v>
      </c>
      <c r="BK232" s="290">
        <v>1</v>
      </c>
      <c r="BL232" s="290">
        <v>2</v>
      </c>
      <c r="BM232" s="290">
        <v>2</v>
      </c>
      <c r="BN232" s="290">
        <v>2</v>
      </c>
      <c r="BO232" s="290">
        <v>2</v>
      </c>
      <c r="BP232" s="290">
        <v>2</v>
      </c>
      <c r="BQ232" s="290">
        <v>2</v>
      </c>
      <c r="BR232" s="290">
        <v>2</v>
      </c>
      <c r="BS232" s="290">
        <v>2</v>
      </c>
      <c r="BT232" s="290">
        <v>2</v>
      </c>
      <c r="BU232" s="290">
        <v>2</v>
      </c>
      <c r="BV232" s="290">
        <v>2</v>
      </c>
      <c r="BW232" s="290">
        <v>2</v>
      </c>
      <c r="BX232" s="291">
        <f t="shared" ref="BX232:BX253" si="149">COUNTIF($BG232:$BW232,2)</f>
        <v>16</v>
      </c>
      <c r="BY232" s="292">
        <f t="shared" ref="BY232:BY253" si="150">BX232/COUNTA($BG232:$BW232)</f>
        <v>0.94117647058823528</v>
      </c>
      <c r="BZ232" s="291">
        <f t="shared" si="140"/>
        <v>1</v>
      </c>
      <c r="CA232" s="292">
        <f t="shared" ref="CA232:CA253" si="151">BZ232/COUNTA($BG232:$BW232)</f>
        <v>5.8823529411764705E-2</v>
      </c>
      <c r="CB232" s="291">
        <f t="shared" si="141"/>
        <v>0</v>
      </c>
      <c r="CC232" s="292">
        <f t="shared" si="144"/>
        <v>0</v>
      </c>
      <c r="CD232" s="291">
        <f t="shared" ref="CD232:CD253" si="152">(((BX232*2)+(BZ232*1)+(CB232*0)))/COUNTA($BG232:$BW232)</f>
        <v>1.9411764705882353</v>
      </c>
      <c r="CE232" s="291" t="str">
        <f t="shared" si="128"/>
        <v>Đạt mục tiêu</v>
      </c>
      <c r="CF232" s="274"/>
    </row>
    <row r="233" spans="1:84" ht="30.75" customHeight="1">
      <c r="A233" s="652"/>
      <c r="B233" s="647"/>
      <c r="C233" s="655"/>
      <c r="D233" s="661"/>
      <c r="E233" s="657"/>
      <c r="F233" s="643"/>
      <c r="G233" s="647"/>
      <c r="H233" s="290" t="s">
        <v>1553</v>
      </c>
      <c r="I233" s="290" t="s">
        <v>1303</v>
      </c>
      <c r="J233" s="70" t="s">
        <v>1159</v>
      </c>
      <c r="K233" s="288" t="s">
        <v>1082</v>
      </c>
      <c r="L233" s="399" t="s">
        <v>648</v>
      </c>
      <c r="M233" s="289"/>
      <c r="N233" s="289"/>
      <c r="O233" s="289" t="s">
        <v>648</v>
      </c>
      <c r="P233" s="289"/>
      <c r="Q233" s="289"/>
      <c r="R233" s="289"/>
      <c r="S233" s="289"/>
      <c r="T233" s="289"/>
      <c r="U233" s="289"/>
      <c r="V233" s="289"/>
      <c r="W233" s="478">
        <f t="shared" si="148"/>
        <v>1</v>
      </c>
      <c r="X233" s="290"/>
      <c r="Y233" s="290"/>
      <c r="Z233" s="290"/>
      <c r="AA233" s="290"/>
      <c r="AB233" s="290"/>
      <c r="AC233" s="290"/>
      <c r="AD233" s="290"/>
      <c r="AE233" s="290"/>
      <c r="AF233" s="290" t="s">
        <v>1769</v>
      </c>
      <c r="AG233" s="290"/>
      <c r="AH233" s="290"/>
      <c r="AI233" s="290"/>
      <c r="AJ233" s="290"/>
      <c r="AK233" s="290"/>
      <c r="AL233" s="290"/>
      <c r="AM233" s="290"/>
      <c r="AN233" s="290"/>
      <c r="AO233" s="290"/>
      <c r="AP233" s="290"/>
      <c r="AQ233" s="290"/>
      <c r="AR233" s="290"/>
      <c r="AS233" s="290"/>
      <c r="AT233" s="290"/>
      <c r="AU233" s="290"/>
      <c r="AV233" s="290"/>
      <c r="AW233" s="290"/>
      <c r="AX233" s="290"/>
      <c r="AY233" s="290"/>
      <c r="AZ233" s="290"/>
      <c r="BA233" s="290"/>
      <c r="BB233" s="290"/>
      <c r="BC233" s="290"/>
      <c r="BD233" s="290"/>
      <c r="BE233" s="290"/>
      <c r="BF233" s="290"/>
      <c r="BG233" s="290">
        <v>2</v>
      </c>
      <c r="BH233" s="290">
        <v>2</v>
      </c>
      <c r="BI233" s="290">
        <v>2</v>
      </c>
      <c r="BJ233" s="290">
        <v>2</v>
      </c>
      <c r="BK233" s="290">
        <v>1</v>
      </c>
      <c r="BL233" s="290">
        <v>2</v>
      </c>
      <c r="BM233" s="290">
        <v>2</v>
      </c>
      <c r="BN233" s="290">
        <v>2</v>
      </c>
      <c r="BO233" s="290">
        <v>2</v>
      </c>
      <c r="BP233" s="290">
        <v>1</v>
      </c>
      <c r="BQ233" s="290">
        <v>2</v>
      </c>
      <c r="BR233" s="290">
        <v>2</v>
      </c>
      <c r="BS233" s="290">
        <v>2</v>
      </c>
      <c r="BT233" s="290">
        <v>2</v>
      </c>
      <c r="BU233" s="290">
        <v>2</v>
      </c>
      <c r="BV233" s="290">
        <v>2</v>
      </c>
      <c r="BW233" s="290">
        <v>2</v>
      </c>
      <c r="BX233" s="291">
        <f t="shared" si="149"/>
        <v>15</v>
      </c>
      <c r="BY233" s="292">
        <f t="shared" si="150"/>
        <v>0.88235294117647056</v>
      </c>
      <c r="BZ233" s="291">
        <f t="shared" si="140"/>
        <v>2</v>
      </c>
      <c r="CA233" s="292">
        <f t="shared" si="151"/>
        <v>0.11764705882352941</v>
      </c>
      <c r="CB233" s="291">
        <f t="shared" si="141"/>
        <v>0</v>
      </c>
      <c r="CC233" s="292">
        <f t="shared" si="144"/>
        <v>0</v>
      </c>
      <c r="CD233" s="291">
        <f t="shared" si="152"/>
        <v>1.8823529411764706</v>
      </c>
      <c r="CE233" s="291" t="str">
        <f t="shared" si="128"/>
        <v>Đạt mục tiêu</v>
      </c>
      <c r="CF233" s="274"/>
    </row>
    <row r="234" spans="1:84" ht="30.75" customHeight="1">
      <c r="A234" s="652"/>
      <c r="B234" s="647"/>
      <c r="C234" s="655"/>
      <c r="D234" s="661"/>
      <c r="E234" s="657"/>
      <c r="F234" s="643"/>
      <c r="G234" s="647"/>
      <c r="H234" s="290" t="s">
        <v>2094</v>
      </c>
      <c r="I234" s="290" t="s">
        <v>1303</v>
      </c>
      <c r="J234" s="70" t="s">
        <v>1159</v>
      </c>
      <c r="K234" s="288" t="s">
        <v>1082</v>
      </c>
      <c r="L234" s="399" t="s">
        <v>648</v>
      </c>
      <c r="M234" s="289"/>
      <c r="N234" s="289"/>
      <c r="O234" s="289" t="s">
        <v>648</v>
      </c>
      <c r="P234" s="289"/>
      <c r="Q234" s="289"/>
      <c r="R234" s="289"/>
      <c r="S234" s="289"/>
      <c r="T234" s="289"/>
      <c r="U234" s="289"/>
      <c r="V234" s="289"/>
      <c r="W234" s="478">
        <f t="shared" si="148"/>
        <v>1</v>
      </c>
      <c r="X234" s="290"/>
      <c r="Y234" s="290"/>
      <c r="Z234" s="290"/>
      <c r="AA234" s="290"/>
      <c r="AB234" s="290"/>
      <c r="AC234" s="290"/>
      <c r="AD234" s="290"/>
      <c r="AE234" s="290"/>
      <c r="AF234" s="290"/>
      <c r="AG234" s="290" t="s">
        <v>1769</v>
      </c>
      <c r="AH234" s="290"/>
      <c r="AI234" s="290"/>
      <c r="AJ234" s="290"/>
      <c r="AK234" s="290"/>
      <c r="AL234" s="290"/>
      <c r="AM234" s="290"/>
      <c r="AN234" s="290"/>
      <c r="AO234" s="290"/>
      <c r="AP234" s="290"/>
      <c r="AQ234" s="290"/>
      <c r="AR234" s="290"/>
      <c r="AS234" s="290"/>
      <c r="AT234" s="290"/>
      <c r="AU234" s="290"/>
      <c r="AV234" s="290"/>
      <c r="AW234" s="290"/>
      <c r="AX234" s="290"/>
      <c r="AY234" s="290"/>
      <c r="AZ234" s="290"/>
      <c r="BA234" s="290"/>
      <c r="BB234" s="290"/>
      <c r="BC234" s="290"/>
      <c r="BD234" s="290"/>
      <c r="BE234" s="290"/>
      <c r="BF234" s="290"/>
      <c r="BG234" s="290">
        <v>2</v>
      </c>
      <c r="BH234" s="290">
        <v>2</v>
      </c>
      <c r="BI234" s="290">
        <v>2</v>
      </c>
      <c r="BJ234" s="290">
        <v>2</v>
      </c>
      <c r="BK234" s="290">
        <v>2</v>
      </c>
      <c r="BL234" s="290">
        <v>2</v>
      </c>
      <c r="BM234" s="290">
        <v>2</v>
      </c>
      <c r="BN234" s="290">
        <v>2</v>
      </c>
      <c r="BO234" s="290">
        <v>2</v>
      </c>
      <c r="BP234" s="290">
        <v>2</v>
      </c>
      <c r="BQ234" s="290">
        <v>2</v>
      </c>
      <c r="BR234" s="290">
        <v>2</v>
      </c>
      <c r="BS234" s="290">
        <v>2</v>
      </c>
      <c r="BT234" s="290">
        <v>2</v>
      </c>
      <c r="BU234" s="290">
        <v>2</v>
      </c>
      <c r="BV234" s="290">
        <v>2</v>
      </c>
      <c r="BW234" s="290">
        <v>2</v>
      </c>
      <c r="BX234" s="291">
        <f t="shared" si="149"/>
        <v>17</v>
      </c>
      <c r="BY234" s="292">
        <f t="shared" si="150"/>
        <v>1</v>
      </c>
      <c r="BZ234" s="291">
        <f t="shared" si="140"/>
        <v>0</v>
      </c>
      <c r="CA234" s="292">
        <f t="shared" si="151"/>
        <v>0</v>
      </c>
      <c r="CB234" s="291">
        <f t="shared" si="141"/>
        <v>0</v>
      </c>
      <c r="CC234" s="292">
        <f t="shared" si="144"/>
        <v>0</v>
      </c>
      <c r="CD234" s="291">
        <f t="shared" si="152"/>
        <v>2</v>
      </c>
      <c r="CE234" s="291" t="str">
        <f t="shared" si="128"/>
        <v>Đạt mục tiêu</v>
      </c>
      <c r="CF234" s="274"/>
    </row>
    <row r="235" spans="1:84" ht="30.75" customHeight="1">
      <c r="A235" s="652"/>
      <c r="B235" s="647"/>
      <c r="C235" s="655"/>
      <c r="D235" s="661"/>
      <c r="E235" s="657"/>
      <c r="F235" s="643"/>
      <c r="G235" s="647"/>
      <c r="H235" s="290" t="s">
        <v>1862</v>
      </c>
      <c r="I235" s="290" t="s">
        <v>1303</v>
      </c>
      <c r="J235" s="70" t="s">
        <v>1159</v>
      </c>
      <c r="K235" s="288" t="s">
        <v>1082</v>
      </c>
      <c r="L235" s="399" t="s">
        <v>648</v>
      </c>
      <c r="M235" s="289"/>
      <c r="N235" s="289"/>
      <c r="O235" s="289" t="s">
        <v>648</v>
      </c>
      <c r="P235" s="289"/>
      <c r="Q235" s="289"/>
      <c r="R235" s="289"/>
      <c r="S235" s="289"/>
      <c r="T235" s="289"/>
      <c r="U235" s="289"/>
      <c r="V235" s="289"/>
      <c r="W235" s="478">
        <f t="shared" si="148"/>
        <v>1</v>
      </c>
      <c r="X235" s="290"/>
      <c r="Y235" s="290"/>
      <c r="Z235" s="290"/>
      <c r="AA235" s="290"/>
      <c r="AB235" s="290"/>
      <c r="AC235" s="290"/>
      <c r="AD235" s="290" t="s">
        <v>1769</v>
      </c>
      <c r="AE235" s="290"/>
      <c r="AF235" s="290"/>
      <c r="AG235" s="290"/>
      <c r="AH235" s="290"/>
      <c r="AI235" s="290"/>
      <c r="AJ235" s="290"/>
      <c r="AK235" s="290"/>
      <c r="AL235" s="290"/>
      <c r="AM235" s="290"/>
      <c r="AN235" s="290"/>
      <c r="AO235" s="290"/>
      <c r="AP235" s="290"/>
      <c r="AQ235" s="290"/>
      <c r="AR235" s="290"/>
      <c r="AS235" s="290"/>
      <c r="AT235" s="290"/>
      <c r="AU235" s="290"/>
      <c r="AV235" s="290"/>
      <c r="AW235" s="290"/>
      <c r="AX235" s="290"/>
      <c r="AY235" s="290"/>
      <c r="AZ235" s="290"/>
      <c r="BA235" s="290"/>
      <c r="BB235" s="290"/>
      <c r="BC235" s="290"/>
      <c r="BD235" s="290"/>
      <c r="BE235" s="290"/>
      <c r="BF235" s="290"/>
      <c r="BG235" s="290">
        <v>2</v>
      </c>
      <c r="BH235" s="290">
        <v>2</v>
      </c>
      <c r="BI235" s="290">
        <v>2</v>
      </c>
      <c r="BJ235" s="290">
        <v>2</v>
      </c>
      <c r="BK235" s="290">
        <v>1</v>
      </c>
      <c r="BL235" s="290">
        <v>2</v>
      </c>
      <c r="BM235" s="290">
        <v>2</v>
      </c>
      <c r="BN235" s="290">
        <v>2</v>
      </c>
      <c r="BO235" s="290">
        <v>2</v>
      </c>
      <c r="BP235" s="290">
        <v>2</v>
      </c>
      <c r="BQ235" s="290">
        <v>2</v>
      </c>
      <c r="BR235" s="290">
        <v>2</v>
      </c>
      <c r="BS235" s="290">
        <v>2</v>
      </c>
      <c r="BT235" s="290">
        <v>2</v>
      </c>
      <c r="BU235" s="290">
        <v>2</v>
      </c>
      <c r="BV235" s="290">
        <v>2</v>
      </c>
      <c r="BW235" s="290">
        <v>2</v>
      </c>
      <c r="BX235" s="291">
        <f t="shared" si="149"/>
        <v>16</v>
      </c>
      <c r="BY235" s="292">
        <f t="shared" si="150"/>
        <v>0.94117647058823528</v>
      </c>
      <c r="BZ235" s="291">
        <f t="shared" si="140"/>
        <v>1</v>
      </c>
      <c r="CA235" s="292">
        <f t="shared" si="151"/>
        <v>5.8823529411764705E-2</v>
      </c>
      <c r="CB235" s="291">
        <f t="shared" si="141"/>
        <v>0</v>
      </c>
      <c r="CC235" s="292">
        <f t="shared" si="144"/>
        <v>0</v>
      </c>
      <c r="CD235" s="291">
        <f t="shared" si="152"/>
        <v>1.9411764705882353</v>
      </c>
      <c r="CE235" s="291" t="str">
        <f t="shared" si="128"/>
        <v>Đạt mục tiêu</v>
      </c>
      <c r="CF235" s="274"/>
    </row>
    <row r="236" spans="1:84" ht="30.75" customHeight="1">
      <c r="A236" s="652"/>
      <c r="B236" s="647"/>
      <c r="C236" s="655"/>
      <c r="D236" s="661"/>
      <c r="E236" s="657"/>
      <c r="F236" s="643"/>
      <c r="G236" s="647"/>
      <c r="H236" s="290" t="s">
        <v>1554</v>
      </c>
      <c r="I236" s="290" t="s">
        <v>1303</v>
      </c>
      <c r="J236" s="70" t="s">
        <v>1159</v>
      </c>
      <c r="K236" s="288" t="s">
        <v>1082</v>
      </c>
      <c r="L236" s="399" t="s">
        <v>648</v>
      </c>
      <c r="M236" s="289"/>
      <c r="N236" s="289"/>
      <c r="O236" s="289"/>
      <c r="P236" s="289" t="s">
        <v>648</v>
      </c>
      <c r="Q236" s="289"/>
      <c r="R236" s="289"/>
      <c r="S236" s="289"/>
      <c r="T236" s="289"/>
      <c r="U236" s="289"/>
      <c r="V236" s="289"/>
      <c r="W236" s="478">
        <f t="shared" si="148"/>
        <v>1</v>
      </c>
      <c r="X236" s="290"/>
      <c r="Y236" s="290"/>
      <c r="Z236" s="290"/>
      <c r="AA236" s="290"/>
      <c r="AB236" s="290"/>
      <c r="AC236" s="290"/>
      <c r="AD236" s="290"/>
      <c r="AE236" s="290"/>
      <c r="AF236" s="290"/>
      <c r="AG236" s="290"/>
      <c r="AH236" s="290" t="s">
        <v>1769</v>
      </c>
      <c r="AI236" s="290"/>
      <c r="AJ236" s="290"/>
      <c r="AK236" s="290"/>
      <c r="AL236" s="290"/>
      <c r="AM236" s="290"/>
      <c r="AN236" s="290"/>
      <c r="AO236" s="290"/>
      <c r="AP236" s="290"/>
      <c r="AQ236" s="290"/>
      <c r="AR236" s="290"/>
      <c r="AS236" s="290"/>
      <c r="AT236" s="290"/>
      <c r="AU236" s="290"/>
      <c r="AV236" s="290"/>
      <c r="AW236" s="290"/>
      <c r="AX236" s="290"/>
      <c r="AY236" s="290"/>
      <c r="AZ236" s="290"/>
      <c r="BA236" s="290"/>
      <c r="BB236" s="290"/>
      <c r="BC236" s="290"/>
      <c r="BD236" s="290"/>
      <c r="BE236" s="290"/>
      <c r="BF236" s="290"/>
      <c r="BG236" s="290">
        <v>2</v>
      </c>
      <c r="BH236" s="290">
        <v>2</v>
      </c>
      <c r="BI236" s="290">
        <v>2</v>
      </c>
      <c r="BJ236" s="290">
        <v>2</v>
      </c>
      <c r="BK236" s="290">
        <v>1</v>
      </c>
      <c r="BL236" s="290">
        <v>2</v>
      </c>
      <c r="BM236" s="290">
        <v>2</v>
      </c>
      <c r="BN236" s="290">
        <v>2</v>
      </c>
      <c r="BO236" s="290">
        <v>2</v>
      </c>
      <c r="BP236" s="290">
        <v>2</v>
      </c>
      <c r="BQ236" s="290">
        <v>2</v>
      </c>
      <c r="BR236" s="290">
        <v>2</v>
      </c>
      <c r="BS236" s="290">
        <v>2</v>
      </c>
      <c r="BT236" s="290">
        <v>2</v>
      </c>
      <c r="BU236" s="290">
        <v>2</v>
      </c>
      <c r="BV236" s="290">
        <v>2</v>
      </c>
      <c r="BW236" s="290">
        <v>2</v>
      </c>
      <c r="BX236" s="291">
        <f t="shared" si="149"/>
        <v>16</v>
      </c>
      <c r="BY236" s="292">
        <f t="shared" si="150"/>
        <v>0.94117647058823528</v>
      </c>
      <c r="BZ236" s="291">
        <f t="shared" si="140"/>
        <v>1</v>
      </c>
      <c r="CA236" s="292">
        <f t="shared" si="151"/>
        <v>5.8823529411764705E-2</v>
      </c>
      <c r="CB236" s="291">
        <f t="shared" si="141"/>
        <v>0</v>
      </c>
      <c r="CC236" s="292">
        <f t="shared" si="144"/>
        <v>0</v>
      </c>
      <c r="CD236" s="291">
        <f t="shared" si="152"/>
        <v>1.9411764705882353</v>
      </c>
      <c r="CE236" s="291" t="str">
        <f t="shared" si="128"/>
        <v>Đạt mục tiêu</v>
      </c>
      <c r="CF236" s="274"/>
    </row>
    <row r="237" spans="1:84" ht="30.75" customHeight="1">
      <c r="A237" s="652"/>
      <c r="B237" s="647"/>
      <c r="C237" s="655"/>
      <c r="D237" s="661"/>
      <c r="E237" s="657"/>
      <c r="F237" s="643"/>
      <c r="G237" s="647"/>
      <c r="H237" s="290" t="s">
        <v>2095</v>
      </c>
      <c r="I237" s="290" t="s">
        <v>1303</v>
      </c>
      <c r="J237" s="70" t="s">
        <v>1159</v>
      </c>
      <c r="K237" s="288" t="s">
        <v>1082</v>
      </c>
      <c r="L237" s="399" t="s">
        <v>648</v>
      </c>
      <c r="M237" s="289"/>
      <c r="N237" s="289"/>
      <c r="O237" s="289"/>
      <c r="P237" s="289" t="s">
        <v>648</v>
      </c>
      <c r="Q237" s="289"/>
      <c r="R237" s="289"/>
      <c r="S237" s="289"/>
      <c r="T237" s="289"/>
      <c r="U237" s="289"/>
      <c r="V237" s="289"/>
      <c r="W237" s="478">
        <f t="shared" si="148"/>
        <v>1</v>
      </c>
      <c r="X237" s="290"/>
      <c r="Y237" s="290"/>
      <c r="Z237" s="290"/>
      <c r="AA237" s="290"/>
      <c r="AB237" s="290"/>
      <c r="AC237" s="290"/>
      <c r="AD237" s="290"/>
      <c r="AE237" s="290"/>
      <c r="AF237" s="290"/>
      <c r="AG237" s="290"/>
      <c r="AH237" s="290"/>
      <c r="AI237" s="290" t="s">
        <v>1769</v>
      </c>
      <c r="AJ237" s="290"/>
      <c r="AK237" s="290"/>
      <c r="AL237" s="290"/>
      <c r="AM237" s="290"/>
      <c r="AN237" s="290"/>
      <c r="AO237" s="290"/>
      <c r="AP237" s="290"/>
      <c r="AQ237" s="290"/>
      <c r="AR237" s="290"/>
      <c r="AS237" s="290"/>
      <c r="AT237" s="290"/>
      <c r="AU237" s="290"/>
      <c r="AV237" s="290"/>
      <c r="AW237" s="290"/>
      <c r="AX237" s="290"/>
      <c r="AY237" s="290"/>
      <c r="AZ237" s="290"/>
      <c r="BA237" s="290"/>
      <c r="BB237" s="290"/>
      <c r="BC237" s="290"/>
      <c r="BD237" s="290"/>
      <c r="BE237" s="290"/>
      <c r="BF237" s="290"/>
      <c r="BG237" s="290">
        <v>2</v>
      </c>
      <c r="BH237" s="290">
        <v>2</v>
      </c>
      <c r="BI237" s="290">
        <v>2</v>
      </c>
      <c r="BJ237" s="290">
        <v>2</v>
      </c>
      <c r="BK237" s="290">
        <v>2</v>
      </c>
      <c r="BL237" s="290">
        <v>2</v>
      </c>
      <c r="BM237" s="290">
        <v>2</v>
      </c>
      <c r="BN237" s="290">
        <v>2</v>
      </c>
      <c r="BO237" s="290">
        <v>2</v>
      </c>
      <c r="BP237" s="290">
        <v>2</v>
      </c>
      <c r="BQ237" s="290">
        <v>2</v>
      </c>
      <c r="BR237" s="290">
        <v>2</v>
      </c>
      <c r="BS237" s="290">
        <v>2</v>
      </c>
      <c r="BT237" s="290">
        <v>2</v>
      </c>
      <c r="BU237" s="290">
        <v>2</v>
      </c>
      <c r="BV237" s="290">
        <v>2</v>
      </c>
      <c r="BW237" s="290">
        <v>2</v>
      </c>
      <c r="BX237" s="291">
        <f t="shared" si="149"/>
        <v>17</v>
      </c>
      <c r="BY237" s="292">
        <f t="shared" si="150"/>
        <v>1</v>
      </c>
      <c r="BZ237" s="291">
        <f t="shared" si="140"/>
        <v>0</v>
      </c>
      <c r="CA237" s="292">
        <f t="shared" si="151"/>
        <v>0</v>
      </c>
      <c r="CB237" s="291">
        <f t="shared" si="141"/>
        <v>0</v>
      </c>
      <c r="CC237" s="292">
        <f t="shared" si="144"/>
        <v>0</v>
      </c>
      <c r="CD237" s="291">
        <f t="shared" si="152"/>
        <v>2</v>
      </c>
      <c r="CE237" s="291" t="str">
        <f t="shared" si="128"/>
        <v>Đạt mục tiêu</v>
      </c>
      <c r="CF237" s="274"/>
    </row>
    <row r="238" spans="1:84" ht="30.75" customHeight="1">
      <c r="A238" s="652"/>
      <c r="B238" s="647"/>
      <c r="C238" s="655"/>
      <c r="D238" s="661"/>
      <c r="E238" s="657"/>
      <c r="F238" s="643"/>
      <c r="G238" s="647"/>
      <c r="H238" s="290" t="s">
        <v>2032</v>
      </c>
      <c r="I238" s="290" t="s">
        <v>1303</v>
      </c>
      <c r="J238" s="70" t="s">
        <v>1159</v>
      </c>
      <c r="K238" s="288" t="s">
        <v>1082</v>
      </c>
      <c r="L238" s="399" t="s">
        <v>648</v>
      </c>
      <c r="M238" s="289"/>
      <c r="N238" s="289"/>
      <c r="O238" s="289"/>
      <c r="P238" s="289" t="s">
        <v>648</v>
      </c>
      <c r="Q238" s="289"/>
      <c r="R238" s="289"/>
      <c r="S238" s="289"/>
      <c r="T238" s="289"/>
      <c r="U238" s="289"/>
      <c r="V238" s="289"/>
      <c r="W238" s="478">
        <f t="shared" ref="W238:W242" si="153">COUNTIF($M238:$V238,"x")</f>
        <v>1</v>
      </c>
      <c r="X238" s="290"/>
      <c r="Y238" s="290"/>
      <c r="Z238" s="290"/>
      <c r="AA238" s="290"/>
      <c r="AB238" s="290"/>
      <c r="AC238" s="290"/>
      <c r="AD238" s="290"/>
      <c r="AE238" s="290"/>
      <c r="AF238" s="290"/>
      <c r="AG238" s="290"/>
      <c r="AH238" s="290"/>
      <c r="AI238" s="290"/>
      <c r="AJ238" s="290"/>
      <c r="AK238" s="290" t="s">
        <v>1769</v>
      </c>
      <c r="AL238" s="290"/>
      <c r="AM238" s="290"/>
      <c r="AN238" s="290"/>
      <c r="AO238" s="290"/>
      <c r="AP238" s="290"/>
      <c r="AQ238" s="290"/>
      <c r="AR238" s="290"/>
      <c r="AS238" s="290"/>
      <c r="AT238" s="290"/>
      <c r="AU238" s="290"/>
      <c r="AV238" s="290"/>
      <c r="AW238" s="290"/>
      <c r="AX238" s="290"/>
      <c r="AY238" s="290"/>
      <c r="AZ238" s="290"/>
      <c r="BA238" s="290"/>
      <c r="BB238" s="290"/>
      <c r="BC238" s="290"/>
      <c r="BD238" s="290"/>
      <c r="BE238" s="290"/>
      <c r="BF238" s="290"/>
      <c r="BG238" s="290">
        <v>2</v>
      </c>
      <c r="BH238" s="290">
        <v>2</v>
      </c>
      <c r="BI238" s="290">
        <v>2</v>
      </c>
      <c r="BJ238" s="290">
        <v>2</v>
      </c>
      <c r="BK238" s="290">
        <v>1</v>
      </c>
      <c r="BL238" s="290">
        <v>2</v>
      </c>
      <c r="BM238" s="290">
        <v>2</v>
      </c>
      <c r="BN238" s="290">
        <v>2</v>
      </c>
      <c r="BO238" s="290">
        <v>2</v>
      </c>
      <c r="BP238" s="290">
        <v>2</v>
      </c>
      <c r="BQ238" s="290">
        <v>2</v>
      </c>
      <c r="BR238" s="290">
        <v>2</v>
      </c>
      <c r="BS238" s="290">
        <v>2</v>
      </c>
      <c r="BT238" s="290">
        <v>2</v>
      </c>
      <c r="BU238" s="290">
        <v>2</v>
      </c>
      <c r="BV238" s="290">
        <v>2</v>
      </c>
      <c r="BW238" s="290">
        <v>2</v>
      </c>
      <c r="BX238" s="291">
        <f t="shared" si="149"/>
        <v>16</v>
      </c>
      <c r="BY238" s="292">
        <f t="shared" si="150"/>
        <v>0.94117647058823528</v>
      </c>
      <c r="BZ238" s="291">
        <f t="shared" si="140"/>
        <v>1</v>
      </c>
      <c r="CA238" s="292">
        <f t="shared" si="151"/>
        <v>5.8823529411764705E-2</v>
      </c>
      <c r="CB238" s="291">
        <f t="shared" si="141"/>
        <v>0</v>
      </c>
      <c r="CC238" s="292">
        <f t="shared" si="144"/>
        <v>0</v>
      </c>
      <c r="CD238" s="291">
        <f t="shared" si="152"/>
        <v>1.9411764705882353</v>
      </c>
      <c r="CE238" s="291" t="str">
        <f t="shared" si="128"/>
        <v>Đạt mục tiêu</v>
      </c>
      <c r="CF238" s="274"/>
    </row>
    <row r="239" spans="1:84" ht="30.75" customHeight="1">
      <c r="A239" s="652"/>
      <c r="B239" s="647"/>
      <c r="C239" s="655"/>
      <c r="D239" s="661"/>
      <c r="E239" s="657"/>
      <c r="F239" s="643"/>
      <c r="G239" s="647"/>
      <c r="H239" s="290" t="s">
        <v>1863</v>
      </c>
      <c r="I239" s="290" t="s">
        <v>1303</v>
      </c>
      <c r="J239" s="70" t="s">
        <v>1159</v>
      </c>
      <c r="K239" s="288" t="s">
        <v>1082</v>
      </c>
      <c r="L239" s="399" t="s">
        <v>648</v>
      </c>
      <c r="M239" s="289"/>
      <c r="N239" s="289"/>
      <c r="O239" s="289"/>
      <c r="P239" s="289"/>
      <c r="Q239" s="289" t="s">
        <v>648</v>
      </c>
      <c r="R239" s="289"/>
      <c r="S239" s="289"/>
      <c r="T239" s="289"/>
      <c r="U239" s="289"/>
      <c r="V239" s="289"/>
      <c r="W239" s="478">
        <f t="shared" si="153"/>
        <v>1</v>
      </c>
      <c r="X239" s="290"/>
      <c r="Y239" s="290"/>
      <c r="Z239" s="290"/>
      <c r="AA239" s="290"/>
      <c r="AB239" s="290"/>
      <c r="AC239" s="290"/>
      <c r="AD239" s="290"/>
      <c r="AE239" s="290"/>
      <c r="AF239" s="290"/>
      <c r="AG239" s="290"/>
      <c r="AH239" s="290"/>
      <c r="AI239" s="290"/>
      <c r="AJ239" s="290"/>
      <c r="AK239" s="290"/>
      <c r="AL239" s="290"/>
      <c r="AM239" s="290" t="s">
        <v>1769</v>
      </c>
      <c r="AN239" s="290"/>
      <c r="AO239" s="290"/>
      <c r="AP239" s="290"/>
      <c r="AQ239" s="290"/>
      <c r="AR239" s="290"/>
      <c r="AS239" s="290"/>
      <c r="AT239" s="290"/>
      <c r="AU239" s="290"/>
      <c r="AV239" s="290"/>
      <c r="AW239" s="290"/>
      <c r="AX239" s="290"/>
      <c r="AY239" s="290"/>
      <c r="AZ239" s="290"/>
      <c r="BA239" s="290"/>
      <c r="BB239" s="290"/>
      <c r="BC239" s="290"/>
      <c r="BD239" s="290"/>
      <c r="BE239" s="290"/>
      <c r="BF239" s="290"/>
      <c r="BG239" s="290">
        <v>2</v>
      </c>
      <c r="BH239" s="290">
        <v>2</v>
      </c>
      <c r="BI239" s="290">
        <v>2</v>
      </c>
      <c r="BJ239" s="290">
        <v>2</v>
      </c>
      <c r="BK239" s="290">
        <v>1</v>
      </c>
      <c r="BL239" s="290">
        <v>2</v>
      </c>
      <c r="BM239" s="290">
        <v>2</v>
      </c>
      <c r="BN239" s="290">
        <v>2</v>
      </c>
      <c r="BO239" s="290">
        <v>2</v>
      </c>
      <c r="BP239" s="290">
        <v>2</v>
      </c>
      <c r="BQ239" s="290">
        <v>2</v>
      </c>
      <c r="BR239" s="290">
        <v>2</v>
      </c>
      <c r="BS239" s="290">
        <v>2</v>
      </c>
      <c r="BT239" s="290">
        <v>2</v>
      </c>
      <c r="BU239" s="290">
        <v>2</v>
      </c>
      <c r="BV239" s="290">
        <v>2</v>
      </c>
      <c r="BW239" s="290">
        <v>2</v>
      </c>
      <c r="BX239" s="291">
        <f t="shared" si="149"/>
        <v>16</v>
      </c>
      <c r="BY239" s="292">
        <f t="shared" si="150"/>
        <v>0.94117647058823528</v>
      </c>
      <c r="BZ239" s="291">
        <f t="shared" si="140"/>
        <v>1</v>
      </c>
      <c r="CA239" s="292">
        <f t="shared" si="151"/>
        <v>5.8823529411764705E-2</v>
      </c>
      <c r="CB239" s="291">
        <f t="shared" si="141"/>
        <v>0</v>
      </c>
      <c r="CC239" s="292">
        <f t="shared" si="144"/>
        <v>0</v>
      </c>
      <c r="CD239" s="291">
        <f t="shared" si="152"/>
        <v>1.9411764705882353</v>
      </c>
      <c r="CE239" s="291" t="str">
        <f t="shared" si="128"/>
        <v>Đạt mục tiêu</v>
      </c>
      <c r="CF239" s="274"/>
    </row>
    <row r="240" spans="1:84" ht="30.75" customHeight="1">
      <c r="A240" s="652"/>
      <c r="B240" s="647"/>
      <c r="C240" s="655"/>
      <c r="D240" s="661"/>
      <c r="E240" s="657"/>
      <c r="F240" s="643"/>
      <c r="G240" s="647"/>
      <c r="H240" s="290" t="s">
        <v>1864</v>
      </c>
      <c r="I240" s="290" t="s">
        <v>1303</v>
      </c>
      <c r="J240" s="70" t="s">
        <v>1159</v>
      </c>
      <c r="K240" s="288" t="s">
        <v>1082</v>
      </c>
      <c r="L240" s="399" t="s">
        <v>648</v>
      </c>
      <c r="M240" s="289"/>
      <c r="N240" s="289"/>
      <c r="O240" s="289"/>
      <c r="P240" s="289"/>
      <c r="Q240" s="289" t="s">
        <v>648</v>
      </c>
      <c r="R240" s="289"/>
      <c r="S240" s="289"/>
      <c r="T240" s="289"/>
      <c r="U240" s="289"/>
      <c r="V240" s="289"/>
      <c r="W240" s="478">
        <f t="shared" si="153"/>
        <v>1</v>
      </c>
      <c r="X240" s="290"/>
      <c r="Y240" s="290"/>
      <c r="Z240" s="290"/>
      <c r="AA240" s="290"/>
      <c r="AB240" s="290"/>
      <c r="AC240" s="290"/>
      <c r="AD240" s="290"/>
      <c r="AE240" s="290"/>
      <c r="AF240" s="290"/>
      <c r="AG240" s="290"/>
      <c r="AH240" s="290"/>
      <c r="AI240" s="290"/>
      <c r="AJ240" s="290"/>
      <c r="AK240" s="290"/>
      <c r="AL240" s="290" t="s">
        <v>1769</v>
      </c>
      <c r="AM240" s="290"/>
      <c r="AN240" s="290"/>
      <c r="AO240" s="290"/>
      <c r="AP240" s="290"/>
      <c r="AQ240" s="290"/>
      <c r="AR240" s="290"/>
      <c r="AS240" s="290"/>
      <c r="AT240" s="290"/>
      <c r="AU240" s="290"/>
      <c r="AV240" s="290"/>
      <c r="AW240" s="290"/>
      <c r="AX240" s="290"/>
      <c r="AY240" s="290"/>
      <c r="AZ240" s="290"/>
      <c r="BA240" s="290"/>
      <c r="BB240" s="290"/>
      <c r="BC240" s="290"/>
      <c r="BD240" s="290"/>
      <c r="BE240" s="290"/>
      <c r="BF240" s="290"/>
      <c r="BG240" s="290">
        <v>2</v>
      </c>
      <c r="BH240" s="290">
        <v>2</v>
      </c>
      <c r="BI240" s="290">
        <v>2</v>
      </c>
      <c r="BJ240" s="290">
        <v>2</v>
      </c>
      <c r="BK240" s="290">
        <v>2</v>
      </c>
      <c r="BL240" s="290">
        <v>2</v>
      </c>
      <c r="BM240" s="290">
        <v>2</v>
      </c>
      <c r="BN240" s="290">
        <v>2</v>
      </c>
      <c r="BO240" s="290">
        <v>2</v>
      </c>
      <c r="BP240" s="290">
        <v>2</v>
      </c>
      <c r="BQ240" s="290">
        <v>2</v>
      </c>
      <c r="BR240" s="290">
        <v>2</v>
      </c>
      <c r="BS240" s="290">
        <v>2</v>
      </c>
      <c r="BT240" s="290">
        <v>2</v>
      </c>
      <c r="BU240" s="290">
        <v>2</v>
      </c>
      <c r="BV240" s="290">
        <v>2</v>
      </c>
      <c r="BW240" s="290">
        <v>2</v>
      </c>
      <c r="BX240" s="291">
        <f t="shared" si="149"/>
        <v>17</v>
      </c>
      <c r="BY240" s="292">
        <f t="shared" si="150"/>
        <v>1</v>
      </c>
      <c r="BZ240" s="291">
        <f t="shared" si="140"/>
        <v>0</v>
      </c>
      <c r="CA240" s="292">
        <f t="shared" si="151"/>
        <v>0</v>
      </c>
      <c r="CB240" s="291">
        <f t="shared" si="141"/>
        <v>0</v>
      </c>
      <c r="CC240" s="292">
        <f t="shared" si="144"/>
        <v>0</v>
      </c>
      <c r="CD240" s="291">
        <f t="shared" si="152"/>
        <v>2</v>
      </c>
      <c r="CE240" s="291" t="str">
        <f t="shared" si="128"/>
        <v>Đạt mục tiêu</v>
      </c>
      <c r="CF240" s="274"/>
    </row>
    <row r="241" spans="1:84" ht="30.75" customHeight="1">
      <c r="A241" s="652"/>
      <c r="B241" s="647"/>
      <c r="C241" s="655"/>
      <c r="D241" s="661"/>
      <c r="E241" s="657"/>
      <c r="F241" s="643"/>
      <c r="G241" s="647"/>
      <c r="H241" s="290" t="s">
        <v>2036</v>
      </c>
      <c r="I241" s="290" t="s">
        <v>1303</v>
      </c>
      <c r="J241" s="70" t="s">
        <v>1159</v>
      </c>
      <c r="K241" s="288" t="s">
        <v>1082</v>
      </c>
      <c r="L241" s="399" t="s">
        <v>648</v>
      </c>
      <c r="M241" s="289"/>
      <c r="N241" s="289"/>
      <c r="O241" s="289"/>
      <c r="P241" s="289"/>
      <c r="Q241" s="289"/>
      <c r="R241" s="289" t="s">
        <v>648</v>
      </c>
      <c r="S241" s="289"/>
      <c r="T241" s="289"/>
      <c r="U241" s="289"/>
      <c r="V241" s="289"/>
      <c r="W241" s="478">
        <f t="shared" si="153"/>
        <v>1</v>
      </c>
      <c r="X241" s="290"/>
      <c r="Y241" s="290"/>
      <c r="Z241" s="290"/>
      <c r="AA241" s="290"/>
      <c r="AB241" s="290"/>
      <c r="AC241" s="290"/>
      <c r="AD241" s="290"/>
      <c r="AE241" s="290"/>
      <c r="AF241" s="290"/>
      <c r="AG241" s="290"/>
      <c r="AH241" s="290"/>
      <c r="AI241" s="290"/>
      <c r="AJ241" s="290"/>
      <c r="AK241" s="290"/>
      <c r="AL241" s="290"/>
      <c r="AM241" s="290"/>
      <c r="AN241" s="290"/>
      <c r="AO241" s="290"/>
      <c r="AP241" s="290"/>
      <c r="AQ241" s="290" t="s">
        <v>1769</v>
      </c>
      <c r="AR241" s="290"/>
      <c r="AS241" s="290"/>
      <c r="AT241" s="290"/>
      <c r="AU241" s="290"/>
      <c r="AV241" s="290"/>
      <c r="AW241" s="290"/>
      <c r="AX241" s="290"/>
      <c r="AY241" s="290"/>
      <c r="AZ241" s="290"/>
      <c r="BA241" s="290"/>
      <c r="BB241" s="290"/>
      <c r="BC241" s="290"/>
      <c r="BD241" s="290"/>
      <c r="BE241" s="290"/>
      <c r="BF241" s="290"/>
      <c r="BG241" s="290">
        <v>2</v>
      </c>
      <c r="BH241" s="290">
        <v>2</v>
      </c>
      <c r="BI241" s="290">
        <v>2</v>
      </c>
      <c r="BJ241" s="290">
        <v>2</v>
      </c>
      <c r="BK241" s="290">
        <v>1</v>
      </c>
      <c r="BL241" s="290">
        <v>2</v>
      </c>
      <c r="BM241" s="290">
        <v>2</v>
      </c>
      <c r="BN241" s="290">
        <v>2</v>
      </c>
      <c r="BO241" s="290">
        <v>2</v>
      </c>
      <c r="BP241" s="290">
        <v>2</v>
      </c>
      <c r="BQ241" s="290">
        <v>2</v>
      </c>
      <c r="BR241" s="290">
        <v>2</v>
      </c>
      <c r="BS241" s="290">
        <v>2</v>
      </c>
      <c r="BT241" s="290">
        <v>2</v>
      </c>
      <c r="BU241" s="290">
        <v>2</v>
      </c>
      <c r="BV241" s="290">
        <v>2</v>
      </c>
      <c r="BW241" s="290">
        <v>2</v>
      </c>
      <c r="BX241" s="291">
        <f t="shared" si="149"/>
        <v>16</v>
      </c>
      <c r="BY241" s="292">
        <f t="shared" si="150"/>
        <v>0.94117647058823528</v>
      </c>
      <c r="BZ241" s="291">
        <f t="shared" si="140"/>
        <v>1</v>
      </c>
      <c r="CA241" s="292">
        <f t="shared" si="151"/>
        <v>5.8823529411764705E-2</v>
      </c>
      <c r="CB241" s="291">
        <f t="shared" si="141"/>
        <v>0</v>
      </c>
      <c r="CC241" s="292">
        <f t="shared" si="144"/>
        <v>0</v>
      </c>
      <c r="CD241" s="291">
        <f t="shared" si="152"/>
        <v>1.9411764705882353</v>
      </c>
      <c r="CE241" s="291" t="str">
        <f t="shared" si="128"/>
        <v>Đạt mục tiêu</v>
      </c>
      <c r="CF241" s="274"/>
    </row>
    <row r="242" spans="1:84" ht="30.75" customHeight="1">
      <c r="A242" s="652"/>
      <c r="B242" s="647"/>
      <c r="C242" s="655"/>
      <c r="D242" s="661"/>
      <c r="E242" s="657"/>
      <c r="F242" s="643"/>
      <c r="G242" s="647"/>
      <c r="H242" s="290" t="s">
        <v>1865</v>
      </c>
      <c r="I242" s="290" t="s">
        <v>1303</v>
      </c>
      <c r="J242" s="70" t="s">
        <v>1159</v>
      </c>
      <c r="K242" s="288" t="s">
        <v>1082</v>
      </c>
      <c r="L242" s="399" t="s">
        <v>648</v>
      </c>
      <c r="M242" s="289"/>
      <c r="N242" s="289"/>
      <c r="O242" s="289"/>
      <c r="P242" s="289"/>
      <c r="Q242" s="289"/>
      <c r="R242" s="289" t="s">
        <v>648</v>
      </c>
      <c r="S242" s="289"/>
      <c r="T242" s="289"/>
      <c r="U242" s="289"/>
      <c r="V242" s="289"/>
      <c r="W242" s="478">
        <f t="shared" si="153"/>
        <v>1</v>
      </c>
      <c r="X242" s="290"/>
      <c r="Y242" s="290"/>
      <c r="Z242" s="290"/>
      <c r="AA242" s="290"/>
      <c r="AB242" s="290"/>
      <c r="AC242" s="290"/>
      <c r="AD242" s="290"/>
      <c r="AE242" s="290"/>
      <c r="AF242" s="290"/>
      <c r="AG242" s="290"/>
      <c r="AH242" s="290"/>
      <c r="AI242" s="290"/>
      <c r="AJ242" s="290"/>
      <c r="AK242" s="290"/>
      <c r="AL242" s="290"/>
      <c r="AM242" s="290"/>
      <c r="AN242" s="290"/>
      <c r="AO242" s="290" t="s">
        <v>1769</v>
      </c>
      <c r="AP242" s="290"/>
      <c r="AQ242" s="290"/>
      <c r="AR242" s="290"/>
      <c r="AS242" s="290"/>
      <c r="AT242" s="290"/>
      <c r="AU242" s="290"/>
      <c r="AV242" s="290"/>
      <c r="AW242" s="290"/>
      <c r="AX242" s="290"/>
      <c r="AY242" s="290"/>
      <c r="AZ242" s="290"/>
      <c r="BA242" s="290"/>
      <c r="BB242" s="290"/>
      <c r="BC242" s="290"/>
      <c r="BD242" s="290"/>
      <c r="BE242" s="290"/>
      <c r="BF242" s="290"/>
      <c r="BG242" s="290">
        <v>2</v>
      </c>
      <c r="BH242" s="290">
        <v>2</v>
      </c>
      <c r="BI242" s="290">
        <v>2</v>
      </c>
      <c r="BJ242" s="290">
        <v>2</v>
      </c>
      <c r="BK242" s="290">
        <v>1</v>
      </c>
      <c r="BL242" s="290">
        <v>2</v>
      </c>
      <c r="BM242" s="290">
        <v>2</v>
      </c>
      <c r="BN242" s="290">
        <v>2</v>
      </c>
      <c r="BO242" s="290">
        <v>2</v>
      </c>
      <c r="BP242" s="290">
        <v>2</v>
      </c>
      <c r="BQ242" s="290">
        <v>2</v>
      </c>
      <c r="BR242" s="290">
        <v>2</v>
      </c>
      <c r="BS242" s="290">
        <v>2</v>
      </c>
      <c r="BT242" s="290">
        <v>2</v>
      </c>
      <c r="BU242" s="290">
        <v>2</v>
      </c>
      <c r="BV242" s="290">
        <v>2</v>
      </c>
      <c r="BW242" s="290">
        <v>2</v>
      </c>
      <c r="BX242" s="291">
        <f t="shared" si="149"/>
        <v>16</v>
      </c>
      <c r="BY242" s="292">
        <f t="shared" si="150"/>
        <v>0.94117647058823528</v>
      </c>
      <c r="BZ242" s="291">
        <f t="shared" si="140"/>
        <v>1</v>
      </c>
      <c r="CA242" s="292">
        <f t="shared" si="151"/>
        <v>5.8823529411764705E-2</v>
      </c>
      <c r="CB242" s="291">
        <f t="shared" si="141"/>
        <v>0</v>
      </c>
      <c r="CC242" s="292">
        <f t="shared" si="144"/>
        <v>0</v>
      </c>
      <c r="CD242" s="291">
        <f t="shared" si="152"/>
        <v>1.9411764705882353</v>
      </c>
      <c r="CE242" s="291" t="str">
        <f t="shared" si="128"/>
        <v>Đạt mục tiêu</v>
      </c>
      <c r="CF242" s="274"/>
    </row>
    <row r="243" spans="1:84" ht="30.75" customHeight="1">
      <c r="A243" s="652"/>
      <c r="B243" s="647"/>
      <c r="C243" s="655"/>
      <c r="D243" s="661"/>
      <c r="E243" s="657"/>
      <c r="F243" s="643"/>
      <c r="G243" s="647"/>
      <c r="H243" s="290" t="s">
        <v>1952</v>
      </c>
      <c r="I243" s="290" t="s">
        <v>1303</v>
      </c>
      <c r="J243" s="70" t="s">
        <v>1159</v>
      </c>
      <c r="K243" s="288" t="s">
        <v>1082</v>
      </c>
      <c r="L243" s="399" t="s">
        <v>648</v>
      </c>
      <c r="M243" s="289"/>
      <c r="N243" s="289"/>
      <c r="O243" s="289"/>
      <c r="P243" s="289"/>
      <c r="Q243" s="289"/>
      <c r="R243" s="289"/>
      <c r="S243" s="289"/>
      <c r="T243" s="289" t="s">
        <v>648</v>
      </c>
      <c r="U243" s="289"/>
      <c r="V243" s="289"/>
      <c r="W243" s="478">
        <f t="shared" ref="W243:W245" si="154">COUNTIF($M243:$V243,"x")</f>
        <v>1</v>
      </c>
      <c r="X243" s="290"/>
      <c r="Y243" s="290"/>
      <c r="Z243" s="290"/>
      <c r="AA243" s="290"/>
      <c r="AB243" s="290"/>
      <c r="AC243" s="290"/>
      <c r="AD243" s="290"/>
      <c r="AE243" s="290"/>
      <c r="AF243" s="290"/>
      <c r="AG243" s="290"/>
      <c r="AH243" s="290"/>
      <c r="AI243" s="290"/>
      <c r="AJ243" s="290"/>
      <c r="AK243" s="290"/>
      <c r="AL243" s="290"/>
      <c r="AM243" s="290"/>
      <c r="AN243" s="290"/>
      <c r="AO243" s="290"/>
      <c r="AP243" s="290"/>
      <c r="AQ243" s="290"/>
      <c r="AR243" s="290"/>
      <c r="AS243" s="290"/>
      <c r="AT243" s="290"/>
      <c r="AU243" s="290"/>
      <c r="AV243" s="290" t="s">
        <v>1769</v>
      </c>
      <c r="AW243" s="290"/>
      <c r="AX243" s="290"/>
      <c r="AY243" s="290"/>
      <c r="AZ243" s="290"/>
      <c r="BA243" s="290"/>
      <c r="BB243" s="290"/>
      <c r="BC243" s="290"/>
      <c r="BD243" s="290"/>
      <c r="BE243" s="290"/>
      <c r="BF243" s="290"/>
      <c r="BG243" s="290">
        <v>2</v>
      </c>
      <c r="BH243" s="290">
        <v>2</v>
      </c>
      <c r="BI243" s="290">
        <v>2</v>
      </c>
      <c r="BJ243" s="290">
        <v>2</v>
      </c>
      <c r="BK243" s="290">
        <v>1</v>
      </c>
      <c r="BL243" s="290">
        <v>2</v>
      </c>
      <c r="BM243" s="290">
        <v>2</v>
      </c>
      <c r="BN243" s="290">
        <v>2</v>
      </c>
      <c r="BO243" s="290">
        <v>2</v>
      </c>
      <c r="BP243" s="290">
        <v>2</v>
      </c>
      <c r="BQ243" s="290">
        <v>2</v>
      </c>
      <c r="BR243" s="290">
        <v>2</v>
      </c>
      <c r="BS243" s="290">
        <v>2</v>
      </c>
      <c r="BT243" s="290">
        <v>2</v>
      </c>
      <c r="BU243" s="290">
        <v>2</v>
      </c>
      <c r="BV243" s="290">
        <v>2</v>
      </c>
      <c r="BW243" s="290">
        <v>2</v>
      </c>
      <c r="BX243" s="291">
        <f t="shared" si="149"/>
        <v>16</v>
      </c>
      <c r="BY243" s="292">
        <f t="shared" si="150"/>
        <v>0.94117647058823528</v>
      </c>
      <c r="BZ243" s="291">
        <f t="shared" si="140"/>
        <v>1</v>
      </c>
      <c r="CA243" s="292">
        <f t="shared" si="151"/>
        <v>5.8823529411764705E-2</v>
      </c>
      <c r="CB243" s="291">
        <f t="shared" si="141"/>
        <v>0</v>
      </c>
      <c r="CC243" s="292">
        <f t="shared" si="144"/>
        <v>0</v>
      </c>
      <c r="CD243" s="291">
        <f t="shared" si="152"/>
        <v>1.9411764705882353</v>
      </c>
      <c r="CE243" s="291" t="str">
        <f t="shared" si="128"/>
        <v>Đạt mục tiêu</v>
      </c>
      <c r="CF243" s="274"/>
    </row>
    <row r="244" spans="1:84" ht="30.75" customHeight="1">
      <c r="A244" s="652"/>
      <c r="B244" s="647"/>
      <c r="C244" s="655"/>
      <c r="D244" s="661"/>
      <c r="E244" s="657"/>
      <c r="F244" s="643"/>
      <c r="G244" s="647"/>
      <c r="H244" s="290" t="s">
        <v>1984</v>
      </c>
      <c r="I244" s="290" t="s">
        <v>1303</v>
      </c>
      <c r="J244" s="70" t="s">
        <v>1159</v>
      </c>
      <c r="K244" s="288" t="s">
        <v>1082</v>
      </c>
      <c r="L244" s="399" t="s">
        <v>648</v>
      </c>
      <c r="M244" s="289"/>
      <c r="N244" s="289"/>
      <c r="O244" s="289"/>
      <c r="P244" s="289"/>
      <c r="Q244" s="289"/>
      <c r="R244" s="289"/>
      <c r="S244" s="289" t="s">
        <v>648</v>
      </c>
      <c r="T244" s="289"/>
      <c r="U244" s="289"/>
      <c r="V244" s="289"/>
      <c r="W244" s="478">
        <f t="shared" si="154"/>
        <v>1</v>
      </c>
      <c r="X244" s="290"/>
      <c r="Y244" s="290"/>
      <c r="Z244" s="290"/>
      <c r="AA244" s="290"/>
      <c r="AB244" s="290"/>
      <c r="AC244" s="290"/>
      <c r="AD244" s="290"/>
      <c r="AE244" s="290"/>
      <c r="AF244" s="290"/>
      <c r="AG244" s="290"/>
      <c r="AH244" s="290"/>
      <c r="AI244" s="290"/>
      <c r="AJ244" s="290"/>
      <c r="AK244" s="290"/>
      <c r="AL244" s="290"/>
      <c r="AM244" s="290"/>
      <c r="AN244" s="290"/>
      <c r="AO244" s="290"/>
      <c r="AP244" s="290"/>
      <c r="AQ244" s="290"/>
      <c r="AR244" s="290"/>
      <c r="AS244" s="290" t="s">
        <v>1769</v>
      </c>
      <c r="AT244" s="290"/>
      <c r="AU244" s="290"/>
      <c r="AV244" s="290"/>
      <c r="AW244" s="290"/>
      <c r="AX244" s="290"/>
      <c r="AY244" s="290"/>
      <c r="AZ244" s="290"/>
      <c r="BA244" s="290"/>
      <c r="BB244" s="290"/>
      <c r="BC244" s="290"/>
      <c r="BD244" s="290"/>
      <c r="BE244" s="290"/>
      <c r="BF244" s="290"/>
      <c r="BG244" s="290">
        <v>2</v>
      </c>
      <c r="BH244" s="290">
        <v>2</v>
      </c>
      <c r="BI244" s="290">
        <v>2</v>
      </c>
      <c r="BJ244" s="290">
        <v>2</v>
      </c>
      <c r="BK244" s="290">
        <v>1</v>
      </c>
      <c r="BL244" s="290">
        <v>2</v>
      </c>
      <c r="BM244" s="290">
        <v>2</v>
      </c>
      <c r="BN244" s="290">
        <v>2</v>
      </c>
      <c r="BO244" s="290">
        <v>2</v>
      </c>
      <c r="BP244" s="290">
        <v>2</v>
      </c>
      <c r="BQ244" s="290">
        <v>2</v>
      </c>
      <c r="BR244" s="290">
        <v>1</v>
      </c>
      <c r="BS244" s="290">
        <v>2</v>
      </c>
      <c r="BT244" s="290">
        <v>2</v>
      </c>
      <c r="BU244" s="290">
        <v>1</v>
      </c>
      <c r="BV244" s="290">
        <v>2</v>
      </c>
      <c r="BW244" s="290">
        <v>2</v>
      </c>
      <c r="BX244" s="291">
        <f t="shared" si="149"/>
        <v>14</v>
      </c>
      <c r="BY244" s="292">
        <f t="shared" si="150"/>
        <v>0.82352941176470584</v>
      </c>
      <c r="BZ244" s="291">
        <f t="shared" si="140"/>
        <v>3</v>
      </c>
      <c r="CA244" s="292">
        <f t="shared" si="151"/>
        <v>0.17647058823529413</v>
      </c>
      <c r="CB244" s="291">
        <f t="shared" si="141"/>
        <v>0</v>
      </c>
      <c r="CC244" s="292">
        <f t="shared" si="144"/>
        <v>0</v>
      </c>
      <c r="CD244" s="291">
        <f t="shared" si="152"/>
        <v>1.8235294117647058</v>
      </c>
      <c r="CE244" s="291" t="str">
        <f t="shared" si="128"/>
        <v>Đạt mục tiêu</v>
      </c>
      <c r="CF244" s="274"/>
    </row>
    <row r="245" spans="1:84" ht="30.75" customHeight="1">
      <c r="A245" s="652"/>
      <c r="B245" s="647"/>
      <c r="C245" s="655"/>
      <c r="D245" s="661"/>
      <c r="E245" s="657"/>
      <c r="F245" s="643"/>
      <c r="G245" s="647"/>
      <c r="H245" s="290" t="s">
        <v>1763</v>
      </c>
      <c r="I245" s="290" t="s">
        <v>1303</v>
      </c>
      <c r="J245" s="70" t="s">
        <v>1159</v>
      </c>
      <c r="K245" s="288" t="s">
        <v>1082</v>
      </c>
      <c r="L245" s="399" t="s">
        <v>648</v>
      </c>
      <c r="M245" s="289"/>
      <c r="N245" s="289"/>
      <c r="O245" s="289"/>
      <c r="P245" s="289"/>
      <c r="Q245" s="289"/>
      <c r="R245" s="289"/>
      <c r="S245" s="289"/>
      <c r="T245" s="289"/>
      <c r="U245" s="289" t="s">
        <v>648</v>
      </c>
      <c r="V245" s="289"/>
      <c r="W245" s="478">
        <f t="shared" si="154"/>
        <v>1</v>
      </c>
      <c r="X245" s="290"/>
      <c r="Y245" s="290"/>
      <c r="Z245" s="290"/>
      <c r="AA245" s="290"/>
      <c r="AB245" s="290"/>
      <c r="AC245" s="290"/>
      <c r="AD245" s="290"/>
      <c r="AE245" s="290"/>
      <c r="AF245" s="290"/>
      <c r="AG245" s="290"/>
      <c r="AH245" s="290"/>
      <c r="AI245" s="290"/>
      <c r="AJ245" s="290"/>
      <c r="AK245" s="290"/>
      <c r="AL245" s="290"/>
      <c r="AM245" s="290"/>
      <c r="AN245" s="290"/>
      <c r="AO245" s="290"/>
      <c r="AP245" s="290"/>
      <c r="AQ245" s="290"/>
      <c r="AR245" s="290"/>
      <c r="AS245" s="290"/>
      <c r="AT245" s="290"/>
      <c r="AU245" s="290"/>
      <c r="AV245" s="290"/>
      <c r="AW245" s="290"/>
      <c r="AX245" s="290"/>
      <c r="AY245" s="290"/>
      <c r="AZ245" s="290"/>
      <c r="BA245" s="290"/>
      <c r="BB245" s="290"/>
      <c r="BC245" s="290" t="s">
        <v>1769</v>
      </c>
      <c r="BD245" s="290"/>
      <c r="BE245" s="290"/>
      <c r="BF245" s="290"/>
      <c r="BG245" s="290">
        <v>2</v>
      </c>
      <c r="BH245" s="290">
        <v>2</v>
      </c>
      <c r="BI245" s="290">
        <v>2</v>
      </c>
      <c r="BJ245" s="290">
        <v>2</v>
      </c>
      <c r="BK245" s="290">
        <v>1</v>
      </c>
      <c r="BL245" s="290">
        <v>2</v>
      </c>
      <c r="BM245" s="290">
        <v>2</v>
      </c>
      <c r="BN245" s="290">
        <v>2</v>
      </c>
      <c r="BO245" s="290">
        <v>2</v>
      </c>
      <c r="BP245" s="290">
        <v>2</v>
      </c>
      <c r="BQ245" s="290">
        <v>2</v>
      </c>
      <c r="BR245" s="290">
        <v>2</v>
      </c>
      <c r="BS245" s="290">
        <v>2</v>
      </c>
      <c r="BT245" s="290">
        <v>2</v>
      </c>
      <c r="BU245" s="290">
        <v>2</v>
      </c>
      <c r="BV245" s="290">
        <v>2</v>
      </c>
      <c r="BW245" s="290">
        <v>2</v>
      </c>
      <c r="BX245" s="291">
        <f t="shared" si="149"/>
        <v>16</v>
      </c>
      <c r="BY245" s="292">
        <f t="shared" si="150"/>
        <v>0.94117647058823528</v>
      </c>
      <c r="BZ245" s="291">
        <f t="shared" si="140"/>
        <v>1</v>
      </c>
      <c r="CA245" s="292">
        <f t="shared" si="151"/>
        <v>5.8823529411764705E-2</v>
      </c>
      <c r="CB245" s="291">
        <f t="shared" si="141"/>
        <v>0</v>
      </c>
      <c r="CC245" s="292">
        <f t="shared" si="144"/>
        <v>0</v>
      </c>
      <c r="CD245" s="291">
        <f t="shared" si="152"/>
        <v>1.9411764705882353</v>
      </c>
      <c r="CE245" s="291" t="str">
        <f t="shared" si="128"/>
        <v>Đạt mục tiêu</v>
      </c>
      <c r="CF245" s="274"/>
    </row>
    <row r="246" spans="1:84" ht="30.75" customHeight="1">
      <c r="A246" s="652"/>
      <c r="B246" s="647"/>
      <c r="C246" s="655"/>
      <c r="D246" s="661"/>
      <c r="E246" s="657"/>
      <c r="F246" s="643"/>
      <c r="G246" s="647"/>
      <c r="H246" s="290" t="s">
        <v>2124</v>
      </c>
      <c r="I246" s="290" t="s">
        <v>1303</v>
      </c>
      <c r="J246" s="70" t="s">
        <v>1159</v>
      </c>
      <c r="K246" s="288" t="s">
        <v>1082</v>
      </c>
      <c r="L246" s="399" t="s">
        <v>648</v>
      </c>
      <c r="M246" s="289"/>
      <c r="N246" s="289"/>
      <c r="O246" s="289"/>
      <c r="P246" s="289"/>
      <c r="Q246" s="289"/>
      <c r="R246" s="289"/>
      <c r="S246" s="289"/>
      <c r="T246" s="289" t="s">
        <v>648</v>
      </c>
      <c r="U246" s="289"/>
      <c r="V246" s="289"/>
      <c r="W246" s="478"/>
      <c r="X246" s="290"/>
      <c r="Y246" s="290"/>
      <c r="Z246" s="290"/>
      <c r="AA246" s="290"/>
      <c r="AB246" s="290"/>
      <c r="AC246" s="290"/>
      <c r="AD246" s="290"/>
      <c r="AE246" s="290"/>
      <c r="AF246" s="290"/>
      <c r="AG246" s="290"/>
      <c r="AH246" s="290"/>
      <c r="AI246" s="290"/>
      <c r="AJ246" s="290"/>
      <c r="AK246" s="290"/>
      <c r="AL246" s="290"/>
      <c r="AM246" s="290"/>
      <c r="AN246" s="290"/>
      <c r="AO246" s="290"/>
      <c r="AP246" s="290"/>
      <c r="AQ246" s="290"/>
      <c r="AR246" s="290"/>
      <c r="AS246" s="290"/>
      <c r="AT246" s="290"/>
      <c r="AU246" s="290"/>
      <c r="AV246" s="290"/>
      <c r="AW246" s="290" t="s">
        <v>1769</v>
      </c>
      <c r="AX246" s="290"/>
      <c r="AY246" s="290"/>
      <c r="AZ246" s="290"/>
      <c r="BA246" s="290"/>
      <c r="BB246" s="290"/>
      <c r="BC246" s="290"/>
      <c r="BD246" s="290"/>
      <c r="BE246" s="290"/>
      <c r="BF246" s="290"/>
      <c r="BG246" s="290">
        <v>2</v>
      </c>
      <c r="BH246" s="290">
        <v>2</v>
      </c>
      <c r="BI246" s="290">
        <v>2</v>
      </c>
      <c r="BJ246" s="290">
        <v>2</v>
      </c>
      <c r="BK246" s="290">
        <v>2</v>
      </c>
      <c r="BL246" s="290">
        <v>2</v>
      </c>
      <c r="BM246" s="290">
        <v>2</v>
      </c>
      <c r="BN246" s="290">
        <v>2</v>
      </c>
      <c r="BO246" s="290">
        <v>2</v>
      </c>
      <c r="BP246" s="290">
        <v>2</v>
      </c>
      <c r="BQ246" s="290">
        <v>2</v>
      </c>
      <c r="BR246" s="290">
        <v>2</v>
      </c>
      <c r="BS246" s="290">
        <v>2</v>
      </c>
      <c r="BT246" s="290">
        <v>2</v>
      </c>
      <c r="BU246" s="290">
        <v>2</v>
      </c>
      <c r="BV246" s="290">
        <v>2</v>
      </c>
      <c r="BW246" s="290">
        <v>2</v>
      </c>
      <c r="BX246" s="291">
        <f t="shared" si="149"/>
        <v>17</v>
      </c>
      <c r="BY246" s="292">
        <f t="shared" si="150"/>
        <v>1</v>
      </c>
      <c r="BZ246" s="291">
        <f t="shared" si="140"/>
        <v>0</v>
      </c>
      <c r="CA246" s="292">
        <f t="shared" si="151"/>
        <v>0</v>
      </c>
      <c r="CB246" s="291">
        <f t="shared" si="141"/>
        <v>0</v>
      </c>
      <c r="CC246" s="292">
        <f t="shared" si="144"/>
        <v>0</v>
      </c>
      <c r="CD246" s="291">
        <f t="shared" si="152"/>
        <v>2</v>
      </c>
      <c r="CE246" s="291" t="str">
        <f t="shared" si="128"/>
        <v>Đạt mục tiêu</v>
      </c>
      <c r="CF246" s="274"/>
    </row>
    <row r="247" spans="1:84" ht="30.75" customHeight="1">
      <c r="A247" s="652"/>
      <c r="B247" s="647"/>
      <c r="C247" s="655"/>
      <c r="D247" s="661"/>
      <c r="E247" s="657"/>
      <c r="F247" s="643"/>
      <c r="G247" s="647"/>
      <c r="H247" s="290" t="s">
        <v>1991</v>
      </c>
      <c r="I247" s="290" t="s">
        <v>1303</v>
      </c>
      <c r="J247" s="70" t="s">
        <v>1159</v>
      </c>
      <c r="K247" s="288" t="s">
        <v>1082</v>
      </c>
      <c r="L247" s="399" t="s">
        <v>648</v>
      </c>
      <c r="M247" s="289"/>
      <c r="N247" s="289"/>
      <c r="O247" s="289"/>
      <c r="P247" s="289"/>
      <c r="Q247" s="289"/>
      <c r="R247" s="289"/>
      <c r="S247" s="289"/>
      <c r="T247" s="289"/>
      <c r="U247" s="289"/>
      <c r="V247" s="289" t="s">
        <v>648</v>
      </c>
      <c r="W247" s="478">
        <f t="shared" ref="W247:W250" si="155">COUNTIF($M247:$V247,"x")</f>
        <v>1</v>
      </c>
      <c r="X247" s="290"/>
      <c r="Y247" s="290"/>
      <c r="Z247" s="290"/>
      <c r="AA247" s="290"/>
      <c r="AB247" s="290"/>
      <c r="AC247" s="290"/>
      <c r="AD247" s="290"/>
      <c r="AE247" s="290"/>
      <c r="AF247" s="290"/>
      <c r="AG247" s="290"/>
      <c r="AH247" s="290"/>
      <c r="AI247" s="290"/>
      <c r="AJ247" s="290"/>
      <c r="AK247" s="290"/>
      <c r="AL247" s="290"/>
      <c r="AM247" s="290"/>
      <c r="AN247" s="290"/>
      <c r="AO247" s="290"/>
      <c r="AP247" s="290"/>
      <c r="AQ247" s="290"/>
      <c r="AR247" s="290"/>
      <c r="AS247" s="290"/>
      <c r="AT247" s="290"/>
      <c r="AU247" s="290"/>
      <c r="AV247" s="290"/>
      <c r="AW247" s="290"/>
      <c r="AX247" s="290"/>
      <c r="AY247" s="290"/>
      <c r="AZ247" s="290"/>
      <c r="BA247" s="290"/>
      <c r="BB247" s="290"/>
      <c r="BC247" s="290"/>
      <c r="BD247" s="290"/>
      <c r="BE247" s="290"/>
      <c r="BF247" s="290" t="s">
        <v>1769</v>
      </c>
      <c r="BG247" s="290">
        <v>2</v>
      </c>
      <c r="BH247" s="290">
        <v>2</v>
      </c>
      <c r="BI247" s="290">
        <v>2</v>
      </c>
      <c r="BJ247" s="290">
        <v>2</v>
      </c>
      <c r="BK247" s="290">
        <v>1</v>
      </c>
      <c r="BL247" s="290">
        <v>2</v>
      </c>
      <c r="BM247" s="290">
        <v>2</v>
      </c>
      <c r="BN247" s="290">
        <v>2</v>
      </c>
      <c r="BO247" s="290">
        <v>2</v>
      </c>
      <c r="BP247" s="290">
        <v>2</v>
      </c>
      <c r="BQ247" s="290">
        <v>2</v>
      </c>
      <c r="BR247" s="290">
        <v>2</v>
      </c>
      <c r="BS247" s="290">
        <v>2</v>
      </c>
      <c r="BT247" s="290">
        <v>2</v>
      </c>
      <c r="BU247" s="290">
        <v>2</v>
      </c>
      <c r="BV247" s="290">
        <v>2</v>
      </c>
      <c r="BW247" s="290">
        <v>2</v>
      </c>
      <c r="BX247" s="291">
        <f t="shared" si="149"/>
        <v>16</v>
      </c>
      <c r="BY247" s="292">
        <f t="shared" si="150"/>
        <v>0.94117647058823528</v>
      </c>
      <c r="BZ247" s="291">
        <f t="shared" si="140"/>
        <v>1</v>
      </c>
      <c r="CA247" s="292">
        <f t="shared" si="151"/>
        <v>5.8823529411764705E-2</v>
      </c>
      <c r="CB247" s="291">
        <f t="shared" si="141"/>
        <v>0</v>
      </c>
      <c r="CC247" s="292">
        <f t="shared" si="144"/>
        <v>0</v>
      </c>
      <c r="CD247" s="291">
        <f t="shared" si="152"/>
        <v>1.9411764705882353</v>
      </c>
      <c r="CE247" s="291" t="str">
        <f t="shared" si="128"/>
        <v>Đạt mục tiêu</v>
      </c>
      <c r="CF247" s="274"/>
    </row>
    <row r="248" spans="1:84" ht="30.75" customHeight="1">
      <c r="A248" s="652"/>
      <c r="B248" s="647"/>
      <c r="C248" s="655"/>
      <c r="D248" s="661"/>
      <c r="E248" s="657"/>
      <c r="F248" s="643"/>
      <c r="G248" s="647"/>
      <c r="H248" s="290" t="s">
        <v>1992</v>
      </c>
      <c r="I248" s="290" t="s">
        <v>1303</v>
      </c>
      <c r="J248" s="70" t="s">
        <v>1159</v>
      </c>
      <c r="K248" s="288" t="s">
        <v>1082</v>
      </c>
      <c r="L248" s="399" t="s">
        <v>648</v>
      </c>
      <c r="M248" s="289"/>
      <c r="N248" s="289"/>
      <c r="O248" s="289"/>
      <c r="P248" s="289"/>
      <c r="Q248" s="289"/>
      <c r="R248" s="289"/>
      <c r="S248" s="289"/>
      <c r="T248" s="289"/>
      <c r="U248" s="289"/>
      <c r="V248" s="289" t="s">
        <v>648</v>
      </c>
      <c r="W248" s="478">
        <f t="shared" si="155"/>
        <v>1</v>
      </c>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290"/>
      <c r="AY248" s="290"/>
      <c r="AZ248" s="290"/>
      <c r="BA248" s="290"/>
      <c r="BB248" s="290"/>
      <c r="BC248" s="290"/>
      <c r="BD248" s="290"/>
      <c r="BE248" s="290" t="s">
        <v>1769</v>
      </c>
      <c r="BF248" s="290"/>
      <c r="BG248" s="290">
        <v>2</v>
      </c>
      <c r="BH248" s="290">
        <v>2</v>
      </c>
      <c r="BI248" s="290">
        <v>2</v>
      </c>
      <c r="BJ248" s="290">
        <v>2</v>
      </c>
      <c r="BK248" s="290">
        <v>1</v>
      </c>
      <c r="BL248" s="290">
        <v>2</v>
      </c>
      <c r="BM248" s="290">
        <v>2</v>
      </c>
      <c r="BN248" s="290">
        <v>2</v>
      </c>
      <c r="BO248" s="290">
        <v>2</v>
      </c>
      <c r="BP248" s="290">
        <v>2</v>
      </c>
      <c r="BQ248" s="290">
        <v>2</v>
      </c>
      <c r="BR248" s="290">
        <v>2</v>
      </c>
      <c r="BS248" s="290">
        <v>2</v>
      </c>
      <c r="BT248" s="290">
        <v>2</v>
      </c>
      <c r="BU248" s="290">
        <v>2</v>
      </c>
      <c r="BV248" s="290">
        <v>2</v>
      </c>
      <c r="BW248" s="290">
        <v>2</v>
      </c>
      <c r="BX248" s="291">
        <f t="shared" si="149"/>
        <v>16</v>
      </c>
      <c r="BY248" s="292">
        <f t="shared" si="150"/>
        <v>0.94117647058823528</v>
      </c>
      <c r="BZ248" s="291">
        <f t="shared" si="140"/>
        <v>1</v>
      </c>
      <c r="CA248" s="292">
        <f t="shared" si="151"/>
        <v>5.8823529411764705E-2</v>
      </c>
      <c r="CB248" s="291">
        <f t="shared" si="141"/>
        <v>0</v>
      </c>
      <c r="CC248" s="292">
        <f t="shared" si="144"/>
        <v>0</v>
      </c>
      <c r="CD248" s="291">
        <f t="shared" si="152"/>
        <v>1.9411764705882353</v>
      </c>
      <c r="CE248" s="291" t="str">
        <f t="shared" si="128"/>
        <v>Đạt mục tiêu</v>
      </c>
      <c r="CF248" s="274"/>
    </row>
    <row r="249" spans="1:84" ht="30.75" customHeight="1">
      <c r="A249" s="652"/>
      <c r="B249" s="647"/>
      <c r="C249" s="655"/>
      <c r="D249" s="661"/>
      <c r="E249" s="657"/>
      <c r="F249" s="643"/>
      <c r="G249" s="647"/>
      <c r="H249" s="290" t="s">
        <v>2096</v>
      </c>
      <c r="I249" s="290" t="s">
        <v>1303</v>
      </c>
      <c r="J249" s="70" t="s">
        <v>1159</v>
      </c>
      <c r="K249" s="288" t="s">
        <v>1082</v>
      </c>
      <c r="L249" s="399" t="s">
        <v>648</v>
      </c>
      <c r="M249" s="289"/>
      <c r="N249" s="289"/>
      <c r="O249" s="289"/>
      <c r="P249" s="289"/>
      <c r="Q249" s="289"/>
      <c r="R249" s="289"/>
      <c r="S249" s="289"/>
      <c r="T249" s="289"/>
      <c r="U249" s="289" t="s">
        <v>648</v>
      </c>
      <c r="V249" s="289"/>
      <c r="W249" s="478">
        <f t="shared" si="155"/>
        <v>1</v>
      </c>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c r="AS249" s="290"/>
      <c r="AT249" s="290"/>
      <c r="AU249" s="290"/>
      <c r="AV249" s="290"/>
      <c r="AW249" s="290"/>
      <c r="AX249" s="290"/>
      <c r="AY249" s="290"/>
      <c r="AZ249" s="290"/>
      <c r="BA249" s="290" t="s">
        <v>1769</v>
      </c>
      <c r="BB249" s="290"/>
      <c r="BC249" s="290"/>
      <c r="BD249" s="290"/>
      <c r="BE249" s="290"/>
      <c r="BF249" s="290"/>
      <c r="BG249" s="290">
        <v>2</v>
      </c>
      <c r="BH249" s="290">
        <v>2</v>
      </c>
      <c r="BI249" s="290">
        <v>2</v>
      </c>
      <c r="BJ249" s="290">
        <v>2</v>
      </c>
      <c r="BK249" s="290">
        <v>1</v>
      </c>
      <c r="BL249" s="290">
        <v>2</v>
      </c>
      <c r="BM249" s="290">
        <v>2</v>
      </c>
      <c r="BN249" s="290">
        <v>2</v>
      </c>
      <c r="BO249" s="290">
        <v>2</v>
      </c>
      <c r="BP249" s="290">
        <v>1</v>
      </c>
      <c r="BQ249" s="290">
        <v>2</v>
      </c>
      <c r="BR249" s="290">
        <v>2</v>
      </c>
      <c r="BS249" s="290">
        <v>2</v>
      </c>
      <c r="BT249" s="290">
        <v>1</v>
      </c>
      <c r="BU249" s="290">
        <v>2</v>
      </c>
      <c r="BV249" s="290">
        <v>2</v>
      </c>
      <c r="BW249" s="290">
        <v>2</v>
      </c>
      <c r="BX249" s="291">
        <f t="shared" si="149"/>
        <v>14</v>
      </c>
      <c r="BY249" s="292">
        <f t="shared" si="150"/>
        <v>0.82352941176470584</v>
      </c>
      <c r="BZ249" s="291">
        <f t="shared" si="140"/>
        <v>3</v>
      </c>
      <c r="CA249" s="292">
        <f t="shared" si="151"/>
        <v>0.17647058823529413</v>
      </c>
      <c r="CB249" s="291">
        <f t="shared" si="141"/>
        <v>0</v>
      </c>
      <c r="CC249" s="292">
        <f t="shared" si="144"/>
        <v>0</v>
      </c>
      <c r="CD249" s="291">
        <f t="shared" si="152"/>
        <v>1.8235294117647058</v>
      </c>
      <c r="CE249" s="291" t="str">
        <f t="shared" si="128"/>
        <v>Đạt mục tiêu</v>
      </c>
      <c r="CF249" s="274"/>
    </row>
    <row r="250" spans="1:84" ht="30.75" customHeight="1">
      <c r="A250" s="652"/>
      <c r="B250" s="647"/>
      <c r="C250" s="655"/>
      <c r="D250" s="661"/>
      <c r="E250" s="657"/>
      <c r="F250" s="643"/>
      <c r="G250" s="647"/>
      <c r="H250" s="290" t="s">
        <v>1935</v>
      </c>
      <c r="I250" s="290" t="s">
        <v>1303</v>
      </c>
      <c r="J250" s="70" t="s">
        <v>1159</v>
      </c>
      <c r="K250" s="288" t="s">
        <v>1082</v>
      </c>
      <c r="L250" s="399" t="s">
        <v>648</v>
      </c>
      <c r="M250" s="289"/>
      <c r="N250" s="289"/>
      <c r="O250" s="289"/>
      <c r="P250" s="289"/>
      <c r="Q250" s="289"/>
      <c r="R250" s="289"/>
      <c r="S250" s="289"/>
      <c r="T250" s="289"/>
      <c r="U250" s="289"/>
      <c r="V250" s="289"/>
      <c r="W250" s="478">
        <f t="shared" si="155"/>
        <v>0</v>
      </c>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0"/>
      <c r="AY250" s="290"/>
      <c r="AZ250" s="290"/>
      <c r="BA250" s="290"/>
      <c r="BB250" s="290"/>
      <c r="BC250" s="290"/>
      <c r="BD250" s="290"/>
      <c r="BE250" s="290"/>
      <c r="BF250" s="290"/>
      <c r="BG250" s="290">
        <v>2</v>
      </c>
      <c r="BH250" s="290">
        <v>2</v>
      </c>
      <c r="BI250" s="290">
        <v>2</v>
      </c>
      <c r="BJ250" s="290">
        <v>2</v>
      </c>
      <c r="BK250" s="290">
        <v>1</v>
      </c>
      <c r="BL250" s="290">
        <v>2</v>
      </c>
      <c r="BM250" s="290">
        <v>2</v>
      </c>
      <c r="BN250" s="290">
        <v>2</v>
      </c>
      <c r="BO250" s="290">
        <v>2</v>
      </c>
      <c r="BP250" s="290">
        <v>2</v>
      </c>
      <c r="BQ250" s="290">
        <v>2</v>
      </c>
      <c r="BR250" s="290">
        <v>2</v>
      </c>
      <c r="BS250" s="290">
        <v>2</v>
      </c>
      <c r="BT250" s="290">
        <v>2</v>
      </c>
      <c r="BU250" s="290">
        <v>2</v>
      </c>
      <c r="BV250" s="290">
        <v>2</v>
      </c>
      <c r="BW250" s="290">
        <v>2</v>
      </c>
      <c r="BX250" s="291">
        <f t="shared" si="149"/>
        <v>16</v>
      </c>
      <c r="BY250" s="292">
        <f t="shared" si="150"/>
        <v>0.94117647058823528</v>
      </c>
      <c r="BZ250" s="291">
        <f t="shared" si="140"/>
        <v>1</v>
      </c>
      <c r="CA250" s="292">
        <f t="shared" si="151"/>
        <v>5.8823529411764705E-2</v>
      </c>
      <c r="CB250" s="291">
        <f t="shared" si="141"/>
        <v>0</v>
      </c>
      <c r="CC250" s="292">
        <f t="shared" si="144"/>
        <v>0</v>
      </c>
      <c r="CD250" s="291">
        <f t="shared" si="152"/>
        <v>1.9411764705882353</v>
      </c>
      <c r="CE250" s="291" t="str">
        <f t="shared" si="128"/>
        <v>Đạt mục tiêu</v>
      </c>
      <c r="CF250" s="274"/>
    </row>
    <row r="251" spans="1:84" ht="30.75" customHeight="1">
      <c r="A251" s="652"/>
      <c r="B251" s="647"/>
      <c r="C251" s="655"/>
      <c r="D251" s="661"/>
      <c r="E251" s="657"/>
      <c r="F251" s="643"/>
      <c r="G251" s="647"/>
      <c r="H251" s="290" t="s">
        <v>1868</v>
      </c>
      <c r="I251" s="290" t="s">
        <v>1303</v>
      </c>
      <c r="J251" s="70" t="s">
        <v>1159</v>
      </c>
      <c r="K251" s="288" t="s">
        <v>1082</v>
      </c>
      <c r="L251" s="399" t="s">
        <v>648</v>
      </c>
      <c r="M251" s="289"/>
      <c r="N251" s="289"/>
      <c r="O251" s="289"/>
      <c r="P251" s="289" t="s">
        <v>648</v>
      </c>
      <c r="Q251" s="289"/>
      <c r="R251" s="289"/>
      <c r="S251" s="289"/>
      <c r="T251" s="289"/>
      <c r="U251" s="289"/>
      <c r="V251" s="289"/>
      <c r="W251" s="478">
        <f t="shared" ref="W251:W253" si="156">COUNTIF($M251:$V251,"x")</f>
        <v>1</v>
      </c>
      <c r="X251" s="290"/>
      <c r="Y251" s="290"/>
      <c r="Z251" s="290"/>
      <c r="AA251" s="290"/>
      <c r="AB251" s="290"/>
      <c r="AC251" s="290"/>
      <c r="AD251" s="290"/>
      <c r="AE251" s="290"/>
      <c r="AF251" s="290"/>
      <c r="AG251" s="290"/>
      <c r="AH251" s="290"/>
      <c r="AI251" s="290"/>
      <c r="AJ251" s="290" t="s">
        <v>1769</v>
      </c>
      <c r="AK251" s="290"/>
      <c r="AL251" s="290"/>
      <c r="AM251" s="290"/>
      <c r="AN251" s="290"/>
      <c r="AO251" s="290"/>
      <c r="AP251" s="290"/>
      <c r="AQ251" s="290"/>
      <c r="AR251" s="290"/>
      <c r="AS251" s="290"/>
      <c r="AT251" s="290"/>
      <c r="AU251" s="290"/>
      <c r="AV251" s="290"/>
      <c r="AW251" s="290"/>
      <c r="AX251" s="290"/>
      <c r="AY251" s="290"/>
      <c r="AZ251" s="290"/>
      <c r="BA251" s="290"/>
      <c r="BB251" s="290"/>
      <c r="BC251" s="290"/>
      <c r="BD251" s="290"/>
      <c r="BE251" s="290"/>
      <c r="BF251" s="290"/>
      <c r="BG251" s="290">
        <v>2</v>
      </c>
      <c r="BH251" s="290">
        <v>2</v>
      </c>
      <c r="BI251" s="290">
        <v>2</v>
      </c>
      <c r="BJ251" s="290">
        <v>2</v>
      </c>
      <c r="BK251" s="290">
        <v>1</v>
      </c>
      <c r="BL251" s="290">
        <v>2</v>
      </c>
      <c r="BM251" s="290">
        <v>2</v>
      </c>
      <c r="BN251" s="290">
        <v>2</v>
      </c>
      <c r="BO251" s="290">
        <v>2</v>
      </c>
      <c r="BP251" s="290">
        <v>2</v>
      </c>
      <c r="BQ251" s="290">
        <v>2</v>
      </c>
      <c r="BR251" s="290">
        <v>2</v>
      </c>
      <c r="BS251" s="290">
        <v>2</v>
      </c>
      <c r="BT251" s="290">
        <v>2</v>
      </c>
      <c r="BU251" s="290">
        <v>2</v>
      </c>
      <c r="BV251" s="290">
        <v>2</v>
      </c>
      <c r="BW251" s="290">
        <v>2</v>
      </c>
      <c r="BX251" s="291">
        <f t="shared" si="149"/>
        <v>16</v>
      </c>
      <c r="BY251" s="292">
        <f t="shared" si="150"/>
        <v>0.94117647058823528</v>
      </c>
      <c r="BZ251" s="291">
        <f t="shared" si="140"/>
        <v>1</v>
      </c>
      <c r="CA251" s="292">
        <f t="shared" si="151"/>
        <v>5.8823529411764705E-2</v>
      </c>
      <c r="CB251" s="291">
        <f t="shared" si="141"/>
        <v>0</v>
      </c>
      <c r="CC251" s="292">
        <f t="shared" si="144"/>
        <v>0</v>
      </c>
      <c r="CD251" s="291">
        <f t="shared" si="152"/>
        <v>1.9411764705882353</v>
      </c>
      <c r="CE251" s="291" t="str">
        <f t="shared" si="128"/>
        <v>Đạt mục tiêu</v>
      </c>
      <c r="CF251" s="274"/>
    </row>
    <row r="252" spans="1:84" ht="68.25" customHeight="1">
      <c r="A252" s="285">
        <v>193</v>
      </c>
      <c r="B252" s="293">
        <v>390</v>
      </c>
      <c r="C252" s="314" t="s">
        <v>1536</v>
      </c>
      <c r="D252" s="315" t="s">
        <v>23</v>
      </c>
      <c r="E252" s="316" t="s">
        <v>1550</v>
      </c>
      <c r="F252" s="205" t="s">
        <v>25</v>
      </c>
      <c r="G252" s="293" t="s">
        <v>1550</v>
      </c>
      <c r="H252" s="290" t="s">
        <v>1720</v>
      </c>
      <c r="I252" s="290" t="s">
        <v>1303</v>
      </c>
      <c r="J252" s="70" t="s">
        <v>1159</v>
      </c>
      <c r="K252" s="288" t="s">
        <v>1082</v>
      </c>
      <c r="L252" s="399" t="s">
        <v>648</v>
      </c>
      <c r="M252" s="289"/>
      <c r="N252" s="289"/>
      <c r="O252" s="289" t="s">
        <v>648</v>
      </c>
      <c r="P252" s="289" t="s">
        <v>648</v>
      </c>
      <c r="Q252" s="289" t="s">
        <v>648</v>
      </c>
      <c r="R252" s="289" t="s">
        <v>648</v>
      </c>
      <c r="S252" s="289" t="s">
        <v>648</v>
      </c>
      <c r="T252" s="289" t="s">
        <v>648</v>
      </c>
      <c r="U252" s="289" t="s">
        <v>648</v>
      </c>
      <c r="V252" s="289" t="s">
        <v>648</v>
      </c>
      <c r="W252" s="478">
        <f t="shared" si="156"/>
        <v>8</v>
      </c>
      <c r="X252" s="290"/>
      <c r="Y252" s="290"/>
      <c r="Z252" s="290"/>
      <c r="AA252" s="290"/>
      <c r="AB252" s="290"/>
      <c r="AC252" s="290"/>
      <c r="AD252" s="290" t="s">
        <v>1768</v>
      </c>
      <c r="AE252" s="290" t="s">
        <v>1768</v>
      </c>
      <c r="AF252" s="290" t="s">
        <v>1768</v>
      </c>
      <c r="AG252" s="290"/>
      <c r="AH252" s="290" t="s">
        <v>1768</v>
      </c>
      <c r="AI252" s="290" t="s">
        <v>1768</v>
      </c>
      <c r="AJ252" s="290"/>
      <c r="AK252" s="290"/>
      <c r="AL252" s="290" t="s">
        <v>1768</v>
      </c>
      <c r="AM252" s="290"/>
      <c r="AN252" s="290"/>
      <c r="AO252" s="290"/>
      <c r="AP252" s="290" t="s">
        <v>1768</v>
      </c>
      <c r="AQ252" s="290" t="s">
        <v>1768</v>
      </c>
      <c r="AR252" s="290" t="s">
        <v>1768</v>
      </c>
      <c r="AS252" s="290" t="s">
        <v>1768</v>
      </c>
      <c r="AT252" s="290" t="s">
        <v>1768</v>
      </c>
      <c r="AU252" s="290"/>
      <c r="AV252" s="290"/>
      <c r="AW252" s="290"/>
      <c r="AX252" s="290"/>
      <c r="AY252" s="290"/>
      <c r="AZ252" s="290" t="s">
        <v>1768</v>
      </c>
      <c r="BA252" s="290"/>
      <c r="BB252" s="290" t="s">
        <v>1768</v>
      </c>
      <c r="BC252" s="290" t="s">
        <v>1768</v>
      </c>
      <c r="BD252" s="290" t="s">
        <v>1768</v>
      </c>
      <c r="BE252" s="290" t="s">
        <v>1768</v>
      </c>
      <c r="BF252" s="290"/>
      <c r="BG252" s="290">
        <v>2</v>
      </c>
      <c r="BH252" s="290">
        <v>2</v>
      </c>
      <c r="BI252" s="290">
        <v>2</v>
      </c>
      <c r="BJ252" s="290">
        <v>2</v>
      </c>
      <c r="BK252" s="290">
        <v>1</v>
      </c>
      <c r="BL252" s="290">
        <v>2</v>
      </c>
      <c r="BM252" s="290">
        <v>2</v>
      </c>
      <c r="BN252" s="290">
        <v>2</v>
      </c>
      <c r="BO252" s="290">
        <v>2</v>
      </c>
      <c r="BP252" s="290">
        <v>2</v>
      </c>
      <c r="BQ252" s="290">
        <v>2</v>
      </c>
      <c r="BR252" s="290">
        <v>2</v>
      </c>
      <c r="BS252" s="290">
        <v>2</v>
      </c>
      <c r="BT252" s="290">
        <v>2</v>
      </c>
      <c r="BU252" s="290">
        <v>2</v>
      </c>
      <c r="BV252" s="290">
        <v>2</v>
      </c>
      <c r="BW252" s="290">
        <v>2</v>
      </c>
      <c r="BX252" s="291">
        <f t="shared" si="149"/>
        <v>16</v>
      </c>
      <c r="BY252" s="292">
        <f t="shared" si="150"/>
        <v>0.94117647058823528</v>
      </c>
      <c r="BZ252" s="291">
        <f t="shared" si="140"/>
        <v>1</v>
      </c>
      <c r="CA252" s="292">
        <f t="shared" si="151"/>
        <v>5.8823529411764705E-2</v>
      </c>
      <c r="CB252" s="291">
        <f t="shared" si="141"/>
        <v>0</v>
      </c>
      <c r="CC252" s="292">
        <f t="shared" ref="CC252:CC253" si="157">CB252/COUNTA($BG252:$BV252)</f>
        <v>0</v>
      </c>
      <c r="CD252" s="291">
        <f t="shared" si="152"/>
        <v>1.9411764705882353</v>
      </c>
      <c r="CE252" s="291" t="str">
        <f t="shared" si="128"/>
        <v>Đạt mục tiêu</v>
      </c>
      <c r="CF252" s="274"/>
    </row>
    <row r="253" spans="1:84" ht="48.75" customHeight="1">
      <c r="A253" s="285">
        <v>194</v>
      </c>
      <c r="B253" s="293">
        <v>391</v>
      </c>
      <c r="C253" s="314" t="s">
        <v>1537</v>
      </c>
      <c r="D253" s="315" t="s">
        <v>23</v>
      </c>
      <c r="E253" s="316" t="s">
        <v>1551</v>
      </c>
      <c r="F253" s="205" t="s">
        <v>25</v>
      </c>
      <c r="G253" s="293" t="s">
        <v>1551</v>
      </c>
      <c r="H253" s="290" t="s">
        <v>1721</v>
      </c>
      <c r="I253" s="290" t="s">
        <v>1303</v>
      </c>
      <c r="J253" s="70" t="s">
        <v>1159</v>
      </c>
      <c r="K253" s="288" t="s">
        <v>1082</v>
      </c>
      <c r="L253" s="399" t="s">
        <v>648</v>
      </c>
      <c r="M253" s="289"/>
      <c r="N253" s="289"/>
      <c r="O253" s="289"/>
      <c r="P253" s="289" t="s">
        <v>648</v>
      </c>
      <c r="Q253" s="289"/>
      <c r="R253" s="289" t="s">
        <v>648</v>
      </c>
      <c r="S253" s="289"/>
      <c r="T253" s="289" t="s">
        <v>648</v>
      </c>
      <c r="U253" s="289" t="s">
        <v>648</v>
      </c>
      <c r="V253" s="289" t="s">
        <v>648</v>
      </c>
      <c r="W253" s="478">
        <f t="shared" si="156"/>
        <v>5</v>
      </c>
      <c r="X253" s="290"/>
      <c r="Y253" s="290"/>
      <c r="Z253" s="290"/>
      <c r="AA253" s="290"/>
      <c r="AB253" s="290"/>
      <c r="AC253" s="290"/>
      <c r="AD253" s="290"/>
      <c r="AE253" s="290"/>
      <c r="AF253" s="290"/>
      <c r="AG253" s="290"/>
      <c r="AH253" s="290"/>
      <c r="AI253" s="290"/>
      <c r="AJ253" s="290" t="s">
        <v>1771</v>
      </c>
      <c r="AK253" s="290"/>
      <c r="AL253" s="290"/>
      <c r="AM253" s="290"/>
      <c r="AN253" s="290"/>
      <c r="AO253" s="290"/>
      <c r="AP253" s="290" t="s">
        <v>1771</v>
      </c>
      <c r="AQ253" s="290"/>
      <c r="AR253" s="290"/>
      <c r="AS253" s="290"/>
      <c r="AT253" s="290"/>
      <c r="AU253" s="290"/>
      <c r="AV253" s="290"/>
      <c r="AW253" s="290"/>
      <c r="AX253" s="290"/>
      <c r="AY253" s="290"/>
      <c r="AZ253" s="290"/>
      <c r="BA253" s="290" t="s">
        <v>1771</v>
      </c>
      <c r="BB253" s="290"/>
      <c r="BC253" s="290" t="s">
        <v>1771</v>
      </c>
      <c r="BD253" s="290"/>
      <c r="BE253" s="290" t="s">
        <v>1771</v>
      </c>
      <c r="BF253" s="290"/>
      <c r="BG253" s="290">
        <v>2</v>
      </c>
      <c r="BH253" s="290">
        <v>2</v>
      </c>
      <c r="BI253" s="290">
        <v>2</v>
      </c>
      <c r="BJ253" s="290">
        <v>2</v>
      </c>
      <c r="BK253" s="290">
        <v>1</v>
      </c>
      <c r="BL253" s="290">
        <v>2</v>
      </c>
      <c r="BM253" s="290">
        <v>2</v>
      </c>
      <c r="BN253" s="290">
        <v>2</v>
      </c>
      <c r="BO253" s="290">
        <v>2</v>
      </c>
      <c r="BP253" s="290">
        <v>2</v>
      </c>
      <c r="BQ253" s="290">
        <v>2</v>
      </c>
      <c r="BR253" s="290">
        <v>2</v>
      </c>
      <c r="BS253" s="290">
        <v>2</v>
      </c>
      <c r="BT253" s="290">
        <v>2</v>
      </c>
      <c r="BU253" s="290">
        <v>2</v>
      </c>
      <c r="BV253" s="290">
        <v>2</v>
      </c>
      <c r="BW253" s="290">
        <v>2</v>
      </c>
      <c r="BX253" s="291">
        <f t="shared" si="149"/>
        <v>16</v>
      </c>
      <c r="BY253" s="292">
        <f t="shared" si="150"/>
        <v>0.94117647058823528</v>
      </c>
      <c r="BZ253" s="291">
        <f t="shared" si="140"/>
        <v>1</v>
      </c>
      <c r="CA253" s="292">
        <f t="shared" si="151"/>
        <v>5.8823529411764705E-2</v>
      </c>
      <c r="CB253" s="291">
        <f t="shared" si="141"/>
        <v>0</v>
      </c>
      <c r="CC253" s="292">
        <f t="shared" si="157"/>
        <v>0</v>
      </c>
      <c r="CD253" s="291">
        <f t="shared" si="152"/>
        <v>1.9411764705882353</v>
      </c>
      <c r="CE253" s="291" t="str">
        <f t="shared" si="128"/>
        <v>Đạt mục tiêu</v>
      </c>
      <c r="CF253" s="274"/>
    </row>
    <row r="254" spans="1:84" ht="69" customHeight="1">
      <c r="A254" s="285">
        <v>195</v>
      </c>
      <c r="B254" s="286">
        <v>391</v>
      </c>
      <c r="C254" s="317" t="s">
        <v>998</v>
      </c>
      <c r="D254" s="318"/>
      <c r="E254" s="319"/>
      <c r="F254" s="287" t="s">
        <v>1176</v>
      </c>
      <c r="G254" s="287" t="s">
        <v>1176</v>
      </c>
      <c r="H254" s="287" t="s">
        <v>1176</v>
      </c>
      <c r="I254" s="287" t="s">
        <v>1176</v>
      </c>
      <c r="J254" s="69" t="s">
        <v>1159</v>
      </c>
      <c r="K254" s="287" t="s">
        <v>1176</v>
      </c>
      <c r="L254" s="287" t="s">
        <v>1176</v>
      </c>
      <c r="M254" s="287" t="s">
        <v>1176</v>
      </c>
      <c r="N254" s="287" t="s">
        <v>1176</v>
      </c>
      <c r="O254" s="287" t="s">
        <v>1176</v>
      </c>
      <c r="P254" s="287" t="s">
        <v>1176</v>
      </c>
      <c r="Q254" s="287" t="s">
        <v>1176</v>
      </c>
      <c r="R254" s="287" t="s">
        <v>1176</v>
      </c>
      <c r="S254" s="287" t="s">
        <v>1176</v>
      </c>
      <c r="T254" s="287" t="s">
        <v>1176</v>
      </c>
      <c r="U254" s="287" t="s">
        <v>1176</v>
      </c>
      <c r="V254" s="287" t="s">
        <v>1176</v>
      </c>
      <c r="W254" s="287" t="s">
        <v>1176</v>
      </c>
      <c r="X254" s="287" t="s">
        <v>1176</v>
      </c>
      <c r="Y254" s="287" t="s">
        <v>1176</v>
      </c>
      <c r="Z254" s="287" t="s">
        <v>1176</v>
      </c>
      <c r="AA254" s="287" t="s">
        <v>1176</v>
      </c>
      <c r="AB254" s="287" t="s">
        <v>1176</v>
      </c>
      <c r="AC254" s="287" t="s">
        <v>1176</v>
      </c>
      <c r="AD254" s="287" t="s">
        <v>1176</v>
      </c>
      <c r="AE254" s="287" t="s">
        <v>1176</v>
      </c>
      <c r="AF254" s="287" t="s">
        <v>1176</v>
      </c>
      <c r="AG254" s="287" t="s">
        <v>1176</v>
      </c>
      <c r="AH254" s="287" t="s">
        <v>1176</v>
      </c>
      <c r="AI254" s="287" t="s">
        <v>1176</v>
      </c>
      <c r="AJ254" s="287" t="s">
        <v>1176</v>
      </c>
      <c r="AK254" s="287" t="s">
        <v>1176</v>
      </c>
      <c r="AL254" s="287" t="s">
        <v>1176</v>
      </c>
      <c r="AM254" s="287" t="s">
        <v>1176</v>
      </c>
      <c r="AN254" s="287" t="s">
        <v>1176</v>
      </c>
      <c r="AO254" s="287" t="s">
        <v>1176</v>
      </c>
      <c r="AP254" s="287" t="s">
        <v>1176</v>
      </c>
      <c r="AQ254" s="287" t="s">
        <v>1176</v>
      </c>
      <c r="AR254" s="287" t="s">
        <v>1176</v>
      </c>
      <c r="AS254" s="287" t="s">
        <v>1176</v>
      </c>
      <c r="AT254" s="287" t="s">
        <v>1176</v>
      </c>
      <c r="AU254" s="287" t="s">
        <v>1176</v>
      </c>
      <c r="AV254" s="287" t="s">
        <v>1176</v>
      </c>
      <c r="AW254" s="287" t="s">
        <v>1176</v>
      </c>
      <c r="AX254" s="287" t="s">
        <v>1176</v>
      </c>
      <c r="AY254" s="287" t="s">
        <v>1176</v>
      </c>
      <c r="AZ254" s="287" t="s">
        <v>1176</v>
      </c>
      <c r="BA254" s="287" t="s">
        <v>1176</v>
      </c>
      <c r="BB254" s="287" t="s">
        <v>1176</v>
      </c>
      <c r="BC254" s="287" t="s">
        <v>1176</v>
      </c>
      <c r="BD254" s="287" t="s">
        <v>1176</v>
      </c>
      <c r="BE254" s="287" t="s">
        <v>1176</v>
      </c>
      <c r="BF254" s="287" t="s">
        <v>1176</v>
      </c>
      <c r="BG254" s="287" t="s">
        <v>1176</v>
      </c>
      <c r="BH254" s="287" t="s">
        <v>1176</v>
      </c>
      <c r="BI254" s="287" t="s">
        <v>1176</v>
      </c>
      <c r="BJ254" s="287" t="s">
        <v>1176</v>
      </c>
      <c r="BK254" s="287" t="s">
        <v>1176</v>
      </c>
      <c r="BL254" s="287" t="s">
        <v>1176</v>
      </c>
      <c r="BM254" s="287" t="s">
        <v>1176</v>
      </c>
      <c r="BN254" s="287" t="s">
        <v>1176</v>
      </c>
      <c r="BO254" s="287" t="s">
        <v>1176</v>
      </c>
      <c r="BP254" s="287" t="s">
        <v>1176</v>
      </c>
      <c r="BQ254" s="287" t="s">
        <v>1176</v>
      </c>
      <c r="BR254" s="287" t="s">
        <v>1176</v>
      </c>
      <c r="BS254" s="287" t="s">
        <v>1176</v>
      </c>
      <c r="BT254" s="287" t="s">
        <v>1176</v>
      </c>
      <c r="BU254" s="287" t="s">
        <v>1176</v>
      </c>
      <c r="BV254" s="287" t="s">
        <v>1176</v>
      </c>
      <c r="BW254" s="287" t="s">
        <v>1176</v>
      </c>
      <c r="BX254" s="287" t="s">
        <v>1176</v>
      </c>
      <c r="BY254" s="287" t="s">
        <v>1176</v>
      </c>
      <c r="BZ254" s="287" t="s">
        <v>1176</v>
      </c>
      <c r="CA254" s="287" t="s">
        <v>1176</v>
      </c>
      <c r="CB254" s="287" t="s">
        <v>1176</v>
      </c>
      <c r="CC254" s="287" t="s">
        <v>1176</v>
      </c>
      <c r="CD254" s="287" t="s">
        <v>1176</v>
      </c>
      <c r="CE254" s="287" t="s">
        <v>1176</v>
      </c>
      <c r="CF254" s="274"/>
    </row>
    <row r="255" spans="1:84" ht="77.25" customHeight="1">
      <c r="A255" s="285">
        <v>204</v>
      </c>
      <c r="B255" s="293">
        <v>425</v>
      </c>
      <c r="C255" s="294" t="s">
        <v>1727</v>
      </c>
      <c r="D255" s="205" t="s">
        <v>23</v>
      </c>
      <c r="E255" s="294" t="s">
        <v>1722</v>
      </c>
      <c r="F255" s="205" t="s">
        <v>23</v>
      </c>
      <c r="G255" s="290" t="s">
        <v>1722</v>
      </c>
      <c r="H255" s="290" t="s">
        <v>860</v>
      </c>
      <c r="I255" s="290" t="s">
        <v>1303</v>
      </c>
      <c r="J255" s="70" t="s">
        <v>1159</v>
      </c>
      <c r="K255" s="288" t="s">
        <v>1082</v>
      </c>
      <c r="L255" s="399" t="s">
        <v>648</v>
      </c>
      <c r="M255" s="289"/>
      <c r="N255" s="289"/>
      <c r="O255" s="289" t="s">
        <v>648</v>
      </c>
      <c r="P255" s="289"/>
      <c r="Q255" s="289"/>
      <c r="R255" s="289"/>
      <c r="S255" s="289"/>
      <c r="T255" s="289"/>
      <c r="U255" s="289"/>
      <c r="V255" s="289"/>
      <c r="W255" s="478">
        <f t="shared" ref="W255" si="158">COUNTIF($M255:$V255,"x")</f>
        <v>1</v>
      </c>
      <c r="X255" s="290"/>
      <c r="Y255" s="290"/>
      <c r="Z255" s="290"/>
      <c r="AA255" s="290"/>
      <c r="AB255" s="290"/>
      <c r="AC255" s="290"/>
      <c r="AD255" s="290" t="s">
        <v>1768</v>
      </c>
      <c r="AE255" s="290" t="s">
        <v>1768</v>
      </c>
      <c r="AF255" s="290" t="s">
        <v>1768</v>
      </c>
      <c r="AG255" s="290" t="s">
        <v>1768</v>
      </c>
      <c r="AH255" s="290"/>
      <c r="AI255" s="290"/>
      <c r="AJ255" s="290"/>
      <c r="AK255" s="290"/>
      <c r="AL255" s="290"/>
      <c r="AM255" s="290"/>
      <c r="AN255" s="290"/>
      <c r="AO255" s="290"/>
      <c r="AP255" s="290"/>
      <c r="AQ255" s="290"/>
      <c r="AR255" s="290"/>
      <c r="AS255" s="290"/>
      <c r="AT255" s="290"/>
      <c r="AU255" s="290"/>
      <c r="AV255" s="290"/>
      <c r="AW255" s="290"/>
      <c r="AX255" s="290"/>
      <c r="AY255" s="290"/>
      <c r="AZ255" s="290"/>
      <c r="BA255" s="290"/>
      <c r="BB255" s="290"/>
      <c r="BC255" s="290"/>
      <c r="BD255" s="290"/>
      <c r="BE255" s="290"/>
      <c r="BF255" s="290"/>
      <c r="BG255" s="290">
        <v>2</v>
      </c>
      <c r="BH255" s="290">
        <v>2</v>
      </c>
      <c r="BI255" s="290">
        <v>2</v>
      </c>
      <c r="BJ255" s="290">
        <v>2</v>
      </c>
      <c r="BK255" s="290">
        <v>1</v>
      </c>
      <c r="BL255" s="290">
        <v>2</v>
      </c>
      <c r="BM255" s="290">
        <v>2</v>
      </c>
      <c r="BN255" s="290">
        <v>2</v>
      </c>
      <c r="BO255" s="290">
        <v>2</v>
      </c>
      <c r="BP255" s="290">
        <v>2</v>
      </c>
      <c r="BQ255" s="290">
        <v>2</v>
      </c>
      <c r="BR255" s="290">
        <v>2</v>
      </c>
      <c r="BS255" s="290">
        <v>2</v>
      </c>
      <c r="BT255" s="290">
        <v>2</v>
      </c>
      <c r="BU255" s="290">
        <v>2</v>
      </c>
      <c r="BV255" s="290">
        <v>2</v>
      </c>
      <c r="BW255" s="290">
        <v>2</v>
      </c>
      <c r="BX255" s="291">
        <f t="shared" ref="BX255" si="159">COUNTIF($BG255:$BV255,2)</f>
        <v>15</v>
      </c>
      <c r="BY255" s="292">
        <f>BX255/COUNTA($BG255:$BW255)</f>
        <v>0.88235294117647056</v>
      </c>
      <c r="BZ255" s="291">
        <f t="shared" si="140"/>
        <v>1</v>
      </c>
      <c r="CA255" s="292">
        <f>BZ255/COUNTA($BG255:$BW255)</f>
        <v>5.8823529411764705E-2</v>
      </c>
      <c r="CB255" s="291">
        <f t="shared" si="141"/>
        <v>0</v>
      </c>
      <c r="CC255" s="292">
        <f>CB255/COUNTA($BG255:$BV255)</f>
        <v>0</v>
      </c>
      <c r="CD255" s="291">
        <f>(((BX255*2)+(BZ255*1)+(CB255*0)))/COUNTA($BG255:$BW255)</f>
        <v>1.8235294117647058</v>
      </c>
      <c r="CE255" s="291" t="str">
        <f t="shared" si="128"/>
        <v>Đạt mục tiêu</v>
      </c>
      <c r="CF255" s="274"/>
    </row>
    <row r="256" spans="1:84" ht="92.25" customHeight="1">
      <c r="A256" s="285">
        <v>206</v>
      </c>
      <c r="B256" s="293">
        <v>431</v>
      </c>
      <c r="C256" s="294" t="s">
        <v>1558</v>
      </c>
      <c r="D256" s="205" t="s">
        <v>25</v>
      </c>
      <c r="E256" s="294" t="s">
        <v>1723</v>
      </c>
      <c r="F256" s="205" t="s">
        <v>25</v>
      </c>
      <c r="G256" s="290" t="s">
        <v>1723</v>
      </c>
      <c r="H256" s="290" t="s">
        <v>1561</v>
      </c>
      <c r="I256" s="290" t="s">
        <v>1303</v>
      </c>
      <c r="J256" s="70" t="s">
        <v>1159</v>
      </c>
      <c r="K256" s="288" t="s">
        <v>1082</v>
      </c>
      <c r="L256" s="399" t="s">
        <v>648</v>
      </c>
      <c r="M256" s="289"/>
      <c r="N256" s="289"/>
      <c r="O256" s="289"/>
      <c r="P256" s="289"/>
      <c r="Q256" s="289" t="s">
        <v>648</v>
      </c>
      <c r="R256" s="289" t="s">
        <v>648</v>
      </c>
      <c r="S256" s="289" t="s">
        <v>648</v>
      </c>
      <c r="T256" s="289"/>
      <c r="U256" s="289"/>
      <c r="V256" s="289" t="s">
        <v>648</v>
      </c>
      <c r="W256" s="478">
        <f t="shared" ref="W256:W257" si="160">COUNTIF($M256:$V256,"x")</f>
        <v>4</v>
      </c>
      <c r="X256" s="290"/>
      <c r="Y256" s="290"/>
      <c r="Z256" s="290"/>
      <c r="AA256" s="290"/>
      <c r="AB256" s="290"/>
      <c r="AC256" s="290"/>
      <c r="AD256" s="290"/>
      <c r="AE256" s="290"/>
      <c r="AF256" s="290"/>
      <c r="AG256" s="290"/>
      <c r="AH256" s="290"/>
      <c r="AI256" s="290"/>
      <c r="AJ256" s="290"/>
      <c r="AK256" s="290"/>
      <c r="AL256" s="290" t="s">
        <v>1772</v>
      </c>
      <c r="AM256" s="290"/>
      <c r="AN256" s="290"/>
      <c r="AO256" s="290" t="s">
        <v>1771</v>
      </c>
      <c r="AP256" s="290"/>
      <c r="AQ256" s="290"/>
      <c r="AR256" s="290"/>
      <c r="AS256" s="290"/>
      <c r="AT256" s="290"/>
      <c r="AU256" s="290" t="s">
        <v>1771</v>
      </c>
      <c r="AV256" s="290"/>
      <c r="AW256" s="290"/>
      <c r="AX256" s="290" t="s">
        <v>1772</v>
      </c>
      <c r="AY256" s="290"/>
      <c r="AZ256" s="290"/>
      <c r="BA256" s="290"/>
      <c r="BB256" s="290"/>
      <c r="BC256" s="290"/>
      <c r="BD256" s="290"/>
      <c r="BE256" s="290"/>
      <c r="BF256" s="290" t="s">
        <v>1771</v>
      </c>
      <c r="BG256" s="290">
        <v>2</v>
      </c>
      <c r="BH256" s="290">
        <v>2</v>
      </c>
      <c r="BI256" s="290">
        <v>2</v>
      </c>
      <c r="BJ256" s="290">
        <v>2</v>
      </c>
      <c r="BK256" s="290">
        <v>1</v>
      </c>
      <c r="BL256" s="290">
        <v>2</v>
      </c>
      <c r="BM256" s="290">
        <v>2</v>
      </c>
      <c r="BN256" s="290">
        <v>2</v>
      </c>
      <c r="BO256" s="290">
        <v>2</v>
      </c>
      <c r="BP256" s="290">
        <v>2</v>
      </c>
      <c r="BQ256" s="290">
        <v>2</v>
      </c>
      <c r="BR256" s="290">
        <v>2</v>
      </c>
      <c r="BS256" s="290">
        <v>2</v>
      </c>
      <c r="BT256" s="290">
        <v>2</v>
      </c>
      <c r="BU256" s="290">
        <v>2</v>
      </c>
      <c r="BV256" s="290">
        <v>2</v>
      </c>
      <c r="BW256" s="290">
        <v>2</v>
      </c>
      <c r="BX256" s="291">
        <f>COUNTIF($BG256:$BW256,2)</f>
        <v>16</v>
      </c>
      <c r="BY256" s="292">
        <f>BX256/COUNTA($BG256:$BW256)</f>
        <v>0.94117647058823528</v>
      </c>
      <c r="BZ256" s="291">
        <f t="shared" si="140"/>
        <v>1</v>
      </c>
      <c r="CA256" s="292">
        <f>BZ256/COUNTA($BG256:$BW256)</f>
        <v>5.8823529411764705E-2</v>
      </c>
      <c r="CB256" s="291">
        <f t="shared" si="141"/>
        <v>0</v>
      </c>
      <c r="CC256" s="292">
        <f>CB256/COUNTA($BG256:$BV256)</f>
        <v>0</v>
      </c>
      <c r="CD256" s="291">
        <f>(((BX256*2)+(BZ256*1)+(CB256*0)))/COUNTA($BG256:$BW256)</f>
        <v>1.9411764705882353</v>
      </c>
      <c r="CE256" s="291" t="str">
        <f t="shared" si="128"/>
        <v>Đạt mục tiêu</v>
      </c>
      <c r="CF256" s="274"/>
    </row>
    <row r="257" spans="1:84" ht="42.75" customHeight="1">
      <c r="A257" s="285">
        <v>207</v>
      </c>
      <c r="B257" s="293">
        <v>434</v>
      </c>
      <c r="C257" s="294" t="s">
        <v>1559</v>
      </c>
      <c r="D257" s="205" t="s">
        <v>23</v>
      </c>
      <c r="E257" s="294" t="s">
        <v>1724</v>
      </c>
      <c r="F257" s="205" t="s">
        <v>25</v>
      </c>
      <c r="G257" s="290" t="s">
        <v>1724</v>
      </c>
      <c r="H257" s="290" t="s">
        <v>114</v>
      </c>
      <c r="I257" s="290" t="s">
        <v>1303</v>
      </c>
      <c r="J257" s="70" t="s">
        <v>1159</v>
      </c>
      <c r="K257" s="288" t="s">
        <v>1082</v>
      </c>
      <c r="L257" s="399" t="s">
        <v>648</v>
      </c>
      <c r="M257" s="289"/>
      <c r="N257" s="289"/>
      <c r="O257" s="289"/>
      <c r="P257" s="289" t="s">
        <v>648</v>
      </c>
      <c r="Q257" s="289"/>
      <c r="R257" s="289" t="s">
        <v>648</v>
      </c>
      <c r="S257" s="289" t="s">
        <v>648</v>
      </c>
      <c r="T257" s="289" t="s">
        <v>648</v>
      </c>
      <c r="U257" s="289"/>
      <c r="V257" s="289" t="s">
        <v>648</v>
      </c>
      <c r="W257" s="478">
        <f t="shared" si="160"/>
        <v>5</v>
      </c>
      <c r="X257" s="290"/>
      <c r="Y257" s="290"/>
      <c r="Z257" s="290"/>
      <c r="AA257" s="290"/>
      <c r="AB257" s="290"/>
      <c r="AC257" s="290"/>
      <c r="AD257" s="290"/>
      <c r="AE257" s="290"/>
      <c r="AF257" s="290"/>
      <c r="AG257" s="290"/>
      <c r="AH257" s="290" t="s">
        <v>1771</v>
      </c>
      <c r="AI257" s="290"/>
      <c r="AJ257" s="290" t="s">
        <v>1771</v>
      </c>
      <c r="AK257" s="290"/>
      <c r="AL257" s="290"/>
      <c r="AM257" s="290"/>
      <c r="AN257" s="290"/>
      <c r="AO257" s="290"/>
      <c r="AP257" s="290" t="s">
        <v>1771</v>
      </c>
      <c r="AQ257" s="290"/>
      <c r="AR257" s="290"/>
      <c r="AS257" s="290"/>
      <c r="AT257" s="290" t="s">
        <v>1771</v>
      </c>
      <c r="AU257" s="290" t="s">
        <v>1771</v>
      </c>
      <c r="AV257" s="290"/>
      <c r="AW257" s="290"/>
      <c r="AX257" s="290"/>
      <c r="AY257" s="290"/>
      <c r="AZ257" s="290"/>
      <c r="BA257" s="290"/>
      <c r="BB257" s="290"/>
      <c r="BC257" s="290"/>
      <c r="BD257" s="290"/>
      <c r="BE257" s="290"/>
      <c r="BF257" s="290"/>
      <c r="BG257" s="290">
        <v>2</v>
      </c>
      <c r="BH257" s="290">
        <v>2</v>
      </c>
      <c r="BI257" s="290">
        <v>2</v>
      </c>
      <c r="BJ257" s="290">
        <v>2</v>
      </c>
      <c r="BK257" s="290">
        <v>1</v>
      </c>
      <c r="BL257" s="290">
        <v>2</v>
      </c>
      <c r="BM257" s="290">
        <v>2</v>
      </c>
      <c r="BN257" s="290">
        <v>2</v>
      </c>
      <c r="BO257" s="290">
        <v>2</v>
      </c>
      <c r="BP257" s="290">
        <v>2</v>
      </c>
      <c r="BQ257" s="290">
        <v>2</v>
      </c>
      <c r="BR257" s="290">
        <v>2</v>
      </c>
      <c r="BS257" s="290">
        <v>2</v>
      </c>
      <c r="BT257" s="290">
        <v>2</v>
      </c>
      <c r="BU257" s="290">
        <v>2</v>
      </c>
      <c r="BV257" s="290">
        <v>2</v>
      </c>
      <c r="BW257" s="290">
        <v>2</v>
      </c>
      <c r="BX257" s="291">
        <f>COUNTIF($BG257:$BW257,2)</f>
        <v>16</v>
      </c>
      <c r="BY257" s="292">
        <f>BX257/COUNTA($BG257:$BW257)</f>
        <v>0.94117647058823528</v>
      </c>
      <c r="BZ257" s="291">
        <f t="shared" si="140"/>
        <v>1</v>
      </c>
      <c r="CA257" s="292">
        <f>BZ257/COUNTA($BG257:$BW257)</f>
        <v>5.8823529411764705E-2</v>
      </c>
      <c r="CB257" s="291">
        <f t="shared" si="141"/>
        <v>0</v>
      </c>
      <c r="CC257" s="292">
        <f>CB257/COUNTA($BG257:$BV257)</f>
        <v>0</v>
      </c>
      <c r="CD257" s="291">
        <f>(((BX257*2)+(BZ257*1)+(CB257*0)))/COUNTA($BG257:$BW257)</f>
        <v>1.9411764705882353</v>
      </c>
      <c r="CE257" s="291" t="str">
        <f t="shared" si="128"/>
        <v>Đạt mục tiêu</v>
      </c>
      <c r="CF257" s="274"/>
    </row>
    <row r="258" spans="1:84" ht="93" customHeight="1">
      <c r="A258" s="285">
        <v>208</v>
      </c>
      <c r="B258" s="293">
        <v>437</v>
      </c>
      <c r="C258" s="294" t="s">
        <v>1728</v>
      </c>
      <c r="D258" s="205" t="s">
        <v>23</v>
      </c>
      <c r="E258" s="294" t="s">
        <v>1725</v>
      </c>
      <c r="F258" s="205" t="s">
        <v>25</v>
      </c>
      <c r="G258" s="290" t="s">
        <v>1725</v>
      </c>
      <c r="H258" s="290" t="s">
        <v>1730</v>
      </c>
      <c r="I258" s="290" t="s">
        <v>1303</v>
      </c>
      <c r="J258" s="70" t="s">
        <v>1159</v>
      </c>
      <c r="K258" s="288" t="s">
        <v>1082</v>
      </c>
      <c r="L258" s="399" t="s">
        <v>648</v>
      </c>
      <c r="M258" s="289"/>
      <c r="N258" s="289"/>
      <c r="O258" s="289"/>
      <c r="P258" s="289" t="s">
        <v>648</v>
      </c>
      <c r="Q258" s="289"/>
      <c r="R258" s="289"/>
      <c r="S258" s="289"/>
      <c r="T258" s="289" t="s">
        <v>648</v>
      </c>
      <c r="U258" s="289" t="s">
        <v>648</v>
      </c>
      <c r="V258" s="289"/>
      <c r="W258" s="478">
        <f t="shared" ref="W258:W259" si="161">COUNTIF($M258:$V258,"x")</f>
        <v>3</v>
      </c>
      <c r="X258" s="290"/>
      <c r="Y258" s="290"/>
      <c r="Z258" s="290"/>
      <c r="AA258" s="290"/>
      <c r="AB258" s="290"/>
      <c r="AC258" s="290"/>
      <c r="AD258" s="290"/>
      <c r="AE258" s="290"/>
      <c r="AF258" s="290"/>
      <c r="AG258" s="290"/>
      <c r="AH258" s="290" t="s">
        <v>1771</v>
      </c>
      <c r="AI258" s="290"/>
      <c r="AJ258" s="290" t="s">
        <v>1771</v>
      </c>
      <c r="AK258" s="290"/>
      <c r="AL258" s="290"/>
      <c r="AM258" s="290"/>
      <c r="AN258" s="290"/>
      <c r="AO258" s="290"/>
      <c r="AP258" s="290"/>
      <c r="AQ258" s="290"/>
      <c r="AR258" s="290"/>
      <c r="AS258" s="290"/>
      <c r="AT258" s="290"/>
      <c r="AU258" s="290"/>
      <c r="AV258" s="290"/>
      <c r="AW258" s="290"/>
      <c r="AX258" s="290"/>
      <c r="AY258" s="290"/>
      <c r="AZ258" s="290"/>
      <c r="BA258" s="290"/>
      <c r="BB258" s="290"/>
      <c r="BC258" s="290" t="s">
        <v>1771</v>
      </c>
      <c r="BD258" s="290"/>
      <c r="BE258" s="290"/>
      <c r="BF258" s="290"/>
      <c r="BG258" s="290">
        <v>2</v>
      </c>
      <c r="BH258" s="290">
        <v>2</v>
      </c>
      <c r="BI258" s="290">
        <v>2</v>
      </c>
      <c r="BJ258" s="290">
        <v>2</v>
      </c>
      <c r="BK258" s="290">
        <v>1</v>
      </c>
      <c r="BL258" s="290">
        <v>2</v>
      </c>
      <c r="BM258" s="290">
        <v>2</v>
      </c>
      <c r="BN258" s="290">
        <v>2</v>
      </c>
      <c r="BO258" s="290">
        <v>2</v>
      </c>
      <c r="BP258" s="290">
        <v>2</v>
      </c>
      <c r="BQ258" s="290">
        <v>2</v>
      </c>
      <c r="BR258" s="290">
        <v>2</v>
      </c>
      <c r="BS258" s="290">
        <v>2</v>
      </c>
      <c r="BT258" s="290">
        <v>2</v>
      </c>
      <c r="BU258" s="290">
        <v>2</v>
      </c>
      <c r="BV258" s="290">
        <v>2</v>
      </c>
      <c r="BW258" s="290">
        <v>2</v>
      </c>
      <c r="BX258" s="291">
        <f>COUNTIF($BG258:$BW258,2)</f>
        <v>16</v>
      </c>
      <c r="BY258" s="292">
        <f>BX258/COUNTA($BG258:$BW258)</f>
        <v>0.94117647058823528</v>
      </c>
      <c r="BZ258" s="291">
        <f t="shared" si="140"/>
        <v>1</v>
      </c>
      <c r="CA258" s="292">
        <f>BZ258/COUNTA($BG258:$BW258)</f>
        <v>5.8823529411764705E-2</v>
      </c>
      <c r="CB258" s="291">
        <f t="shared" si="141"/>
        <v>0</v>
      </c>
      <c r="CC258" s="292">
        <f>CB258/COUNTA($BG258:$BV258)</f>
        <v>0</v>
      </c>
      <c r="CD258" s="291">
        <f>(((BX258*2)+(BZ258*1)+(CB258*0)))/COUNTA($BG258:$BW258)</f>
        <v>1.9411764705882353</v>
      </c>
      <c r="CE258" s="291" t="str">
        <f t="shared" si="128"/>
        <v>Đạt mục tiêu</v>
      </c>
      <c r="CF258" s="274"/>
    </row>
    <row r="259" spans="1:84" ht="72.75" customHeight="1">
      <c r="A259" s="285">
        <v>209</v>
      </c>
      <c r="B259" s="293">
        <v>438</v>
      </c>
      <c r="C259" s="294" t="s">
        <v>1726</v>
      </c>
      <c r="D259" s="205" t="s">
        <v>23</v>
      </c>
      <c r="E259" s="294" t="s">
        <v>118</v>
      </c>
      <c r="F259" s="205" t="s">
        <v>105</v>
      </c>
      <c r="G259" s="290" t="s">
        <v>118</v>
      </c>
      <c r="H259" s="290" t="s">
        <v>1729</v>
      </c>
      <c r="I259" s="290" t="s">
        <v>1303</v>
      </c>
      <c r="J259" s="70" t="s">
        <v>1159</v>
      </c>
      <c r="K259" s="288" t="s">
        <v>1082</v>
      </c>
      <c r="L259" s="399" t="s">
        <v>648</v>
      </c>
      <c r="M259" s="289"/>
      <c r="N259" s="289"/>
      <c r="O259" s="289"/>
      <c r="P259" s="289" t="s">
        <v>648</v>
      </c>
      <c r="Q259" s="289"/>
      <c r="R259" s="289" t="s">
        <v>648</v>
      </c>
      <c r="S259" s="289"/>
      <c r="T259" s="289" t="s">
        <v>648</v>
      </c>
      <c r="U259" s="289" t="s">
        <v>648</v>
      </c>
      <c r="V259" s="289"/>
      <c r="W259" s="478">
        <f t="shared" si="161"/>
        <v>4</v>
      </c>
      <c r="X259" s="290"/>
      <c r="Y259" s="290"/>
      <c r="Z259" s="290"/>
      <c r="AA259" s="290"/>
      <c r="AB259" s="290"/>
      <c r="AC259" s="290"/>
      <c r="AD259" s="290"/>
      <c r="AE259" s="290"/>
      <c r="AF259" s="290"/>
      <c r="AG259" s="290"/>
      <c r="AH259" s="290"/>
      <c r="AI259" s="290"/>
      <c r="AJ259" s="290"/>
      <c r="AK259" s="290"/>
      <c r="AL259" s="290"/>
      <c r="AM259" s="290"/>
      <c r="AN259" s="290"/>
      <c r="AO259" s="290"/>
      <c r="AP259" s="290"/>
      <c r="AQ259" s="290" t="s">
        <v>1771</v>
      </c>
      <c r="AR259" s="290"/>
      <c r="AS259" s="290"/>
      <c r="AT259" s="290"/>
      <c r="AU259" s="290"/>
      <c r="AV259" s="290"/>
      <c r="AW259" s="290"/>
      <c r="AX259" s="290"/>
      <c r="AY259" s="290"/>
      <c r="AZ259" s="290"/>
      <c r="BA259" s="290"/>
      <c r="BB259" s="290"/>
      <c r="BC259" s="290"/>
      <c r="BD259" s="290"/>
      <c r="BE259" s="290"/>
      <c r="BF259" s="290"/>
      <c r="BG259" s="290">
        <v>2</v>
      </c>
      <c r="BH259" s="290">
        <v>2</v>
      </c>
      <c r="BI259" s="290">
        <v>2</v>
      </c>
      <c r="BJ259" s="290">
        <v>2</v>
      </c>
      <c r="BK259" s="290">
        <v>1</v>
      </c>
      <c r="BL259" s="290">
        <v>2</v>
      </c>
      <c r="BM259" s="290">
        <v>2</v>
      </c>
      <c r="BN259" s="290">
        <v>2</v>
      </c>
      <c r="BO259" s="290">
        <v>2</v>
      </c>
      <c r="BP259" s="290">
        <v>2</v>
      </c>
      <c r="BQ259" s="290">
        <v>2</v>
      </c>
      <c r="BR259" s="290">
        <v>2</v>
      </c>
      <c r="BS259" s="290">
        <v>2</v>
      </c>
      <c r="BT259" s="290">
        <v>2</v>
      </c>
      <c r="BU259" s="290">
        <v>2</v>
      </c>
      <c r="BV259" s="290">
        <v>2</v>
      </c>
      <c r="BW259" s="290">
        <v>2</v>
      </c>
      <c r="BX259" s="291">
        <f>COUNTIF($BG259:$BW259,2)</f>
        <v>16</v>
      </c>
      <c r="BY259" s="292">
        <f>BX259/COUNTA($BG259:$BW259)</f>
        <v>0.94117647058823528</v>
      </c>
      <c r="BZ259" s="291">
        <f t="shared" si="140"/>
        <v>1</v>
      </c>
      <c r="CA259" s="292">
        <f>BZ259/COUNTA($BG259:$BW259)</f>
        <v>5.8823529411764705E-2</v>
      </c>
      <c r="CB259" s="291">
        <f t="shared" si="141"/>
        <v>0</v>
      </c>
      <c r="CC259" s="292">
        <f>CB259/COUNTA($BG259:$BV259)</f>
        <v>0</v>
      </c>
      <c r="CD259" s="291">
        <f>(((BX259*2)+(BZ259*1)+(CB259*0)))/COUNTA($BG259:$BW259)</f>
        <v>1.9411764705882353</v>
      </c>
      <c r="CE259" s="291" t="str">
        <f t="shared" si="128"/>
        <v>Đạt mục tiêu</v>
      </c>
      <c r="CF259" s="274"/>
    </row>
    <row r="260" spans="1:84" ht="63" customHeight="1">
      <c r="A260" s="285">
        <v>213</v>
      </c>
      <c r="B260" s="286">
        <v>446</v>
      </c>
      <c r="C260" s="305" t="s">
        <v>1000</v>
      </c>
      <c r="D260" s="305"/>
      <c r="E260" s="305"/>
      <c r="F260" s="287" t="s">
        <v>1176</v>
      </c>
      <c r="G260" s="287" t="s">
        <v>1176</v>
      </c>
      <c r="H260" s="287" t="s">
        <v>1176</v>
      </c>
      <c r="I260" s="287" t="s">
        <v>1176</v>
      </c>
      <c r="J260" s="69" t="s">
        <v>1202</v>
      </c>
      <c r="K260" s="287" t="s">
        <v>1176</v>
      </c>
      <c r="L260" s="287" t="s">
        <v>1176</v>
      </c>
      <c r="M260" s="287" t="s">
        <v>1176</v>
      </c>
      <c r="N260" s="287" t="s">
        <v>1176</v>
      </c>
      <c r="O260" s="287" t="s">
        <v>1176</v>
      </c>
      <c r="P260" s="287" t="s">
        <v>1176</v>
      </c>
      <c r="Q260" s="287" t="s">
        <v>1176</v>
      </c>
      <c r="R260" s="287" t="s">
        <v>1176</v>
      </c>
      <c r="S260" s="287" t="s">
        <v>1176</v>
      </c>
      <c r="T260" s="287" t="s">
        <v>1176</v>
      </c>
      <c r="U260" s="287" t="s">
        <v>1176</v>
      </c>
      <c r="V260" s="287" t="s">
        <v>1176</v>
      </c>
      <c r="W260" s="287" t="s">
        <v>1176</v>
      </c>
      <c r="X260" s="287" t="s">
        <v>1176</v>
      </c>
      <c r="Y260" s="287" t="s">
        <v>1176</v>
      </c>
      <c r="Z260" s="287" t="s">
        <v>1176</v>
      </c>
      <c r="AA260" s="287" t="s">
        <v>1176</v>
      </c>
      <c r="AB260" s="287" t="s">
        <v>1176</v>
      </c>
      <c r="AC260" s="287" t="s">
        <v>1176</v>
      </c>
      <c r="AD260" s="287" t="s">
        <v>1176</v>
      </c>
      <c r="AE260" s="287" t="s">
        <v>1176</v>
      </c>
      <c r="AF260" s="287" t="s">
        <v>1176</v>
      </c>
      <c r="AG260" s="287" t="s">
        <v>1176</v>
      </c>
      <c r="AH260" s="287" t="s">
        <v>1176</v>
      </c>
      <c r="AI260" s="287" t="s">
        <v>1176</v>
      </c>
      <c r="AJ260" s="287" t="s">
        <v>1176</v>
      </c>
      <c r="AK260" s="287" t="s">
        <v>1176</v>
      </c>
      <c r="AL260" s="287" t="s">
        <v>1176</v>
      </c>
      <c r="AM260" s="287" t="s">
        <v>1176</v>
      </c>
      <c r="AN260" s="287" t="s">
        <v>1176</v>
      </c>
      <c r="AO260" s="287" t="s">
        <v>1176</v>
      </c>
      <c r="AP260" s="287" t="s">
        <v>1176</v>
      </c>
      <c r="AQ260" s="287" t="s">
        <v>1176</v>
      </c>
      <c r="AR260" s="287" t="s">
        <v>1176</v>
      </c>
      <c r="AS260" s="287" t="s">
        <v>1176</v>
      </c>
      <c r="AT260" s="287" t="s">
        <v>1176</v>
      </c>
      <c r="AU260" s="287" t="s">
        <v>1176</v>
      </c>
      <c r="AV260" s="287" t="s">
        <v>1176</v>
      </c>
      <c r="AW260" s="287" t="s">
        <v>1176</v>
      </c>
      <c r="AX260" s="287" t="s">
        <v>1176</v>
      </c>
      <c r="AY260" s="287" t="s">
        <v>1176</v>
      </c>
      <c r="AZ260" s="287" t="s">
        <v>1176</v>
      </c>
      <c r="BA260" s="287" t="s">
        <v>1176</v>
      </c>
      <c r="BB260" s="287" t="s">
        <v>1176</v>
      </c>
      <c r="BC260" s="287" t="s">
        <v>1176</v>
      </c>
      <c r="BD260" s="287" t="s">
        <v>1176</v>
      </c>
      <c r="BE260" s="287" t="s">
        <v>1176</v>
      </c>
      <c r="BF260" s="287" t="s">
        <v>1176</v>
      </c>
      <c r="BG260" s="287" t="s">
        <v>1176</v>
      </c>
      <c r="BH260" s="287" t="s">
        <v>1176</v>
      </c>
      <c r="BI260" s="287" t="s">
        <v>1176</v>
      </c>
      <c r="BJ260" s="287" t="s">
        <v>1176</v>
      </c>
      <c r="BK260" s="287" t="s">
        <v>1176</v>
      </c>
      <c r="BL260" s="287" t="s">
        <v>1176</v>
      </c>
      <c r="BM260" s="287" t="s">
        <v>1176</v>
      </c>
      <c r="BN260" s="287" t="s">
        <v>1176</v>
      </c>
      <c r="BO260" s="287" t="s">
        <v>1176</v>
      </c>
      <c r="BP260" s="287" t="s">
        <v>1176</v>
      </c>
      <c r="BQ260" s="287" t="s">
        <v>1176</v>
      </c>
      <c r="BR260" s="287" t="s">
        <v>1176</v>
      </c>
      <c r="BS260" s="287" t="s">
        <v>1176</v>
      </c>
      <c r="BT260" s="287" t="s">
        <v>1176</v>
      </c>
      <c r="BU260" s="287" t="s">
        <v>1176</v>
      </c>
      <c r="BV260" s="287" t="s">
        <v>1176</v>
      </c>
      <c r="BW260" s="287" t="s">
        <v>1176</v>
      </c>
      <c r="BX260" s="287" t="s">
        <v>1176</v>
      </c>
      <c r="BY260" s="287" t="s">
        <v>1176</v>
      </c>
      <c r="BZ260" s="287" t="s">
        <v>1176</v>
      </c>
      <c r="CA260" s="287" t="s">
        <v>1176</v>
      </c>
      <c r="CB260" s="287" t="s">
        <v>1176</v>
      </c>
      <c r="CC260" s="287" t="s">
        <v>1176</v>
      </c>
      <c r="CD260" s="287" t="s">
        <v>1176</v>
      </c>
      <c r="CE260" s="287" t="s">
        <v>1176</v>
      </c>
      <c r="CF260" s="274"/>
    </row>
    <row r="261" spans="1:84" ht="30.75" customHeight="1">
      <c r="A261" s="285">
        <v>214</v>
      </c>
      <c r="B261" s="286">
        <v>447</v>
      </c>
      <c r="C261" s="305" t="s">
        <v>1001</v>
      </c>
      <c r="D261" s="305"/>
      <c r="E261" s="305"/>
      <c r="F261" s="287" t="s">
        <v>1176</v>
      </c>
      <c r="G261" s="287" t="s">
        <v>1176</v>
      </c>
      <c r="H261" s="287" t="s">
        <v>1176</v>
      </c>
      <c r="I261" s="287" t="s">
        <v>1176</v>
      </c>
      <c r="J261" s="69" t="s">
        <v>1202</v>
      </c>
      <c r="K261" s="287" t="s">
        <v>1176</v>
      </c>
      <c r="L261" s="287" t="s">
        <v>1176</v>
      </c>
      <c r="M261" s="287" t="s">
        <v>1176</v>
      </c>
      <c r="N261" s="287" t="s">
        <v>1176</v>
      </c>
      <c r="O261" s="287" t="s">
        <v>1176</v>
      </c>
      <c r="P261" s="287" t="s">
        <v>1176</v>
      </c>
      <c r="Q261" s="287" t="s">
        <v>1176</v>
      </c>
      <c r="R261" s="287" t="s">
        <v>1176</v>
      </c>
      <c r="S261" s="287" t="s">
        <v>1176</v>
      </c>
      <c r="T261" s="287" t="s">
        <v>1176</v>
      </c>
      <c r="U261" s="287" t="s">
        <v>1176</v>
      </c>
      <c r="V261" s="287" t="s">
        <v>1176</v>
      </c>
      <c r="W261" s="287" t="s">
        <v>1176</v>
      </c>
      <c r="X261" s="287" t="s">
        <v>1176</v>
      </c>
      <c r="Y261" s="287" t="s">
        <v>1176</v>
      </c>
      <c r="Z261" s="287" t="s">
        <v>1176</v>
      </c>
      <c r="AA261" s="287" t="s">
        <v>1176</v>
      </c>
      <c r="AB261" s="287" t="s">
        <v>1176</v>
      </c>
      <c r="AC261" s="287" t="s">
        <v>1176</v>
      </c>
      <c r="AD261" s="287" t="s">
        <v>1176</v>
      </c>
      <c r="AE261" s="287" t="s">
        <v>1176</v>
      </c>
      <c r="AF261" s="287" t="s">
        <v>1176</v>
      </c>
      <c r="AG261" s="287" t="s">
        <v>1176</v>
      </c>
      <c r="AH261" s="287" t="s">
        <v>1176</v>
      </c>
      <c r="AI261" s="287" t="s">
        <v>1176</v>
      </c>
      <c r="AJ261" s="287" t="s">
        <v>1176</v>
      </c>
      <c r="AK261" s="287" t="s">
        <v>1176</v>
      </c>
      <c r="AL261" s="287" t="s">
        <v>1176</v>
      </c>
      <c r="AM261" s="287" t="s">
        <v>1176</v>
      </c>
      <c r="AN261" s="287" t="s">
        <v>1176</v>
      </c>
      <c r="AO261" s="287" t="s">
        <v>1176</v>
      </c>
      <c r="AP261" s="287" t="s">
        <v>1176</v>
      </c>
      <c r="AQ261" s="287" t="s">
        <v>1176</v>
      </c>
      <c r="AR261" s="287" t="s">
        <v>1176</v>
      </c>
      <c r="AS261" s="287" t="s">
        <v>1176</v>
      </c>
      <c r="AT261" s="287" t="s">
        <v>1176</v>
      </c>
      <c r="AU261" s="287" t="s">
        <v>1176</v>
      </c>
      <c r="AV261" s="287" t="s">
        <v>1176</v>
      </c>
      <c r="AW261" s="287" t="s">
        <v>1176</v>
      </c>
      <c r="AX261" s="287" t="s">
        <v>1176</v>
      </c>
      <c r="AY261" s="287" t="s">
        <v>1176</v>
      </c>
      <c r="AZ261" s="287" t="s">
        <v>1176</v>
      </c>
      <c r="BA261" s="287" t="s">
        <v>1176</v>
      </c>
      <c r="BB261" s="287" t="s">
        <v>1176</v>
      </c>
      <c r="BC261" s="287" t="s">
        <v>1176</v>
      </c>
      <c r="BD261" s="287" t="s">
        <v>1176</v>
      </c>
      <c r="BE261" s="287" t="s">
        <v>1176</v>
      </c>
      <c r="BF261" s="287" t="s">
        <v>1176</v>
      </c>
      <c r="BG261" s="287" t="s">
        <v>1176</v>
      </c>
      <c r="BH261" s="287" t="s">
        <v>1176</v>
      </c>
      <c r="BI261" s="287" t="s">
        <v>1176</v>
      </c>
      <c r="BJ261" s="287" t="s">
        <v>1176</v>
      </c>
      <c r="BK261" s="287" t="s">
        <v>1176</v>
      </c>
      <c r="BL261" s="287" t="s">
        <v>1176</v>
      </c>
      <c r="BM261" s="287" t="s">
        <v>1176</v>
      </c>
      <c r="BN261" s="287" t="s">
        <v>1176</v>
      </c>
      <c r="BO261" s="287" t="s">
        <v>1176</v>
      </c>
      <c r="BP261" s="287" t="s">
        <v>1176</v>
      </c>
      <c r="BQ261" s="287" t="s">
        <v>1176</v>
      </c>
      <c r="BR261" s="287" t="s">
        <v>1176</v>
      </c>
      <c r="BS261" s="287" t="s">
        <v>1176</v>
      </c>
      <c r="BT261" s="287" t="s">
        <v>1176</v>
      </c>
      <c r="BU261" s="287" t="s">
        <v>1176</v>
      </c>
      <c r="BV261" s="287" t="s">
        <v>1176</v>
      </c>
      <c r="BW261" s="287" t="s">
        <v>1176</v>
      </c>
      <c r="BX261" s="287" t="s">
        <v>1176</v>
      </c>
      <c r="BY261" s="287" t="s">
        <v>1176</v>
      </c>
      <c r="BZ261" s="287" t="s">
        <v>1176</v>
      </c>
      <c r="CA261" s="287" t="s">
        <v>1176</v>
      </c>
      <c r="CB261" s="287" t="s">
        <v>1176</v>
      </c>
      <c r="CC261" s="287" t="s">
        <v>1176</v>
      </c>
      <c r="CD261" s="287" t="s">
        <v>1176</v>
      </c>
      <c r="CE261" s="287" t="s">
        <v>1176</v>
      </c>
      <c r="CF261" s="274"/>
    </row>
    <row r="262" spans="1:84" ht="45" customHeight="1">
      <c r="A262" s="285">
        <v>215</v>
      </c>
      <c r="B262" s="286">
        <v>448</v>
      </c>
      <c r="C262" s="305" t="s">
        <v>1002</v>
      </c>
      <c r="D262" s="305"/>
      <c r="E262" s="305"/>
      <c r="F262" s="287" t="s">
        <v>1176</v>
      </c>
      <c r="G262" s="287" t="s">
        <v>1176</v>
      </c>
      <c r="H262" s="287" t="s">
        <v>1176</v>
      </c>
      <c r="I262" s="287" t="s">
        <v>1176</v>
      </c>
      <c r="J262" s="69" t="s">
        <v>1202</v>
      </c>
      <c r="K262" s="287" t="s">
        <v>1176</v>
      </c>
      <c r="L262" s="287" t="s">
        <v>1176</v>
      </c>
      <c r="M262" s="287" t="s">
        <v>1176</v>
      </c>
      <c r="N262" s="287" t="s">
        <v>1176</v>
      </c>
      <c r="O262" s="287" t="s">
        <v>1176</v>
      </c>
      <c r="P262" s="287" t="s">
        <v>1176</v>
      </c>
      <c r="Q262" s="287" t="s">
        <v>1176</v>
      </c>
      <c r="R262" s="287" t="s">
        <v>1176</v>
      </c>
      <c r="S262" s="287" t="s">
        <v>1176</v>
      </c>
      <c r="T262" s="287" t="s">
        <v>1176</v>
      </c>
      <c r="U262" s="287" t="s">
        <v>1176</v>
      </c>
      <c r="V262" s="287" t="s">
        <v>1176</v>
      </c>
      <c r="W262" s="287" t="s">
        <v>1176</v>
      </c>
      <c r="X262" s="287" t="s">
        <v>1176</v>
      </c>
      <c r="Y262" s="287" t="s">
        <v>1176</v>
      </c>
      <c r="Z262" s="287" t="s">
        <v>1176</v>
      </c>
      <c r="AA262" s="287" t="s">
        <v>1176</v>
      </c>
      <c r="AB262" s="287" t="s">
        <v>1176</v>
      </c>
      <c r="AC262" s="287" t="s">
        <v>1176</v>
      </c>
      <c r="AD262" s="287" t="s">
        <v>1176</v>
      </c>
      <c r="AE262" s="287" t="s">
        <v>1176</v>
      </c>
      <c r="AF262" s="287" t="s">
        <v>1176</v>
      </c>
      <c r="AG262" s="287" t="s">
        <v>1176</v>
      </c>
      <c r="AH262" s="287" t="s">
        <v>1176</v>
      </c>
      <c r="AI262" s="287" t="s">
        <v>1176</v>
      </c>
      <c r="AJ262" s="287" t="s">
        <v>1176</v>
      </c>
      <c r="AK262" s="287" t="s">
        <v>1176</v>
      </c>
      <c r="AL262" s="287" t="s">
        <v>1176</v>
      </c>
      <c r="AM262" s="287" t="s">
        <v>1176</v>
      </c>
      <c r="AN262" s="287" t="s">
        <v>1176</v>
      </c>
      <c r="AO262" s="287" t="s">
        <v>1176</v>
      </c>
      <c r="AP262" s="287" t="s">
        <v>1176</v>
      </c>
      <c r="AQ262" s="287" t="s">
        <v>1176</v>
      </c>
      <c r="AR262" s="287" t="s">
        <v>1176</v>
      </c>
      <c r="AS262" s="287" t="s">
        <v>1176</v>
      </c>
      <c r="AT262" s="287" t="s">
        <v>1176</v>
      </c>
      <c r="AU262" s="287" t="s">
        <v>1176</v>
      </c>
      <c r="AV262" s="287" t="s">
        <v>1176</v>
      </c>
      <c r="AW262" s="287" t="s">
        <v>1176</v>
      </c>
      <c r="AX262" s="287" t="s">
        <v>1176</v>
      </c>
      <c r="AY262" s="287" t="s">
        <v>1176</v>
      </c>
      <c r="AZ262" s="287" t="s">
        <v>1176</v>
      </c>
      <c r="BA262" s="287" t="s">
        <v>1176</v>
      </c>
      <c r="BB262" s="287" t="s">
        <v>1176</v>
      </c>
      <c r="BC262" s="287" t="s">
        <v>1176</v>
      </c>
      <c r="BD262" s="287" t="s">
        <v>1176</v>
      </c>
      <c r="BE262" s="287" t="s">
        <v>1176</v>
      </c>
      <c r="BF262" s="287" t="s">
        <v>1176</v>
      </c>
      <c r="BG262" s="287" t="s">
        <v>1176</v>
      </c>
      <c r="BH262" s="287" t="s">
        <v>1176</v>
      </c>
      <c r="BI262" s="287" t="s">
        <v>1176</v>
      </c>
      <c r="BJ262" s="287" t="s">
        <v>1176</v>
      </c>
      <c r="BK262" s="287" t="s">
        <v>1176</v>
      </c>
      <c r="BL262" s="287" t="s">
        <v>1176</v>
      </c>
      <c r="BM262" s="287" t="s">
        <v>1176</v>
      </c>
      <c r="BN262" s="287" t="s">
        <v>1176</v>
      </c>
      <c r="BO262" s="287" t="s">
        <v>1176</v>
      </c>
      <c r="BP262" s="287" t="s">
        <v>1176</v>
      </c>
      <c r="BQ262" s="287" t="s">
        <v>1176</v>
      </c>
      <c r="BR262" s="287" t="s">
        <v>1176</v>
      </c>
      <c r="BS262" s="287" t="s">
        <v>1176</v>
      </c>
      <c r="BT262" s="287" t="s">
        <v>1176</v>
      </c>
      <c r="BU262" s="287" t="s">
        <v>1176</v>
      </c>
      <c r="BV262" s="287" t="s">
        <v>1176</v>
      </c>
      <c r="BW262" s="287" t="s">
        <v>1176</v>
      </c>
      <c r="BX262" s="287" t="s">
        <v>1176</v>
      </c>
      <c r="BY262" s="287" t="s">
        <v>1176</v>
      </c>
      <c r="BZ262" s="287" t="s">
        <v>1176</v>
      </c>
      <c r="CA262" s="287" t="s">
        <v>1176</v>
      </c>
      <c r="CB262" s="287" t="s">
        <v>1176</v>
      </c>
      <c r="CC262" s="287" t="s">
        <v>1176</v>
      </c>
      <c r="CD262" s="287" t="s">
        <v>1176</v>
      </c>
      <c r="CE262" s="287" t="s">
        <v>1176</v>
      </c>
      <c r="CF262" s="274"/>
    </row>
    <row r="263" spans="1:84" ht="54" customHeight="1">
      <c r="A263" s="285">
        <v>217</v>
      </c>
      <c r="B263" s="293">
        <v>454</v>
      </c>
      <c r="C263" s="294" t="s">
        <v>181</v>
      </c>
      <c r="D263" s="205" t="s">
        <v>23</v>
      </c>
      <c r="E263" s="294" t="s">
        <v>182</v>
      </c>
      <c r="F263" s="205" t="s">
        <v>25</v>
      </c>
      <c r="G263" s="290" t="s">
        <v>182</v>
      </c>
      <c r="H263" s="290" t="s">
        <v>1733</v>
      </c>
      <c r="I263" s="290" t="s">
        <v>1303</v>
      </c>
      <c r="J263" s="70" t="s">
        <v>1202</v>
      </c>
      <c r="K263" s="288" t="s">
        <v>1082</v>
      </c>
      <c r="L263" s="399" t="s">
        <v>648</v>
      </c>
      <c r="M263" s="289"/>
      <c r="N263" s="289" t="s">
        <v>648</v>
      </c>
      <c r="O263" s="289"/>
      <c r="P263" s="289" t="s">
        <v>648</v>
      </c>
      <c r="Q263" s="289"/>
      <c r="R263" s="289" t="s">
        <v>648</v>
      </c>
      <c r="S263" s="289"/>
      <c r="T263" s="289" t="s">
        <v>648</v>
      </c>
      <c r="U263" s="289"/>
      <c r="V263" s="289"/>
      <c r="W263" s="478">
        <f t="shared" ref="W263" si="162">COUNTIF($M263:$V263,"x")</f>
        <v>4</v>
      </c>
      <c r="X263" s="290"/>
      <c r="Y263" s="290"/>
      <c r="Z263" s="290"/>
      <c r="AA263" s="290"/>
      <c r="AB263" s="290" t="s">
        <v>1768</v>
      </c>
      <c r="AC263" s="290"/>
      <c r="AD263" s="290"/>
      <c r="AE263" s="290"/>
      <c r="AF263" s="290"/>
      <c r="AG263" s="290"/>
      <c r="AH263" s="290" t="s">
        <v>1567</v>
      </c>
      <c r="AI263" s="290"/>
      <c r="AJ263" s="290"/>
      <c r="AK263" s="290"/>
      <c r="AL263" s="290"/>
      <c r="AM263" s="290"/>
      <c r="AN263" s="290"/>
      <c r="AO263" s="290"/>
      <c r="AP263" s="290" t="s">
        <v>1567</v>
      </c>
      <c r="AQ263" s="290" t="s">
        <v>1567</v>
      </c>
      <c r="AR263" s="290" t="s">
        <v>1567</v>
      </c>
      <c r="AS263" s="290" t="s">
        <v>1567</v>
      </c>
      <c r="AT263" s="290" t="s">
        <v>1567</v>
      </c>
      <c r="AU263" s="290"/>
      <c r="AV263" s="290"/>
      <c r="AW263" s="290"/>
      <c r="AX263" s="290"/>
      <c r="AY263" s="290"/>
      <c r="AZ263" s="290" t="s">
        <v>1567</v>
      </c>
      <c r="BA263" s="290"/>
      <c r="BB263" s="290"/>
      <c r="BC263" s="290"/>
      <c r="BD263" s="290"/>
      <c r="BE263" s="290"/>
      <c r="BF263" s="290"/>
      <c r="BG263" s="290">
        <v>2</v>
      </c>
      <c r="BH263" s="290">
        <v>2</v>
      </c>
      <c r="BI263" s="290">
        <v>2</v>
      </c>
      <c r="BJ263" s="290">
        <v>2</v>
      </c>
      <c r="BK263" s="290">
        <v>1</v>
      </c>
      <c r="BL263" s="290">
        <v>2</v>
      </c>
      <c r="BM263" s="290">
        <v>2</v>
      </c>
      <c r="BN263" s="290">
        <v>2</v>
      </c>
      <c r="BO263" s="290">
        <v>2</v>
      </c>
      <c r="BP263" s="290">
        <v>2</v>
      </c>
      <c r="BQ263" s="290">
        <v>2</v>
      </c>
      <c r="BR263" s="290">
        <v>2</v>
      </c>
      <c r="BS263" s="290">
        <v>2</v>
      </c>
      <c r="BT263" s="290">
        <v>2</v>
      </c>
      <c r="BU263" s="290">
        <v>2</v>
      </c>
      <c r="BV263" s="290">
        <v>2</v>
      </c>
      <c r="BW263" s="290">
        <v>2</v>
      </c>
      <c r="BX263" s="291">
        <f>COUNTIF($BG263:$BW263,2)</f>
        <v>16</v>
      </c>
      <c r="BY263" s="292">
        <f>BX263/COUNTA($BG263:$BW263)</f>
        <v>0.94117647058823528</v>
      </c>
      <c r="BZ263" s="291">
        <f t="shared" si="140"/>
        <v>1</v>
      </c>
      <c r="CA263" s="292">
        <f>BZ263/COUNTA($BG263:$BW263)</f>
        <v>5.8823529411764705E-2</v>
      </c>
      <c r="CB263" s="291">
        <f t="shared" si="141"/>
        <v>0</v>
      </c>
      <c r="CC263" s="292">
        <f>CB263/COUNTA($BG263:$BV263)</f>
        <v>0</v>
      </c>
      <c r="CD263" s="291">
        <f>(((BX263*2)+(BZ263*1)+(CB263*0)))/COUNTA($BG263:$BW263)</f>
        <v>1.9411764705882353</v>
      </c>
      <c r="CE263" s="291" t="str">
        <f t="shared" ref="CE263:CE329" si="163">IF(CD263&gt;=1.6,"Đạt mục tiêu",IF(CD263&gt;=1,"Cần cố gắng","Chưa đạt"))</f>
        <v>Đạt mục tiêu</v>
      </c>
      <c r="CF263" s="274"/>
    </row>
    <row r="264" spans="1:84" ht="53.25" customHeight="1">
      <c r="A264" s="285">
        <v>225</v>
      </c>
      <c r="B264" s="286">
        <v>462</v>
      </c>
      <c r="C264" s="305" t="s">
        <v>1003</v>
      </c>
      <c r="D264" s="305"/>
      <c r="E264" s="305"/>
      <c r="F264" s="287" t="s">
        <v>1176</v>
      </c>
      <c r="G264" s="287" t="s">
        <v>1176</v>
      </c>
      <c r="H264" s="287" t="s">
        <v>1176</v>
      </c>
      <c r="I264" s="287" t="s">
        <v>1176</v>
      </c>
      <c r="J264" s="69" t="s">
        <v>1202</v>
      </c>
      <c r="K264" s="287" t="s">
        <v>1176</v>
      </c>
      <c r="L264" s="287" t="s">
        <v>1176</v>
      </c>
      <c r="M264" s="287" t="s">
        <v>1176</v>
      </c>
      <c r="N264" s="287" t="s">
        <v>1176</v>
      </c>
      <c r="O264" s="287" t="s">
        <v>1176</v>
      </c>
      <c r="P264" s="287" t="s">
        <v>1176</v>
      </c>
      <c r="Q264" s="287" t="s">
        <v>1176</v>
      </c>
      <c r="R264" s="287" t="s">
        <v>1176</v>
      </c>
      <c r="S264" s="287" t="s">
        <v>1176</v>
      </c>
      <c r="T264" s="287" t="s">
        <v>1176</v>
      </c>
      <c r="U264" s="287" t="s">
        <v>1176</v>
      </c>
      <c r="V264" s="287" t="s">
        <v>1176</v>
      </c>
      <c r="W264" s="287" t="s">
        <v>1176</v>
      </c>
      <c r="X264" s="287" t="s">
        <v>1176</v>
      </c>
      <c r="Y264" s="287" t="s">
        <v>1176</v>
      </c>
      <c r="Z264" s="287" t="s">
        <v>1176</v>
      </c>
      <c r="AA264" s="287" t="s">
        <v>1176</v>
      </c>
      <c r="AB264" s="287" t="s">
        <v>1176</v>
      </c>
      <c r="AC264" s="287" t="s">
        <v>1176</v>
      </c>
      <c r="AD264" s="287" t="s">
        <v>1176</v>
      </c>
      <c r="AE264" s="287" t="s">
        <v>1176</v>
      </c>
      <c r="AF264" s="287" t="s">
        <v>1176</v>
      </c>
      <c r="AG264" s="287" t="s">
        <v>1176</v>
      </c>
      <c r="AH264" s="287" t="s">
        <v>1176</v>
      </c>
      <c r="AI264" s="287" t="s">
        <v>1176</v>
      </c>
      <c r="AJ264" s="287" t="s">
        <v>1176</v>
      </c>
      <c r="AK264" s="287" t="s">
        <v>1176</v>
      </c>
      <c r="AL264" s="287" t="s">
        <v>1176</v>
      </c>
      <c r="AM264" s="287" t="s">
        <v>1176</v>
      </c>
      <c r="AN264" s="287" t="s">
        <v>1176</v>
      </c>
      <c r="AO264" s="287" t="s">
        <v>1176</v>
      </c>
      <c r="AP264" s="287" t="s">
        <v>1176</v>
      </c>
      <c r="AQ264" s="287" t="s">
        <v>1176</v>
      </c>
      <c r="AR264" s="287" t="s">
        <v>1176</v>
      </c>
      <c r="AS264" s="287" t="s">
        <v>1176</v>
      </c>
      <c r="AT264" s="287" t="s">
        <v>1176</v>
      </c>
      <c r="AU264" s="287" t="s">
        <v>1176</v>
      </c>
      <c r="AV264" s="287" t="s">
        <v>1176</v>
      </c>
      <c r="AW264" s="287" t="s">
        <v>1176</v>
      </c>
      <c r="AX264" s="287" t="s">
        <v>1176</v>
      </c>
      <c r="AY264" s="287" t="s">
        <v>1176</v>
      </c>
      <c r="AZ264" s="287" t="s">
        <v>1176</v>
      </c>
      <c r="BA264" s="287" t="s">
        <v>1176</v>
      </c>
      <c r="BB264" s="287" t="s">
        <v>1176</v>
      </c>
      <c r="BC264" s="287" t="s">
        <v>1176</v>
      </c>
      <c r="BD264" s="287" t="s">
        <v>1176</v>
      </c>
      <c r="BE264" s="287" t="s">
        <v>1176</v>
      </c>
      <c r="BF264" s="287" t="s">
        <v>1176</v>
      </c>
      <c r="BG264" s="287" t="s">
        <v>1176</v>
      </c>
      <c r="BH264" s="287" t="s">
        <v>1176</v>
      </c>
      <c r="BI264" s="287" t="s">
        <v>1176</v>
      </c>
      <c r="BJ264" s="287" t="s">
        <v>1176</v>
      </c>
      <c r="BK264" s="287" t="s">
        <v>1176</v>
      </c>
      <c r="BL264" s="287" t="s">
        <v>1176</v>
      </c>
      <c r="BM264" s="287" t="s">
        <v>1176</v>
      </c>
      <c r="BN264" s="287" t="s">
        <v>1176</v>
      </c>
      <c r="BO264" s="287" t="s">
        <v>1176</v>
      </c>
      <c r="BP264" s="287" t="s">
        <v>1176</v>
      </c>
      <c r="BQ264" s="287" t="s">
        <v>1176</v>
      </c>
      <c r="BR264" s="287" t="s">
        <v>1176</v>
      </c>
      <c r="BS264" s="287" t="s">
        <v>1176</v>
      </c>
      <c r="BT264" s="287" t="s">
        <v>1176</v>
      </c>
      <c r="BU264" s="287" t="s">
        <v>1176</v>
      </c>
      <c r="BV264" s="287" t="s">
        <v>1176</v>
      </c>
      <c r="BW264" s="287" t="s">
        <v>1176</v>
      </c>
      <c r="BX264" s="287" t="s">
        <v>1176</v>
      </c>
      <c r="BY264" s="287" t="s">
        <v>1176</v>
      </c>
      <c r="BZ264" s="287" t="s">
        <v>1176</v>
      </c>
      <c r="CA264" s="287" t="s">
        <v>1176</v>
      </c>
      <c r="CB264" s="287" t="s">
        <v>1176</v>
      </c>
      <c r="CC264" s="287" t="s">
        <v>1176</v>
      </c>
      <c r="CD264" s="287" t="s">
        <v>1176</v>
      </c>
      <c r="CE264" s="287" t="s">
        <v>1176</v>
      </c>
      <c r="CF264" s="274"/>
    </row>
    <row r="265" spans="1:84" ht="56.25" customHeight="1">
      <c r="A265" s="285">
        <v>226</v>
      </c>
      <c r="B265" s="293">
        <v>465</v>
      </c>
      <c r="C265" s="294" t="s">
        <v>887</v>
      </c>
      <c r="D265" s="205" t="s">
        <v>23</v>
      </c>
      <c r="E265" s="294" t="s">
        <v>887</v>
      </c>
      <c r="F265" s="205" t="s">
        <v>23</v>
      </c>
      <c r="G265" s="290" t="s">
        <v>887</v>
      </c>
      <c r="H265" s="290" t="s">
        <v>887</v>
      </c>
      <c r="I265" s="290" t="s">
        <v>1145</v>
      </c>
      <c r="J265" s="70" t="s">
        <v>1202</v>
      </c>
      <c r="K265" s="288" t="s">
        <v>1082</v>
      </c>
      <c r="L265" s="399" t="s">
        <v>648</v>
      </c>
      <c r="M265" s="289" t="s">
        <v>648</v>
      </c>
      <c r="N265" s="289" t="s">
        <v>648</v>
      </c>
      <c r="O265" s="289" t="s">
        <v>648</v>
      </c>
      <c r="P265" s="289" t="s">
        <v>648</v>
      </c>
      <c r="Q265" s="289" t="s">
        <v>648</v>
      </c>
      <c r="R265" s="289" t="s">
        <v>648</v>
      </c>
      <c r="S265" s="289" t="s">
        <v>648</v>
      </c>
      <c r="T265" s="289" t="s">
        <v>648</v>
      </c>
      <c r="U265" s="289" t="s">
        <v>648</v>
      </c>
      <c r="V265" s="289" t="s">
        <v>648</v>
      </c>
      <c r="W265" s="478">
        <f t="shared" ref="W265:W266" si="164">COUNTIF($M265:$V265,"x")</f>
        <v>10</v>
      </c>
      <c r="X265" s="290" t="s">
        <v>1567</v>
      </c>
      <c r="Y265" s="290" t="s">
        <v>1567</v>
      </c>
      <c r="Z265" s="290" t="s">
        <v>1567</v>
      </c>
      <c r="AA265" s="290" t="s">
        <v>1567</v>
      </c>
      <c r="AB265" s="290" t="s">
        <v>1567</v>
      </c>
      <c r="AC265" s="290" t="s">
        <v>1567</v>
      </c>
      <c r="AD265" s="290" t="s">
        <v>1567</v>
      </c>
      <c r="AE265" s="290" t="s">
        <v>1567</v>
      </c>
      <c r="AF265" s="290" t="s">
        <v>1567</v>
      </c>
      <c r="AG265" s="290" t="s">
        <v>1567</v>
      </c>
      <c r="AH265" s="290" t="s">
        <v>1567</v>
      </c>
      <c r="AI265" s="290" t="s">
        <v>1567</v>
      </c>
      <c r="AJ265" s="290" t="s">
        <v>1567</v>
      </c>
      <c r="AK265" s="290" t="s">
        <v>1567</v>
      </c>
      <c r="AL265" s="290" t="s">
        <v>1567</v>
      </c>
      <c r="AM265" s="290" t="s">
        <v>1567</v>
      </c>
      <c r="AN265" s="290" t="s">
        <v>1567</v>
      </c>
      <c r="AO265" s="290" t="s">
        <v>1567</v>
      </c>
      <c r="AP265" s="290" t="s">
        <v>1567</v>
      </c>
      <c r="AQ265" s="290" t="s">
        <v>1567</v>
      </c>
      <c r="AR265" s="290" t="s">
        <v>1567</v>
      </c>
      <c r="AS265" s="290" t="s">
        <v>1567</v>
      </c>
      <c r="AT265" s="290" t="s">
        <v>1567</v>
      </c>
      <c r="AU265" s="290" t="s">
        <v>1567</v>
      </c>
      <c r="AV265" s="290"/>
      <c r="AW265" s="290"/>
      <c r="AX265" s="290"/>
      <c r="AY265" s="290"/>
      <c r="AZ265" s="290" t="s">
        <v>1567</v>
      </c>
      <c r="BA265" s="290" t="s">
        <v>1567</v>
      </c>
      <c r="BB265" s="290" t="s">
        <v>1567</v>
      </c>
      <c r="BC265" s="290" t="s">
        <v>1567</v>
      </c>
      <c r="BD265" s="290" t="s">
        <v>1567</v>
      </c>
      <c r="BE265" s="290" t="s">
        <v>1567</v>
      </c>
      <c r="BF265" s="290" t="s">
        <v>1567</v>
      </c>
      <c r="BG265" s="290">
        <v>2</v>
      </c>
      <c r="BH265" s="290">
        <v>2</v>
      </c>
      <c r="BI265" s="290">
        <v>2</v>
      </c>
      <c r="BJ265" s="290">
        <v>2</v>
      </c>
      <c r="BK265" s="290">
        <v>1</v>
      </c>
      <c r="BL265" s="290">
        <v>2</v>
      </c>
      <c r="BM265" s="290">
        <v>2</v>
      </c>
      <c r="BN265" s="290">
        <v>2</v>
      </c>
      <c r="BO265" s="290">
        <v>2</v>
      </c>
      <c r="BP265" s="290">
        <v>2</v>
      </c>
      <c r="BQ265" s="290">
        <v>2</v>
      </c>
      <c r="BR265" s="290">
        <v>2</v>
      </c>
      <c r="BS265" s="290">
        <v>2</v>
      </c>
      <c r="BT265" s="290">
        <v>2</v>
      </c>
      <c r="BU265" s="290">
        <v>2</v>
      </c>
      <c r="BV265" s="290">
        <v>2</v>
      </c>
      <c r="BW265" s="290">
        <v>1</v>
      </c>
      <c r="BX265" s="291">
        <f>COUNTIF($BG265:$BW265,2)</f>
        <v>15</v>
      </c>
      <c r="BY265" s="292">
        <f>BX265/COUNTA($BG265:$BW265)</f>
        <v>0.88235294117647056</v>
      </c>
      <c r="BZ265" s="291">
        <f t="shared" si="140"/>
        <v>1</v>
      </c>
      <c r="CA265" s="292">
        <f>BZ265/COUNTA($BG265:$BW265)</f>
        <v>5.8823529411764705E-2</v>
      </c>
      <c r="CB265" s="291">
        <f t="shared" si="141"/>
        <v>0</v>
      </c>
      <c r="CC265" s="292">
        <f>CB265/COUNTA($BG265:$BV265)</f>
        <v>0</v>
      </c>
      <c r="CD265" s="291">
        <f>(((BX265*2)+(BZ265*1)+(CB265*0)))/COUNTA($BG265:$BW265)</f>
        <v>1.8235294117647058</v>
      </c>
      <c r="CE265" s="291" t="str">
        <f t="shared" si="163"/>
        <v>Đạt mục tiêu</v>
      </c>
      <c r="CF265" s="274"/>
    </row>
    <row r="266" spans="1:84" ht="54.75" customHeight="1">
      <c r="A266" s="285">
        <v>227</v>
      </c>
      <c r="B266" s="293">
        <v>468</v>
      </c>
      <c r="C266" s="294" t="s">
        <v>1734</v>
      </c>
      <c r="D266" s="205" t="s">
        <v>23</v>
      </c>
      <c r="E266" s="294" t="s">
        <v>1734</v>
      </c>
      <c r="F266" s="205" t="s">
        <v>23</v>
      </c>
      <c r="G266" s="290" t="s">
        <v>1734</v>
      </c>
      <c r="H266" s="290" t="s">
        <v>892</v>
      </c>
      <c r="I266" s="290" t="s">
        <v>1303</v>
      </c>
      <c r="J266" s="70" t="s">
        <v>1202</v>
      </c>
      <c r="K266" s="288" t="s">
        <v>1082</v>
      </c>
      <c r="L266" s="399" t="s">
        <v>648</v>
      </c>
      <c r="M266" s="289"/>
      <c r="N266" s="289"/>
      <c r="O266" s="289"/>
      <c r="P266" s="289" t="s">
        <v>648</v>
      </c>
      <c r="Q266" s="289" t="s">
        <v>648</v>
      </c>
      <c r="R266" s="289" t="s">
        <v>648</v>
      </c>
      <c r="S266" s="289" t="s">
        <v>648</v>
      </c>
      <c r="T266" s="289" t="s">
        <v>648</v>
      </c>
      <c r="U266" s="289" t="s">
        <v>648</v>
      </c>
      <c r="V266" s="289"/>
      <c r="W266" s="478">
        <f t="shared" si="164"/>
        <v>6</v>
      </c>
      <c r="X266" s="290"/>
      <c r="Y266" s="290"/>
      <c r="Z266" s="290"/>
      <c r="AA266" s="290"/>
      <c r="AB266" s="290"/>
      <c r="AC266" s="290"/>
      <c r="AD266" s="290"/>
      <c r="AE266" s="290"/>
      <c r="AF266" s="290"/>
      <c r="AG266" s="290"/>
      <c r="AH266" s="290" t="s">
        <v>1771</v>
      </c>
      <c r="AI266" s="290"/>
      <c r="AJ266" s="290" t="s">
        <v>1771</v>
      </c>
      <c r="AK266" s="290"/>
      <c r="AL266" s="290"/>
      <c r="AM266" s="290" t="s">
        <v>1567</v>
      </c>
      <c r="AN266" s="290"/>
      <c r="AO266" s="290" t="s">
        <v>1771</v>
      </c>
      <c r="AP266" s="290"/>
      <c r="AQ266" s="290" t="s">
        <v>1771</v>
      </c>
      <c r="AR266" s="290"/>
      <c r="AS266" s="290" t="s">
        <v>1771</v>
      </c>
      <c r="AT266" s="290"/>
      <c r="AU266" s="290"/>
      <c r="AV266" s="290"/>
      <c r="AW266" s="290" t="s">
        <v>1771</v>
      </c>
      <c r="AX266" s="290"/>
      <c r="AY266" s="290"/>
      <c r="AZ266" s="290"/>
      <c r="BA266" s="290" t="s">
        <v>1771</v>
      </c>
      <c r="BB266" s="290"/>
      <c r="BC266" s="290"/>
      <c r="BD266" s="290"/>
      <c r="BE266" s="290"/>
      <c r="BF266" s="290"/>
      <c r="BG266" s="290">
        <v>2</v>
      </c>
      <c r="BH266" s="290">
        <v>2</v>
      </c>
      <c r="BI266" s="290">
        <v>2</v>
      </c>
      <c r="BJ266" s="290">
        <v>2</v>
      </c>
      <c r="BK266" s="290">
        <v>1</v>
      </c>
      <c r="BL266" s="290">
        <v>2</v>
      </c>
      <c r="BM266" s="290">
        <v>2</v>
      </c>
      <c r="BN266" s="290">
        <v>2</v>
      </c>
      <c r="BO266" s="290">
        <v>2</v>
      </c>
      <c r="BP266" s="290">
        <v>1</v>
      </c>
      <c r="BQ266" s="290">
        <v>1</v>
      </c>
      <c r="BR266" s="290">
        <v>2</v>
      </c>
      <c r="BS266" s="290">
        <v>2</v>
      </c>
      <c r="BT266" s="290">
        <v>2</v>
      </c>
      <c r="BU266" s="290">
        <v>2</v>
      </c>
      <c r="BV266" s="290">
        <v>2</v>
      </c>
      <c r="BW266" s="290">
        <v>2</v>
      </c>
      <c r="BX266" s="291">
        <f>COUNTIF($BG266:$BW266,2)</f>
        <v>14</v>
      </c>
      <c r="BY266" s="292">
        <f>BX266/COUNTA($BG266:$BW266)</f>
        <v>0.82352941176470584</v>
      </c>
      <c r="BZ266" s="291">
        <f t="shared" si="140"/>
        <v>3</v>
      </c>
      <c r="CA266" s="292">
        <f>BZ266/COUNTA($BG266:$BW266)</f>
        <v>0.17647058823529413</v>
      </c>
      <c r="CB266" s="291">
        <f t="shared" si="141"/>
        <v>0</v>
      </c>
      <c r="CC266" s="292">
        <f>CB266/COUNTA($BG266:$BV266)</f>
        <v>0</v>
      </c>
      <c r="CD266" s="291">
        <f>(((BX266*2)+(BZ266*1)+(CB266*0)))/COUNTA($BG266:$BW266)</f>
        <v>1.8235294117647058</v>
      </c>
      <c r="CE266" s="291" t="str">
        <f t="shared" si="163"/>
        <v>Đạt mục tiêu</v>
      </c>
      <c r="CF266" s="274"/>
    </row>
    <row r="267" spans="1:84" ht="60.75" customHeight="1">
      <c r="A267" s="285">
        <v>228</v>
      </c>
      <c r="B267" s="286">
        <v>469</v>
      </c>
      <c r="C267" s="305" t="s">
        <v>1004</v>
      </c>
      <c r="D267" s="305"/>
      <c r="E267" s="305"/>
      <c r="F267" s="287" t="s">
        <v>1176</v>
      </c>
      <c r="G267" s="287" t="s">
        <v>1176</v>
      </c>
      <c r="H267" s="287" t="s">
        <v>1176</v>
      </c>
      <c r="I267" s="287" t="s">
        <v>1176</v>
      </c>
      <c r="J267" s="69" t="s">
        <v>1202</v>
      </c>
      <c r="K267" s="287" t="s">
        <v>1176</v>
      </c>
      <c r="L267" s="287" t="s">
        <v>1176</v>
      </c>
      <c r="M267" s="287" t="s">
        <v>1176</v>
      </c>
      <c r="N267" s="287" t="s">
        <v>1176</v>
      </c>
      <c r="O267" s="287" t="s">
        <v>1176</v>
      </c>
      <c r="P267" s="287" t="s">
        <v>1176</v>
      </c>
      <c r="Q267" s="287" t="s">
        <v>1176</v>
      </c>
      <c r="R267" s="287" t="s">
        <v>1176</v>
      </c>
      <c r="S267" s="287" t="s">
        <v>1176</v>
      </c>
      <c r="T267" s="287" t="s">
        <v>1176</v>
      </c>
      <c r="U267" s="287" t="s">
        <v>1176</v>
      </c>
      <c r="V267" s="287" t="s">
        <v>1176</v>
      </c>
      <c r="W267" s="287" t="s">
        <v>1176</v>
      </c>
      <c r="X267" s="287" t="s">
        <v>1176</v>
      </c>
      <c r="Y267" s="287" t="s">
        <v>1176</v>
      </c>
      <c r="Z267" s="287" t="s">
        <v>1176</v>
      </c>
      <c r="AA267" s="287" t="s">
        <v>1176</v>
      </c>
      <c r="AB267" s="287" t="s">
        <v>1176</v>
      </c>
      <c r="AC267" s="287" t="s">
        <v>1176</v>
      </c>
      <c r="AD267" s="287" t="s">
        <v>1176</v>
      </c>
      <c r="AE267" s="287" t="s">
        <v>1176</v>
      </c>
      <c r="AF267" s="287" t="s">
        <v>1176</v>
      </c>
      <c r="AG267" s="287" t="s">
        <v>1176</v>
      </c>
      <c r="AH267" s="287" t="s">
        <v>1176</v>
      </c>
      <c r="AI267" s="287" t="s">
        <v>1176</v>
      </c>
      <c r="AJ267" s="287" t="s">
        <v>1176</v>
      </c>
      <c r="AK267" s="287" t="s">
        <v>1176</v>
      </c>
      <c r="AL267" s="287" t="s">
        <v>1176</v>
      </c>
      <c r="AM267" s="287" t="s">
        <v>1176</v>
      </c>
      <c r="AN267" s="287" t="s">
        <v>1176</v>
      </c>
      <c r="AO267" s="287" t="s">
        <v>1176</v>
      </c>
      <c r="AP267" s="287" t="s">
        <v>1176</v>
      </c>
      <c r="AQ267" s="287" t="s">
        <v>1176</v>
      </c>
      <c r="AR267" s="287" t="s">
        <v>1176</v>
      </c>
      <c r="AS267" s="287" t="s">
        <v>1176</v>
      </c>
      <c r="AT267" s="287" t="s">
        <v>1176</v>
      </c>
      <c r="AU267" s="287" t="s">
        <v>1176</v>
      </c>
      <c r="AV267" s="287" t="s">
        <v>1176</v>
      </c>
      <c r="AW267" s="287" t="s">
        <v>1176</v>
      </c>
      <c r="AX267" s="287" t="s">
        <v>1176</v>
      </c>
      <c r="AY267" s="287" t="s">
        <v>1176</v>
      </c>
      <c r="AZ267" s="287" t="s">
        <v>1176</v>
      </c>
      <c r="BA267" s="287" t="s">
        <v>1176</v>
      </c>
      <c r="BB267" s="287" t="s">
        <v>1176</v>
      </c>
      <c r="BC267" s="287" t="s">
        <v>1176</v>
      </c>
      <c r="BD267" s="287" t="s">
        <v>1176</v>
      </c>
      <c r="BE267" s="287" t="s">
        <v>1176</v>
      </c>
      <c r="BF267" s="287" t="s">
        <v>1176</v>
      </c>
      <c r="BG267" s="287" t="s">
        <v>1176</v>
      </c>
      <c r="BH267" s="287" t="s">
        <v>1176</v>
      </c>
      <c r="BI267" s="287" t="s">
        <v>1176</v>
      </c>
      <c r="BJ267" s="287" t="s">
        <v>1176</v>
      </c>
      <c r="BK267" s="287" t="s">
        <v>1176</v>
      </c>
      <c r="BL267" s="287" t="s">
        <v>1176</v>
      </c>
      <c r="BM267" s="287" t="s">
        <v>1176</v>
      </c>
      <c r="BN267" s="287" t="s">
        <v>1176</v>
      </c>
      <c r="BO267" s="287" t="s">
        <v>1176</v>
      </c>
      <c r="BP267" s="287" t="s">
        <v>1176</v>
      </c>
      <c r="BQ267" s="287" t="s">
        <v>1176</v>
      </c>
      <c r="BR267" s="287" t="s">
        <v>1176</v>
      </c>
      <c r="BS267" s="287" t="s">
        <v>1176</v>
      </c>
      <c r="BT267" s="287" t="s">
        <v>1176</v>
      </c>
      <c r="BU267" s="287" t="s">
        <v>1176</v>
      </c>
      <c r="BV267" s="287" t="s">
        <v>1176</v>
      </c>
      <c r="BW267" s="287" t="s">
        <v>1176</v>
      </c>
      <c r="BX267" s="287" t="s">
        <v>1176</v>
      </c>
      <c r="BY267" s="287" t="s">
        <v>1176</v>
      </c>
      <c r="BZ267" s="287" t="s">
        <v>1176</v>
      </c>
      <c r="CA267" s="287" t="s">
        <v>1176</v>
      </c>
      <c r="CB267" s="287" t="s">
        <v>1176</v>
      </c>
      <c r="CC267" s="287" t="s">
        <v>1176</v>
      </c>
      <c r="CD267" s="287" t="s">
        <v>1176</v>
      </c>
      <c r="CE267" s="287" t="s">
        <v>1176</v>
      </c>
      <c r="CF267" s="274"/>
    </row>
    <row r="268" spans="1:84" ht="54.75" customHeight="1">
      <c r="A268" s="285">
        <v>229</v>
      </c>
      <c r="B268" s="293">
        <v>471</v>
      </c>
      <c r="C268" s="294" t="s">
        <v>896</v>
      </c>
      <c r="D268" s="205" t="s">
        <v>23</v>
      </c>
      <c r="E268" s="294" t="s">
        <v>1450</v>
      </c>
      <c r="F268" s="205" t="s">
        <v>25</v>
      </c>
      <c r="G268" s="290" t="s">
        <v>1450</v>
      </c>
      <c r="H268" s="290" t="s">
        <v>1735</v>
      </c>
      <c r="I268" s="290" t="s">
        <v>1303</v>
      </c>
      <c r="J268" s="70" t="s">
        <v>1202</v>
      </c>
      <c r="K268" s="288" t="s">
        <v>1082</v>
      </c>
      <c r="L268" s="399" t="s">
        <v>648</v>
      </c>
      <c r="M268" s="290"/>
      <c r="N268" s="290"/>
      <c r="O268" s="290" t="s">
        <v>648</v>
      </c>
      <c r="P268" s="290" t="s">
        <v>648</v>
      </c>
      <c r="Q268" s="290" t="s">
        <v>648</v>
      </c>
      <c r="R268" s="290" t="s">
        <v>648</v>
      </c>
      <c r="S268" s="290" t="s">
        <v>648</v>
      </c>
      <c r="T268" s="290" t="s">
        <v>648</v>
      </c>
      <c r="U268" s="290" t="s">
        <v>648</v>
      </c>
      <c r="V268" s="290" t="s">
        <v>648</v>
      </c>
      <c r="W268" s="478">
        <f t="shared" ref="W268:W269" si="165">COUNTIF($M268:$V268,"x")</f>
        <v>8</v>
      </c>
      <c r="X268" s="290"/>
      <c r="Y268" s="290"/>
      <c r="Z268" s="290"/>
      <c r="AA268" s="290"/>
      <c r="AB268" s="290"/>
      <c r="AC268" s="290" t="s">
        <v>1567</v>
      </c>
      <c r="AD268" s="290" t="s">
        <v>1567</v>
      </c>
      <c r="AE268" s="290" t="s">
        <v>1567</v>
      </c>
      <c r="AF268" s="290"/>
      <c r="AG268" s="290"/>
      <c r="AH268" s="290" t="s">
        <v>1772</v>
      </c>
      <c r="AI268" s="290" t="s">
        <v>1772</v>
      </c>
      <c r="AJ268" s="290" t="s">
        <v>1567</v>
      </c>
      <c r="AK268" s="290"/>
      <c r="AL268" s="290"/>
      <c r="AM268" s="290"/>
      <c r="AN268" s="290"/>
      <c r="AO268" s="290"/>
      <c r="AP268" s="290"/>
      <c r="AQ268" s="290"/>
      <c r="AR268" s="290"/>
      <c r="AS268" s="290"/>
      <c r="AT268" s="290" t="s">
        <v>1567</v>
      </c>
      <c r="AU268" s="290"/>
      <c r="AV268" s="290"/>
      <c r="AW268" s="290"/>
      <c r="AX268" s="290"/>
      <c r="AY268" s="290"/>
      <c r="AZ268" s="290"/>
      <c r="BA268" s="290"/>
      <c r="BB268" s="290"/>
      <c r="BC268" s="290"/>
      <c r="BD268" s="290" t="s">
        <v>1567</v>
      </c>
      <c r="BE268" s="290"/>
      <c r="BF268" s="290"/>
      <c r="BG268" s="290">
        <v>2</v>
      </c>
      <c r="BH268" s="290">
        <v>2</v>
      </c>
      <c r="BI268" s="290">
        <v>2</v>
      </c>
      <c r="BJ268" s="290">
        <v>2</v>
      </c>
      <c r="BK268" s="290">
        <v>1</v>
      </c>
      <c r="BL268" s="290">
        <v>2</v>
      </c>
      <c r="BM268" s="290">
        <v>2</v>
      </c>
      <c r="BN268" s="290">
        <v>2</v>
      </c>
      <c r="BO268" s="290">
        <v>2</v>
      </c>
      <c r="BP268" s="290">
        <v>2</v>
      </c>
      <c r="BQ268" s="290">
        <v>2</v>
      </c>
      <c r="BR268" s="290">
        <v>2</v>
      </c>
      <c r="BS268" s="290">
        <v>2</v>
      </c>
      <c r="BT268" s="290">
        <v>2</v>
      </c>
      <c r="BU268" s="290">
        <v>2</v>
      </c>
      <c r="BV268" s="290">
        <v>2</v>
      </c>
      <c r="BW268" s="290">
        <v>2</v>
      </c>
      <c r="BX268" s="291">
        <f>COUNTIF($BG268:$BW268,2)</f>
        <v>16</v>
      </c>
      <c r="BY268" s="292">
        <f>BX268/COUNTA($BG268:$BW268)</f>
        <v>0.94117647058823528</v>
      </c>
      <c r="BZ268" s="291">
        <f t="shared" si="140"/>
        <v>1</v>
      </c>
      <c r="CA268" s="292">
        <f>BZ268/COUNTA($BG268:$BW268)</f>
        <v>5.8823529411764705E-2</v>
      </c>
      <c r="CB268" s="291">
        <f t="shared" si="141"/>
        <v>0</v>
      </c>
      <c r="CC268" s="292">
        <f t="shared" ref="CC268:CC284" si="166">CB268/COUNTA($BG268:$BV268)</f>
        <v>0</v>
      </c>
      <c r="CD268" s="291">
        <f>(((BX268*2)+(BZ268*1)+(CB268*0)))/COUNTA($BG268:$BW268)</f>
        <v>1.9411764705882353</v>
      </c>
      <c r="CE268" s="291" t="str">
        <f t="shared" si="163"/>
        <v>Đạt mục tiêu</v>
      </c>
      <c r="CF268" s="274"/>
    </row>
    <row r="269" spans="1:84" ht="35.25" customHeight="1">
      <c r="A269" s="285">
        <v>230</v>
      </c>
      <c r="B269" s="293">
        <v>474</v>
      </c>
      <c r="C269" s="294" t="s">
        <v>198</v>
      </c>
      <c r="D269" s="205" t="s">
        <v>23</v>
      </c>
      <c r="E269" s="294" t="s">
        <v>899</v>
      </c>
      <c r="F269" s="205" t="s">
        <v>25</v>
      </c>
      <c r="G269" s="290" t="s">
        <v>899</v>
      </c>
      <c r="H269" s="290" t="s">
        <v>1736</v>
      </c>
      <c r="I269" s="290" t="s">
        <v>1303</v>
      </c>
      <c r="J269" s="70" t="s">
        <v>1202</v>
      </c>
      <c r="K269" s="288" t="s">
        <v>1082</v>
      </c>
      <c r="L269" s="399" t="s">
        <v>648</v>
      </c>
      <c r="M269" s="290"/>
      <c r="N269" s="290"/>
      <c r="O269" s="290"/>
      <c r="P269" s="290"/>
      <c r="Q269" s="290" t="s">
        <v>648</v>
      </c>
      <c r="R269" s="290" t="s">
        <v>648</v>
      </c>
      <c r="S269" s="290"/>
      <c r="T269" s="290" t="s">
        <v>648</v>
      </c>
      <c r="U269" s="290"/>
      <c r="V269" s="290"/>
      <c r="W269" s="478">
        <f t="shared" si="165"/>
        <v>3</v>
      </c>
      <c r="X269" s="290"/>
      <c r="Y269" s="290"/>
      <c r="Z269" s="290"/>
      <c r="AA269" s="290"/>
      <c r="AB269" s="290"/>
      <c r="AC269" s="290"/>
      <c r="AD269" s="290"/>
      <c r="AE269" s="290"/>
      <c r="AF269" s="290"/>
      <c r="AG269" s="290"/>
      <c r="AH269" s="290"/>
      <c r="AI269" s="290"/>
      <c r="AJ269" s="290"/>
      <c r="AK269" s="290"/>
      <c r="AL269" s="290"/>
      <c r="AM269" s="290"/>
      <c r="AN269" s="290"/>
      <c r="AO269" s="290"/>
      <c r="AP269" s="290"/>
      <c r="AQ269" s="290"/>
      <c r="AR269" s="290" t="s">
        <v>1771</v>
      </c>
      <c r="AS269" s="290"/>
      <c r="AT269" s="290"/>
      <c r="AU269" s="290"/>
      <c r="AV269" s="290"/>
      <c r="AW269" s="290"/>
      <c r="AX269" s="290"/>
      <c r="AY269" s="290"/>
      <c r="AZ269" s="290"/>
      <c r="BA269" s="290"/>
      <c r="BB269" s="290"/>
      <c r="BC269" s="290"/>
      <c r="BD269" s="290"/>
      <c r="BE269" s="290"/>
      <c r="BF269" s="290"/>
      <c r="BG269" s="290">
        <v>2</v>
      </c>
      <c r="BH269" s="290">
        <v>2</v>
      </c>
      <c r="BI269" s="290">
        <v>2</v>
      </c>
      <c r="BJ269" s="290">
        <v>2</v>
      </c>
      <c r="BK269" s="290">
        <v>1</v>
      </c>
      <c r="BL269" s="290">
        <v>2</v>
      </c>
      <c r="BM269" s="290">
        <v>2</v>
      </c>
      <c r="BN269" s="290">
        <v>2</v>
      </c>
      <c r="BO269" s="290">
        <v>2</v>
      </c>
      <c r="BP269" s="290">
        <v>2</v>
      </c>
      <c r="BQ269" s="290">
        <v>2</v>
      </c>
      <c r="BR269" s="290">
        <v>2</v>
      </c>
      <c r="BS269" s="290">
        <v>2</v>
      </c>
      <c r="BT269" s="290">
        <v>2</v>
      </c>
      <c r="BU269" s="290">
        <v>2</v>
      </c>
      <c r="BV269" s="290">
        <v>2</v>
      </c>
      <c r="BW269" s="290">
        <v>2</v>
      </c>
      <c r="BX269" s="291">
        <f>COUNTIF($BG269:$BW269,2)</f>
        <v>16</v>
      </c>
      <c r="BY269" s="292">
        <f>BX269/COUNTA($BG269:$BW269)</f>
        <v>0.94117647058823528</v>
      </c>
      <c r="BZ269" s="291">
        <f t="shared" si="140"/>
        <v>1</v>
      </c>
      <c r="CA269" s="292">
        <f>BZ269/COUNTA($BG269:$BW269)</f>
        <v>5.8823529411764705E-2</v>
      </c>
      <c r="CB269" s="291">
        <f t="shared" si="141"/>
        <v>0</v>
      </c>
      <c r="CC269" s="292">
        <f t="shared" si="166"/>
        <v>0</v>
      </c>
      <c r="CD269" s="291">
        <f>(((BX269*2)+(BZ269*1)+(CB269*0)))/COUNTA($BG269:$BW269)</f>
        <v>1.9411764705882353</v>
      </c>
      <c r="CE269" s="291" t="str">
        <f t="shared" si="163"/>
        <v>Đạt mục tiêu</v>
      </c>
      <c r="CF269" s="274"/>
    </row>
    <row r="270" spans="1:84" ht="35.25" customHeight="1">
      <c r="A270" s="503">
        <v>231</v>
      </c>
      <c r="B270" s="505"/>
      <c r="C270" s="511"/>
      <c r="D270" s="504"/>
      <c r="E270" s="511"/>
      <c r="F270" s="504"/>
      <c r="G270" s="506"/>
      <c r="H270" s="290" t="s">
        <v>2097</v>
      </c>
      <c r="I270" s="290" t="s">
        <v>1303</v>
      </c>
      <c r="J270" s="70" t="s">
        <v>1202</v>
      </c>
      <c r="K270" s="288" t="s">
        <v>1082</v>
      </c>
      <c r="L270" s="399" t="s">
        <v>648</v>
      </c>
      <c r="M270" s="290" t="s">
        <v>648</v>
      </c>
      <c r="N270" s="290"/>
      <c r="O270" s="290"/>
      <c r="P270" s="290"/>
      <c r="Q270" s="290"/>
      <c r="R270" s="290"/>
      <c r="S270" s="290"/>
      <c r="T270" s="290"/>
      <c r="U270" s="290"/>
      <c r="V270" s="290"/>
      <c r="W270" s="478">
        <f t="shared" ref="W270:W271" si="167">COUNTIF($M270:$V270,"x")</f>
        <v>1</v>
      </c>
      <c r="X270" s="290"/>
      <c r="Y270" s="290" t="s">
        <v>1769</v>
      </c>
      <c r="Z270" s="290"/>
      <c r="AA270" s="290"/>
      <c r="AB270" s="290"/>
      <c r="AC270" s="290"/>
      <c r="AD270" s="290"/>
      <c r="AE270" s="290"/>
      <c r="AF270" s="290"/>
      <c r="AG270" s="290"/>
      <c r="AH270" s="290"/>
      <c r="AI270" s="290"/>
      <c r="AJ270" s="290"/>
      <c r="AK270" s="290"/>
      <c r="AL270" s="290"/>
      <c r="AM270" s="290"/>
      <c r="AN270" s="290"/>
      <c r="AO270" s="290"/>
      <c r="AP270" s="290"/>
      <c r="AQ270" s="290"/>
      <c r="AR270" s="290"/>
      <c r="AS270" s="290"/>
      <c r="AT270" s="290"/>
      <c r="AU270" s="290"/>
      <c r="AV270" s="290"/>
      <c r="AW270" s="290"/>
      <c r="AX270" s="290"/>
      <c r="AY270" s="290"/>
      <c r="AZ270" s="290"/>
      <c r="BA270" s="290"/>
      <c r="BB270" s="290"/>
      <c r="BC270" s="290"/>
      <c r="BD270" s="290"/>
      <c r="BE270" s="290"/>
      <c r="BF270" s="290"/>
      <c r="BG270" s="290">
        <v>2</v>
      </c>
      <c r="BH270" s="290">
        <v>2</v>
      </c>
      <c r="BI270" s="290">
        <v>2</v>
      </c>
      <c r="BJ270" s="290">
        <v>2</v>
      </c>
      <c r="BK270" s="290">
        <v>2</v>
      </c>
      <c r="BL270" s="290">
        <v>2</v>
      </c>
      <c r="BM270" s="290">
        <v>2</v>
      </c>
      <c r="BN270" s="290">
        <v>2</v>
      </c>
      <c r="BO270" s="290">
        <v>2</v>
      </c>
      <c r="BP270" s="290">
        <v>2</v>
      </c>
      <c r="BQ270" s="290">
        <v>2</v>
      </c>
      <c r="BR270" s="290">
        <v>2</v>
      </c>
      <c r="BS270" s="290">
        <v>2</v>
      </c>
      <c r="BT270" s="290">
        <v>2</v>
      </c>
      <c r="BU270" s="290">
        <v>2</v>
      </c>
      <c r="BV270" s="290">
        <v>2</v>
      </c>
      <c r="BW270" s="290">
        <v>2</v>
      </c>
      <c r="BX270" s="291">
        <f>COUNTIF($BG270:$BW270,2)</f>
        <v>17</v>
      </c>
      <c r="BY270" s="292">
        <f>BX270/COUNTA($BG270:$BW270)</f>
        <v>1</v>
      </c>
      <c r="BZ270" s="291">
        <f t="shared" si="140"/>
        <v>0</v>
      </c>
      <c r="CA270" s="292">
        <f>BZ270/COUNTA($BG270:$BW270)</f>
        <v>0</v>
      </c>
      <c r="CB270" s="291">
        <f t="shared" si="141"/>
        <v>0</v>
      </c>
      <c r="CC270" s="292">
        <f t="shared" si="166"/>
        <v>0</v>
      </c>
      <c r="CD270" s="291">
        <f>(((BX270*2)+(BZ270*1)+(CB270*0)))/COUNTA($BG270:$BW270)</f>
        <v>2</v>
      </c>
      <c r="CE270" s="291" t="str">
        <f t="shared" si="163"/>
        <v>Đạt mục tiêu</v>
      </c>
      <c r="CF270" s="274"/>
    </row>
    <row r="271" spans="1:84" ht="65.25" customHeight="1">
      <c r="A271" s="307"/>
      <c r="B271" s="647"/>
      <c r="C271" s="643"/>
      <c r="D271" s="643"/>
      <c r="E271" s="643"/>
      <c r="F271" s="643"/>
      <c r="G271" s="617"/>
      <c r="H271" s="290" t="s">
        <v>2130</v>
      </c>
      <c r="I271" s="290" t="s">
        <v>1303</v>
      </c>
      <c r="J271" s="70" t="s">
        <v>1202</v>
      </c>
      <c r="K271" s="288" t="s">
        <v>1082</v>
      </c>
      <c r="L271" s="399" t="s">
        <v>648</v>
      </c>
      <c r="M271" s="290"/>
      <c r="N271" s="290" t="s">
        <v>648</v>
      </c>
      <c r="O271" s="290"/>
      <c r="P271" s="290"/>
      <c r="Q271" s="290"/>
      <c r="R271" s="290"/>
      <c r="S271" s="290"/>
      <c r="T271" s="290"/>
      <c r="U271" s="290"/>
      <c r="V271" s="290"/>
      <c r="W271" s="478">
        <f t="shared" si="167"/>
        <v>1</v>
      </c>
      <c r="X271" s="290"/>
      <c r="Y271" s="290"/>
      <c r="Z271" s="290"/>
      <c r="AA271" s="290"/>
      <c r="AB271" s="290" t="s">
        <v>1769</v>
      </c>
      <c r="AC271" s="290"/>
      <c r="AD271" s="290"/>
      <c r="AE271" s="290"/>
      <c r="AF271" s="290"/>
      <c r="AG271" s="290"/>
      <c r="AH271" s="290"/>
      <c r="AI271" s="290"/>
      <c r="AJ271" s="290"/>
      <c r="AK271" s="290"/>
      <c r="AL271" s="290"/>
      <c r="AM271" s="290"/>
      <c r="AN271" s="290"/>
      <c r="AO271" s="290"/>
      <c r="AP271" s="290"/>
      <c r="AQ271" s="290"/>
      <c r="AR271" s="290"/>
      <c r="AS271" s="290"/>
      <c r="AT271" s="290"/>
      <c r="AU271" s="290"/>
      <c r="AV271" s="290"/>
      <c r="AW271" s="290"/>
      <c r="AX271" s="290"/>
      <c r="AY271" s="290"/>
      <c r="AZ271" s="290"/>
      <c r="BA271" s="290"/>
      <c r="BB271" s="290"/>
      <c r="BC271" s="290"/>
      <c r="BD271" s="290"/>
      <c r="BE271" s="290"/>
      <c r="BF271" s="290"/>
      <c r="BG271" s="290">
        <v>2</v>
      </c>
      <c r="BH271" s="290">
        <v>2</v>
      </c>
      <c r="BI271" s="290">
        <v>2</v>
      </c>
      <c r="BJ271" s="290">
        <v>2</v>
      </c>
      <c r="BK271" s="290">
        <v>2</v>
      </c>
      <c r="BL271" s="290">
        <v>2</v>
      </c>
      <c r="BM271" s="290">
        <v>2</v>
      </c>
      <c r="BN271" s="290">
        <v>2</v>
      </c>
      <c r="BO271" s="290">
        <v>2</v>
      </c>
      <c r="BP271" s="290">
        <v>2</v>
      </c>
      <c r="BQ271" s="290">
        <v>2</v>
      </c>
      <c r="BR271" s="290">
        <v>2</v>
      </c>
      <c r="BS271" s="290">
        <v>2</v>
      </c>
      <c r="BT271" s="290">
        <v>2</v>
      </c>
      <c r="BU271" s="290">
        <v>2</v>
      </c>
      <c r="BV271" s="290">
        <v>2</v>
      </c>
      <c r="BW271" s="290">
        <v>2</v>
      </c>
      <c r="BX271" s="291">
        <f>COUNTIF($BG271:$BW271,2)</f>
        <v>17</v>
      </c>
      <c r="BY271" s="292">
        <f>BX271/COUNTA($BG271:$BW271)</f>
        <v>1</v>
      </c>
      <c r="BZ271" s="291">
        <f t="shared" ref="BZ271:BZ304" si="168">COUNTIF($BG271:$BV271,1)</f>
        <v>0</v>
      </c>
      <c r="CA271" s="292">
        <f>BZ271/COUNTA($BG271:$BW271)</f>
        <v>0</v>
      </c>
      <c r="CB271" s="291">
        <f t="shared" ref="CB271:CB304" si="169">COUNTIF($BG271:$BV271,0)</f>
        <v>0</v>
      </c>
      <c r="CC271" s="292">
        <f t="shared" si="166"/>
        <v>0</v>
      </c>
      <c r="CD271" s="291">
        <f>(((BX271*2)+(BZ271*1)+(CB271*0)))/COUNTA($BG271:$BW271)</f>
        <v>2</v>
      </c>
      <c r="CE271" s="291" t="str">
        <f t="shared" si="163"/>
        <v>Đạt mục tiêu</v>
      </c>
      <c r="CF271" s="274"/>
    </row>
    <row r="272" spans="1:84" ht="65.25" customHeight="1">
      <c r="A272" s="307"/>
      <c r="B272" s="647"/>
      <c r="C272" s="643"/>
      <c r="D272" s="643"/>
      <c r="E272" s="643"/>
      <c r="F272" s="643"/>
      <c r="G272" s="617"/>
      <c r="H272" s="290" t="s">
        <v>1815</v>
      </c>
      <c r="I272" s="290" t="s">
        <v>1303</v>
      </c>
      <c r="J272" s="70" t="s">
        <v>1202</v>
      </c>
      <c r="K272" s="288" t="s">
        <v>1082</v>
      </c>
      <c r="L272" s="399" t="s">
        <v>648</v>
      </c>
      <c r="M272" s="290"/>
      <c r="N272" s="290" t="s">
        <v>648</v>
      </c>
      <c r="O272" s="290"/>
      <c r="P272" s="290"/>
      <c r="Q272" s="290"/>
      <c r="R272" s="290"/>
      <c r="S272" s="290"/>
      <c r="T272" s="290"/>
      <c r="U272" s="290"/>
      <c r="V272" s="290"/>
      <c r="W272" s="478">
        <f t="shared" ref="W272:W274" si="170">COUNTIF($M272:$V272,"x")</f>
        <v>1</v>
      </c>
      <c r="X272" s="290"/>
      <c r="Y272" s="290"/>
      <c r="Z272" s="290"/>
      <c r="AA272" s="290"/>
      <c r="AB272" s="290"/>
      <c r="AC272" s="290" t="s">
        <v>1769</v>
      </c>
      <c r="AD272" s="290"/>
      <c r="AE272" s="290"/>
      <c r="AF272" s="290"/>
      <c r="AG272" s="290"/>
      <c r="AH272" s="290"/>
      <c r="AI272" s="290"/>
      <c r="AJ272" s="290"/>
      <c r="AK272" s="290"/>
      <c r="AL272" s="290"/>
      <c r="AM272" s="290"/>
      <c r="AN272" s="290"/>
      <c r="AO272" s="290"/>
      <c r="AP272" s="290"/>
      <c r="AQ272" s="290"/>
      <c r="AR272" s="290"/>
      <c r="AS272" s="290"/>
      <c r="AT272" s="290"/>
      <c r="AU272" s="290"/>
      <c r="AV272" s="290"/>
      <c r="AW272" s="290"/>
      <c r="AX272" s="290"/>
      <c r="AY272" s="290"/>
      <c r="AZ272" s="290"/>
      <c r="BA272" s="290"/>
      <c r="BB272" s="290"/>
      <c r="BC272" s="290"/>
      <c r="BD272" s="290"/>
      <c r="BE272" s="290"/>
      <c r="BF272" s="290"/>
      <c r="BG272" s="290">
        <v>2</v>
      </c>
      <c r="BH272" s="290">
        <v>2</v>
      </c>
      <c r="BI272" s="290">
        <v>2</v>
      </c>
      <c r="BJ272" s="290">
        <v>2</v>
      </c>
      <c r="BK272" s="290">
        <v>2</v>
      </c>
      <c r="BL272" s="290">
        <v>2</v>
      </c>
      <c r="BM272" s="290">
        <v>2</v>
      </c>
      <c r="BN272" s="290">
        <v>2</v>
      </c>
      <c r="BO272" s="290">
        <v>2</v>
      </c>
      <c r="BP272" s="290">
        <v>2</v>
      </c>
      <c r="BQ272" s="290">
        <v>2</v>
      </c>
      <c r="BR272" s="290">
        <v>2</v>
      </c>
      <c r="BS272" s="290">
        <v>2</v>
      </c>
      <c r="BT272" s="290">
        <v>2</v>
      </c>
      <c r="BU272" s="290">
        <v>2</v>
      </c>
      <c r="BV272" s="290">
        <v>2</v>
      </c>
      <c r="BW272" s="290">
        <v>2</v>
      </c>
      <c r="BX272" s="291">
        <f t="shared" ref="BX272:BX275" si="171">COUNTIF($BG272:$BW272,2)</f>
        <v>17</v>
      </c>
      <c r="BY272" s="292">
        <f t="shared" ref="BY272:BY275" si="172">BX272/COUNTA($BG272:$BW272)</f>
        <v>1</v>
      </c>
      <c r="BZ272" s="291">
        <f t="shared" si="168"/>
        <v>0</v>
      </c>
      <c r="CA272" s="292">
        <f t="shared" ref="CA272:CA275" si="173">BZ272/COUNTA($BG272:$BW272)</f>
        <v>0</v>
      </c>
      <c r="CB272" s="291">
        <f t="shared" si="169"/>
        <v>0</v>
      </c>
      <c r="CC272" s="292">
        <f t="shared" si="166"/>
        <v>0</v>
      </c>
      <c r="CD272" s="291">
        <f t="shared" ref="CD272:CD275" si="174">(((BX272*2)+(BZ272*1)+(CB272*0)))/COUNTA($BG272:$BW272)</f>
        <v>2</v>
      </c>
      <c r="CE272" s="291" t="str">
        <f t="shared" si="163"/>
        <v>Đạt mục tiêu</v>
      </c>
      <c r="CF272" s="274"/>
    </row>
    <row r="273" spans="1:84" ht="65.25" customHeight="1">
      <c r="A273" s="307"/>
      <c r="B273" s="647"/>
      <c r="C273" s="643"/>
      <c r="D273" s="643"/>
      <c r="E273" s="643"/>
      <c r="F273" s="643"/>
      <c r="G273" s="617"/>
      <c r="H273" s="290" t="s">
        <v>2099</v>
      </c>
      <c r="I273" s="290" t="s">
        <v>1303</v>
      </c>
      <c r="J273" s="70" t="s">
        <v>1202</v>
      </c>
      <c r="K273" s="288" t="s">
        <v>1082</v>
      </c>
      <c r="L273" s="399" t="s">
        <v>648</v>
      </c>
      <c r="M273" s="290"/>
      <c r="N273" s="290"/>
      <c r="O273" s="290" t="s">
        <v>648</v>
      </c>
      <c r="P273" s="290"/>
      <c r="Q273" s="290"/>
      <c r="R273" s="290"/>
      <c r="S273" s="290"/>
      <c r="T273" s="290"/>
      <c r="U273" s="290"/>
      <c r="V273" s="290"/>
      <c r="W273" s="478">
        <f t="shared" si="170"/>
        <v>1</v>
      </c>
      <c r="X273" s="290"/>
      <c r="Y273" s="290"/>
      <c r="Z273" s="290"/>
      <c r="AA273" s="290"/>
      <c r="AB273" s="290"/>
      <c r="AC273" s="290"/>
      <c r="AD273" s="290"/>
      <c r="AE273" s="290"/>
      <c r="AF273" s="290"/>
      <c r="AG273" s="290" t="s">
        <v>1769</v>
      </c>
      <c r="AH273" s="290"/>
      <c r="AI273" s="290"/>
      <c r="AJ273" s="290"/>
      <c r="AK273" s="290"/>
      <c r="AL273" s="290"/>
      <c r="AM273" s="290"/>
      <c r="AN273" s="290"/>
      <c r="AO273" s="290"/>
      <c r="AP273" s="290"/>
      <c r="AQ273" s="290"/>
      <c r="AR273" s="290"/>
      <c r="AS273" s="290"/>
      <c r="AT273" s="290"/>
      <c r="AU273" s="290"/>
      <c r="AV273" s="290"/>
      <c r="AW273" s="290"/>
      <c r="AX273" s="290"/>
      <c r="AY273" s="290"/>
      <c r="AZ273" s="290"/>
      <c r="BA273" s="290"/>
      <c r="BB273" s="290"/>
      <c r="BC273" s="290"/>
      <c r="BD273" s="290"/>
      <c r="BE273" s="290"/>
      <c r="BF273" s="290"/>
      <c r="BG273" s="290">
        <v>2</v>
      </c>
      <c r="BH273" s="290">
        <v>2</v>
      </c>
      <c r="BI273" s="290">
        <v>2</v>
      </c>
      <c r="BJ273" s="290">
        <v>2</v>
      </c>
      <c r="BK273" s="290">
        <v>2</v>
      </c>
      <c r="BL273" s="290">
        <v>2</v>
      </c>
      <c r="BM273" s="290">
        <v>2</v>
      </c>
      <c r="BN273" s="290">
        <v>2</v>
      </c>
      <c r="BO273" s="290">
        <v>2</v>
      </c>
      <c r="BP273" s="290">
        <v>2</v>
      </c>
      <c r="BQ273" s="290">
        <v>2</v>
      </c>
      <c r="BR273" s="290">
        <v>2</v>
      </c>
      <c r="BS273" s="290">
        <v>2</v>
      </c>
      <c r="BT273" s="290">
        <v>2</v>
      </c>
      <c r="BU273" s="290">
        <v>2</v>
      </c>
      <c r="BV273" s="290">
        <v>2</v>
      </c>
      <c r="BW273" s="290">
        <v>2</v>
      </c>
      <c r="BX273" s="291">
        <f t="shared" si="171"/>
        <v>17</v>
      </c>
      <c r="BY273" s="292">
        <f t="shared" si="172"/>
        <v>1</v>
      </c>
      <c r="BZ273" s="291">
        <f t="shared" si="168"/>
        <v>0</v>
      </c>
      <c r="CA273" s="292">
        <f t="shared" si="173"/>
        <v>0</v>
      </c>
      <c r="CB273" s="291">
        <f t="shared" si="169"/>
        <v>0</v>
      </c>
      <c r="CC273" s="292">
        <f t="shared" si="166"/>
        <v>0</v>
      </c>
      <c r="CD273" s="291">
        <f t="shared" si="174"/>
        <v>2</v>
      </c>
      <c r="CE273" s="291" t="str">
        <f t="shared" si="163"/>
        <v>Đạt mục tiêu</v>
      </c>
      <c r="CF273" s="274"/>
    </row>
    <row r="274" spans="1:84" ht="65.25" customHeight="1">
      <c r="A274" s="307"/>
      <c r="B274" s="647"/>
      <c r="C274" s="643"/>
      <c r="D274" s="643"/>
      <c r="E274" s="643"/>
      <c r="F274" s="643"/>
      <c r="G274" s="617"/>
      <c r="H274" s="290" t="s">
        <v>2098</v>
      </c>
      <c r="I274" s="290" t="s">
        <v>1303</v>
      </c>
      <c r="J274" s="70" t="s">
        <v>1202</v>
      </c>
      <c r="K274" s="288" t="s">
        <v>1082</v>
      </c>
      <c r="L274" s="399" t="s">
        <v>648</v>
      </c>
      <c r="M274" s="290"/>
      <c r="N274" s="290"/>
      <c r="O274" s="290" t="s">
        <v>648</v>
      </c>
      <c r="P274" s="290"/>
      <c r="Q274" s="290"/>
      <c r="R274" s="290"/>
      <c r="S274" s="290"/>
      <c r="T274" s="290"/>
      <c r="U274" s="290"/>
      <c r="V274" s="290"/>
      <c r="W274" s="478">
        <f t="shared" si="170"/>
        <v>1</v>
      </c>
      <c r="X274" s="290"/>
      <c r="Y274" s="290"/>
      <c r="Z274" s="290"/>
      <c r="AA274" s="290"/>
      <c r="AB274" s="290"/>
      <c r="AC274" s="290"/>
      <c r="AD274" s="290"/>
      <c r="AE274" s="290"/>
      <c r="AF274" s="290" t="s">
        <v>1769</v>
      </c>
      <c r="AG274" s="290"/>
      <c r="AH274" s="290"/>
      <c r="AI274" s="290"/>
      <c r="AJ274" s="290"/>
      <c r="AK274" s="290"/>
      <c r="AL274" s="290"/>
      <c r="AM274" s="290"/>
      <c r="AN274" s="290"/>
      <c r="AO274" s="290"/>
      <c r="AP274" s="290"/>
      <c r="AQ274" s="290"/>
      <c r="AR274" s="290"/>
      <c r="AS274" s="290"/>
      <c r="AT274" s="290"/>
      <c r="AU274" s="290"/>
      <c r="AV274" s="290"/>
      <c r="AW274" s="290"/>
      <c r="AX274" s="290"/>
      <c r="AY274" s="290"/>
      <c r="AZ274" s="290"/>
      <c r="BA274" s="290"/>
      <c r="BB274" s="290"/>
      <c r="BC274" s="290"/>
      <c r="BD274" s="290"/>
      <c r="BE274" s="290"/>
      <c r="BF274" s="290"/>
      <c r="BG274" s="290">
        <v>2</v>
      </c>
      <c r="BH274" s="290">
        <v>2</v>
      </c>
      <c r="BI274" s="290">
        <v>2</v>
      </c>
      <c r="BJ274" s="290">
        <v>2</v>
      </c>
      <c r="BK274" s="290">
        <v>2</v>
      </c>
      <c r="BL274" s="290">
        <v>2</v>
      </c>
      <c r="BM274" s="290">
        <v>2</v>
      </c>
      <c r="BN274" s="290">
        <v>2</v>
      </c>
      <c r="BO274" s="290">
        <v>2</v>
      </c>
      <c r="BP274" s="290">
        <v>2</v>
      </c>
      <c r="BQ274" s="290">
        <v>2</v>
      </c>
      <c r="BR274" s="290">
        <v>2</v>
      </c>
      <c r="BS274" s="290">
        <v>2</v>
      </c>
      <c r="BT274" s="290">
        <v>2</v>
      </c>
      <c r="BU274" s="290">
        <v>2</v>
      </c>
      <c r="BV274" s="290">
        <v>2</v>
      </c>
      <c r="BW274" s="290">
        <v>2</v>
      </c>
      <c r="BX274" s="291">
        <f t="shared" si="171"/>
        <v>17</v>
      </c>
      <c r="BY274" s="292">
        <f t="shared" si="172"/>
        <v>1</v>
      </c>
      <c r="BZ274" s="291">
        <f t="shared" si="168"/>
        <v>0</v>
      </c>
      <c r="CA274" s="292">
        <f t="shared" si="173"/>
        <v>0</v>
      </c>
      <c r="CB274" s="291">
        <f t="shared" si="169"/>
        <v>0</v>
      </c>
      <c r="CC274" s="292">
        <f t="shared" si="166"/>
        <v>0</v>
      </c>
      <c r="CD274" s="291">
        <f t="shared" si="174"/>
        <v>2</v>
      </c>
      <c r="CE274" s="291" t="str">
        <f t="shared" si="163"/>
        <v>Đạt mục tiêu</v>
      </c>
      <c r="CF274" s="274"/>
    </row>
    <row r="275" spans="1:84" ht="65.25" customHeight="1">
      <c r="A275" s="307"/>
      <c r="B275" s="647"/>
      <c r="C275" s="643"/>
      <c r="D275" s="643"/>
      <c r="E275" s="643"/>
      <c r="F275" s="643"/>
      <c r="G275" s="617"/>
      <c r="H275" s="290" t="s">
        <v>2100</v>
      </c>
      <c r="I275" s="290" t="s">
        <v>1303</v>
      </c>
      <c r="J275" s="70" t="s">
        <v>1202</v>
      </c>
      <c r="K275" s="288" t="s">
        <v>1082</v>
      </c>
      <c r="L275" s="399" t="s">
        <v>648</v>
      </c>
      <c r="M275" s="290"/>
      <c r="N275" s="290"/>
      <c r="O275" s="290"/>
      <c r="P275" s="290" t="s">
        <v>648</v>
      </c>
      <c r="Q275" s="290"/>
      <c r="R275" s="290"/>
      <c r="S275" s="290"/>
      <c r="T275" s="290"/>
      <c r="U275" s="290"/>
      <c r="V275" s="290"/>
      <c r="W275" s="478">
        <f t="shared" ref="W275:W276" si="175">COUNTIF($M275:$V275,"x")</f>
        <v>1</v>
      </c>
      <c r="X275" s="290"/>
      <c r="Y275" s="290"/>
      <c r="Z275" s="290"/>
      <c r="AA275" s="290"/>
      <c r="AB275" s="290"/>
      <c r="AC275" s="290"/>
      <c r="AD275" s="290"/>
      <c r="AE275" s="290"/>
      <c r="AF275" s="290"/>
      <c r="AG275" s="290"/>
      <c r="AH275" s="290" t="s">
        <v>1769</v>
      </c>
      <c r="AI275" s="290"/>
      <c r="AJ275" s="290"/>
      <c r="AK275" s="290"/>
      <c r="AL275" s="290"/>
      <c r="AM275" s="290"/>
      <c r="AN275" s="290"/>
      <c r="AO275" s="290"/>
      <c r="AP275" s="290"/>
      <c r="AQ275" s="290"/>
      <c r="AR275" s="290"/>
      <c r="AS275" s="290"/>
      <c r="AT275" s="290"/>
      <c r="AU275" s="290"/>
      <c r="AV275" s="290"/>
      <c r="AW275" s="290"/>
      <c r="AX275" s="290"/>
      <c r="AY275" s="290"/>
      <c r="AZ275" s="290"/>
      <c r="BA275" s="290"/>
      <c r="BB275" s="290"/>
      <c r="BC275" s="290"/>
      <c r="BD275" s="290"/>
      <c r="BE275" s="290"/>
      <c r="BF275" s="290"/>
      <c r="BG275" s="290">
        <v>2</v>
      </c>
      <c r="BH275" s="290">
        <v>2</v>
      </c>
      <c r="BI275" s="290">
        <v>2</v>
      </c>
      <c r="BJ275" s="290">
        <v>2</v>
      </c>
      <c r="BK275" s="290">
        <v>2</v>
      </c>
      <c r="BL275" s="290">
        <v>2</v>
      </c>
      <c r="BM275" s="290">
        <v>2</v>
      </c>
      <c r="BN275" s="290">
        <v>2</v>
      </c>
      <c r="BO275" s="290">
        <v>2</v>
      </c>
      <c r="BP275" s="290">
        <v>2</v>
      </c>
      <c r="BQ275" s="290">
        <v>2</v>
      </c>
      <c r="BR275" s="290">
        <v>2</v>
      </c>
      <c r="BS275" s="290">
        <v>2</v>
      </c>
      <c r="BT275" s="290">
        <v>2</v>
      </c>
      <c r="BU275" s="290">
        <v>2</v>
      </c>
      <c r="BV275" s="290">
        <v>2</v>
      </c>
      <c r="BW275" s="290">
        <v>2</v>
      </c>
      <c r="BX275" s="291">
        <f t="shared" si="171"/>
        <v>17</v>
      </c>
      <c r="BY275" s="292">
        <f t="shared" si="172"/>
        <v>1</v>
      </c>
      <c r="BZ275" s="291">
        <f t="shared" si="168"/>
        <v>0</v>
      </c>
      <c r="CA275" s="292">
        <f t="shared" si="173"/>
        <v>0</v>
      </c>
      <c r="CB275" s="291">
        <f t="shared" si="169"/>
        <v>0</v>
      </c>
      <c r="CC275" s="292">
        <f t="shared" si="166"/>
        <v>0</v>
      </c>
      <c r="CD275" s="291">
        <f t="shared" si="174"/>
        <v>2</v>
      </c>
      <c r="CE275" s="291" t="str">
        <f t="shared" si="163"/>
        <v>Đạt mục tiêu</v>
      </c>
      <c r="CF275" s="274"/>
    </row>
    <row r="276" spans="1:84" ht="65.25" customHeight="1">
      <c r="A276" s="307"/>
      <c r="B276" s="647"/>
      <c r="C276" s="643"/>
      <c r="D276" s="643"/>
      <c r="E276" s="643"/>
      <c r="F276" s="643"/>
      <c r="G276" s="617"/>
      <c r="H276" s="290" t="s">
        <v>1817</v>
      </c>
      <c r="I276" s="290" t="s">
        <v>1303</v>
      </c>
      <c r="J276" s="70" t="s">
        <v>1202</v>
      </c>
      <c r="K276" s="288" t="s">
        <v>1082</v>
      </c>
      <c r="L276" s="399" t="s">
        <v>648</v>
      </c>
      <c r="M276" s="290"/>
      <c r="N276" s="290"/>
      <c r="O276" s="290"/>
      <c r="P276" s="290"/>
      <c r="Q276" s="290"/>
      <c r="R276" s="290"/>
      <c r="S276" s="290" t="s">
        <v>648</v>
      </c>
      <c r="T276" s="290"/>
      <c r="U276" s="290"/>
      <c r="V276" s="290"/>
      <c r="W276" s="478">
        <f t="shared" si="175"/>
        <v>1</v>
      </c>
      <c r="X276" s="290"/>
      <c r="Y276" s="290"/>
      <c r="Z276" s="290"/>
      <c r="AA276" s="290"/>
      <c r="AB276" s="290"/>
      <c r="AC276" s="290"/>
      <c r="AD276" s="290"/>
      <c r="AE276" s="290"/>
      <c r="AF276" s="290"/>
      <c r="AG276" s="290"/>
      <c r="AH276" s="290"/>
      <c r="AI276" s="290"/>
      <c r="AJ276" s="290"/>
      <c r="AK276" s="290"/>
      <c r="AL276" s="290"/>
      <c r="AM276" s="290"/>
      <c r="AN276" s="290"/>
      <c r="AO276" s="290"/>
      <c r="AP276" s="290"/>
      <c r="AQ276" s="290"/>
      <c r="AR276" s="290"/>
      <c r="AS276" s="290" t="s">
        <v>1769</v>
      </c>
      <c r="AT276" s="290"/>
      <c r="AU276" s="290"/>
      <c r="AV276" s="290"/>
      <c r="AW276" s="290"/>
      <c r="AX276" s="290"/>
      <c r="AY276" s="290"/>
      <c r="AZ276" s="290"/>
      <c r="BA276" s="290"/>
      <c r="BB276" s="290"/>
      <c r="BC276" s="290"/>
      <c r="BD276" s="290"/>
      <c r="BE276" s="290"/>
      <c r="BF276" s="290"/>
      <c r="BG276" s="290">
        <v>2</v>
      </c>
      <c r="BH276" s="290">
        <v>2</v>
      </c>
      <c r="BI276" s="290">
        <v>2</v>
      </c>
      <c r="BJ276" s="290">
        <v>2</v>
      </c>
      <c r="BK276" s="290">
        <v>2</v>
      </c>
      <c r="BL276" s="290">
        <v>2</v>
      </c>
      <c r="BM276" s="290">
        <v>2</v>
      </c>
      <c r="BN276" s="290">
        <v>2</v>
      </c>
      <c r="BO276" s="290">
        <v>2</v>
      </c>
      <c r="BP276" s="290">
        <v>2</v>
      </c>
      <c r="BQ276" s="290">
        <v>2</v>
      </c>
      <c r="BR276" s="290">
        <v>2</v>
      </c>
      <c r="BS276" s="290">
        <v>2</v>
      </c>
      <c r="BT276" s="290">
        <v>2</v>
      </c>
      <c r="BU276" s="290">
        <v>2</v>
      </c>
      <c r="BV276" s="290">
        <v>2</v>
      </c>
      <c r="BW276" s="290">
        <v>2</v>
      </c>
      <c r="BX276" s="291">
        <f>COUNTIF($BG276:$BW276,2)</f>
        <v>17</v>
      </c>
      <c r="BY276" s="292">
        <f>BX276/COUNTA($BG276:$BW276)</f>
        <v>1</v>
      </c>
      <c r="BZ276" s="291">
        <f t="shared" si="168"/>
        <v>0</v>
      </c>
      <c r="CA276" s="292">
        <f>BZ276/COUNTA($BG276:$BW276)</f>
        <v>0</v>
      </c>
      <c r="CB276" s="291">
        <f t="shared" si="169"/>
        <v>0</v>
      </c>
      <c r="CC276" s="292">
        <f t="shared" si="166"/>
        <v>0</v>
      </c>
      <c r="CD276" s="291">
        <f>(((BX276*2)+(BZ276*1)+(CB276*0)))/COUNTA($BG276:$BW276)</f>
        <v>2</v>
      </c>
      <c r="CE276" s="291" t="str">
        <f t="shared" si="163"/>
        <v>Đạt mục tiêu</v>
      </c>
      <c r="CF276" s="274"/>
    </row>
    <row r="277" spans="1:84" ht="65.25" customHeight="1">
      <c r="A277" s="307"/>
      <c r="B277" s="647"/>
      <c r="C277" s="643"/>
      <c r="D277" s="643"/>
      <c r="E277" s="643"/>
      <c r="F277" s="643"/>
      <c r="G277" s="617"/>
      <c r="H277" s="290" t="s">
        <v>1872</v>
      </c>
      <c r="I277" s="290" t="s">
        <v>1303</v>
      </c>
      <c r="J277" s="70" t="s">
        <v>1202</v>
      </c>
      <c r="K277" s="288" t="s">
        <v>1082</v>
      </c>
      <c r="L277" s="399" t="s">
        <v>648</v>
      </c>
      <c r="M277" s="289"/>
      <c r="N277" s="289"/>
      <c r="O277" s="289"/>
      <c r="P277" s="289"/>
      <c r="Q277" s="289"/>
      <c r="R277" s="289"/>
      <c r="S277" s="289" t="s">
        <v>648</v>
      </c>
      <c r="T277" s="289"/>
      <c r="U277" s="289"/>
      <c r="V277" s="289"/>
      <c r="W277" s="478">
        <f t="shared" ref="W277:W279" si="176">COUNTIF($M277:$V277,"x")</f>
        <v>1</v>
      </c>
      <c r="X277" s="290"/>
      <c r="Y277" s="290"/>
      <c r="Z277" s="290"/>
      <c r="AA277" s="290"/>
      <c r="AB277" s="290"/>
      <c r="AC277" s="290"/>
      <c r="AD277" s="290"/>
      <c r="AE277" s="290"/>
      <c r="AF277" s="290"/>
      <c r="AG277" s="290"/>
      <c r="AH277" s="290"/>
      <c r="AI277" s="290"/>
      <c r="AJ277" s="290"/>
      <c r="AK277" s="290"/>
      <c r="AL277" s="290"/>
      <c r="AM277" s="290"/>
      <c r="AN277" s="290"/>
      <c r="AO277" s="290"/>
      <c r="AP277" s="290"/>
      <c r="AQ277" s="290"/>
      <c r="AR277" s="290"/>
      <c r="AS277" s="290"/>
      <c r="AT277" s="290" t="s">
        <v>1769</v>
      </c>
      <c r="AU277" s="290"/>
      <c r="AV277" s="290"/>
      <c r="AW277" s="290"/>
      <c r="AX277" s="290"/>
      <c r="AY277" s="290"/>
      <c r="AZ277" s="290"/>
      <c r="BA277" s="290"/>
      <c r="BB277" s="290"/>
      <c r="BC277" s="290"/>
      <c r="BD277" s="290"/>
      <c r="BE277" s="290"/>
      <c r="BF277" s="290"/>
      <c r="BG277" s="290">
        <v>2</v>
      </c>
      <c r="BH277" s="290">
        <v>2</v>
      </c>
      <c r="BI277" s="290">
        <v>2</v>
      </c>
      <c r="BJ277" s="290">
        <v>2</v>
      </c>
      <c r="BK277" s="290">
        <v>2</v>
      </c>
      <c r="BL277" s="290">
        <v>2</v>
      </c>
      <c r="BM277" s="290">
        <v>2</v>
      </c>
      <c r="BN277" s="290">
        <v>2</v>
      </c>
      <c r="BO277" s="290">
        <v>2</v>
      </c>
      <c r="BP277" s="290">
        <v>2</v>
      </c>
      <c r="BQ277" s="290">
        <v>2</v>
      </c>
      <c r="BR277" s="290">
        <v>2</v>
      </c>
      <c r="BS277" s="290">
        <v>2</v>
      </c>
      <c r="BT277" s="290">
        <v>2</v>
      </c>
      <c r="BU277" s="290">
        <v>2</v>
      </c>
      <c r="BV277" s="290">
        <v>2</v>
      </c>
      <c r="BW277" s="290">
        <v>2</v>
      </c>
      <c r="BX277" s="291">
        <f>COUNTIF($BG277:$BW277,2)</f>
        <v>17</v>
      </c>
      <c r="BY277" s="292">
        <f>BX277/COUNTA($BG277:$BW277)</f>
        <v>1</v>
      </c>
      <c r="BZ277" s="291">
        <f t="shared" si="168"/>
        <v>0</v>
      </c>
      <c r="CA277" s="292">
        <f>BZ277/COUNTA($BG277:$BW277)</f>
        <v>0</v>
      </c>
      <c r="CB277" s="291">
        <f t="shared" si="169"/>
        <v>0</v>
      </c>
      <c r="CC277" s="292">
        <f t="shared" si="166"/>
        <v>0</v>
      </c>
      <c r="CD277" s="291">
        <f>(((BX277*2)+(BZ277*1)+(CB277*0)))/COUNTA($BG277:$BW277)</f>
        <v>2</v>
      </c>
      <c r="CE277" s="291" t="str">
        <f t="shared" si="163"/>
        <v>Đạt mục tiêu</v>
      </c>
      <c r="CF277" s="274"/>
    </row>
    <row r="278" spans="1:84" ht="65.25" customHeight="1">
      <c r="A278" s="307"/>
      <c r="B278" s="647"/>
      <c r="C278" s="643"/>
      <c r="D278" s="643"/>
      <c r="E278" s="643"/>
      <c r="F278" s="643"/>
      <c r="G278" s="617"/>
      <c r="H278" s="290" t="s">
        <v>1871</v>
      </c>
      <c r="I278" s="290" t="s">
        <v>1303</v>
      </c>
      <c r="J278" s="70" t="s">
        <v>1202</v>
      </c>
      <c r="K278" s="288" t="s">
        <v>1082</v>
      </c>
      <c r="L278" s="399" t="s">
        <v>648</v>
      </c>
      <c r="M278" s="289"/>
      <c r="N278" s="289"/>
      <c r="O278" s="289"/>
      <c r="P278" s="289" t="s">
        <v>648</v>
      </c>
      <c r="Q278" s="289"/>
      <c r="R278" s="289"/>
      <c r="S278" s="289"/>
      <c r="T278" s="289"/>
      <c r="U278" s="289"/>
      <c r="V278" s="289"/>
      <c r="W278" s="478">
        <f t="shared" si="176"/>
        <v>1</v>
      </c>
      <c r="X278" s="290"/>
      <c r="Y278" s="290"/>
      <c r="Z278" s="290"/>
      <c r="AA278" s="290"/>
      <c r="AB278" s="290"/>
      <c r="AC278" s="290"/>
      <c r="AD278" s="290"/>
      <c r="AE278" s="290"/>
      <c r="AF278" s="290"/>
      <c r="AG278" s="290"/>
      <c r="AH278" s="290"/>
      <c r="AI278" s="290"/>
      <c r="AJ278" s="290"/>
      <c r="AK278" s="290" t="s">
        <v>1769</v>
      </c>
      <c r="AL278" s="290"/>
      <c r="AM278" s="290"/>
      <c r="AN278" s="290"/>
      <c r="AO278" s="290"/>
      <c r="AP278" s="290"/>
      <c r="AQ278" s="290"/>
      <c r="AR278" s="290"/>
      <c r="AS278" s="290"/>
      <c r="AT278" s="290"/>
      <c r="AU278" s="290"/>
      <c r="AV278" s="290"/>
      <c r="AW278" s="290"/>
      <c r="AX278" s="290"/>
      <c r="AY278" s="290"/>
      <c r="AZ278" s="290"/>
      <c r="BA278" s="290"/>
      <c r="BB278" s="290"/>
      <c r="BC278" s="290"/>
      <c r="BD278" s="290"/>
      <c r="BE278" s="290"/>
      <c r="BF278" s="290"/>
      <c r="BG278" s="290">
        <v>2</v>
      </c>
      <c r="BH278" s="290">
        <v>2</v>
      </c>
      <c r="BI278" s="290">
        <v>2</v>
      </c>
      <c r="BJ278" s="290">
        <v>2</v>
      </c>
      <c r="BK278" s="290">
        <v>2</v>
      </c>
      <c r="BL278" s="290">
        <v>2</v>
      </c>
      <c r="BM278" s="290">
        <v>2</v>
      </c>
      <c r="BN278" s="290">
        <v>2</v>
      </c>
      <c r="BO278" s="290">
        <v>2</v>
      </c>
      <c r="BP278" s="290">
        <v>2</v>
      </c>
      <c r="BQ278" s="290">
        <v>2</v>
      </c>
      <c r="BR278" s="290">
        <v>2</v>
      </c>
      <c r="BS278" s="290">
        <v>2</v>
      </c>
      <c r="BT278" s="290">
        <v>2</v>
      </c>
      <c r="BU278" s="290">
        <v>2</v>
      </c>
      <c r="BV278" s="290">
        <v>2</v>
      </c>
      <c r="BW278" s="290"/>
      <c r="BX278" s="291">
        <f>COUNTIF($BG278:$BW278,2)</f>
        <v>16</v>
      </c>
      <c r="BY278" s="292">
        <f>BX278/COUNTA($BG278:$BW278)</f>
        <v>1</v>
      </c>
      <c r="BZ278" s="291">
        <f t="shared" si="168"/>
        <v>0</v>
      </c>
      <c r="CA278" s="292">
        <f>BZ278/COUNTA($BG278:$BW278)</f>
        <v>0</v>
      </c>
      <c r="CB278" s="291">
        <f t="shared" si="169"/>
        <v>0</v>
      </c>
      <c r="CC278" s="292">
        <f t="shared" si="166"/>
        <v>0</v>
      </c>
      <c r="CD278" s="291">
        <f>(((BX278*2)+(BZ278*1)+(CB278*0)))/COUNTA($BG278:$BW278)</f>
        <v>2</v>
      </c>
      <c r="CE278" s="291" t="str">
        <f t="shared" si="163"/>
        <v>Đạt mục tiêu</v>
      </c>
      <c r="CF278" s="274"/>
    </row>
    <row r="279" spans="1:84" ht="65.25" customHeight="1">
      <c r="A279" s="307"/>
      <c r="B279" s="505"/>
      <c r="C279" s="504"/>
      <c r="D279" s="504"/>
      <c r="E279" s="504"/>
      <c r="F279" s="504"/>
      <c r="G279" s="506"/>
      <c r="H279" s="290" t="s">
        <v>2037</v>
      </c>
      <c r="I279" s="290" t="s">
        <v>1303</v>
      </c>
      <c r="J279" s="70" t="s">
        <v>1202</v>
      </c>
      <c r="K279" s="288" t="s">
        <v>1082</v>
      </c>
      <c r="L279" s="399" t="s">
        <v>648</v>
      </c>
      <c r="M279" s="289"/>
      <c r="N279" s="289"/>
      <c r="O279" s="289"/>
      <c r="P279" s="289"/>
      <c r="Q279" s="289" t="s">
        <v>648</v>
      </c>
      <c r="R279" s="289"/>
      <c r="S279" s="289"/>
      <c r="T279" s="289"/>
      <c r="U279" s="289"/>
      <c r="V279" s="289"/>
      <c r="W279" s="478">
        <f t="shared" si="176"/>
        <v>1</v>
      </c>
      <c r="X279" s="290"/>
      <c r="Y279" s="290"/>
      <c r="Z279" s="290"/>
      <c r="AA279" s="290"/>
      <c r="AB279" s="290"/>
      <c r="AC279" s="290"/>
      <c r="AD279" s="290"/>
      <c r="AE279" s="290"/>
      <c r="AF279" s="290"/>
      <c r="AG279" s="290"/>
      <c r="AH279" s="290"/>
      <c r="AI279" s="290"/>
      <c r="AJ279" s="290"/>
      <c r="AK279" s="290"/>
      <c r="AL279" s="290" t="s">
        <v>1769</v>
      </c>
      <c r="AM279" s="290"/>
      <c r="AN279" s="290"/>
      <c r="AO279" s="290"/>
      <c r="AP279" s="290"/>
      <c r="AQ279" s="290"/>
      <c r="AR279" s="290"/>
      <c r="AS279" s="290"/>
      <c r="AT279" s="290"/>
      <c r="AU279" s="290"/>
      <c r="AV279" s="290"/>
      <c r="AW279" s="290"/>
      <c r="AX279" s="290"/>
      <c r="AY279" s="290"/>
      <c r="AZ279" s="290"/>
      <c r="BA279" s="290"/>
      <c r="BB279" s="290"/>
      <c r="BC279" s="290"/>
      <c r="BD279" s="290"/>
      <c r="BE279" s="290"/>
      <c r="BF279" s="290"/>
      <c r="BG279" s="290">
        <v>2</v>
      </c>
      <c r="BH279" s="290">
        <v>2</v>
      </c>
      <c r="BI279" s="290">
        <v>2</v>
      </c>
      <c r="BJ279" s="290">
        <v>2</v>
      </c>
      <c r="BK279" s="290">
        <v>2</v>
      </c>
      <c r="BL279" s="290">
        <v>2</v>
      </c>
      <c r="BM279" s="290">
        <v>2</v>
      </c>
      <c r="BN279" s="290">
        <v>2</v>
      </c>
      <c r="BO279" s="290">
        <v>2</v>
      </c>
      <c r="BP279" s="290">
        <v>2</v>
      </c>
      <c r="BQ279" s="290">
        <v>2</v>
      </c>
      <c r="BR279" s="290">
        <v>2</v>
      </c>
      <c r="BS279" s="290">
        <v>2</v>
      </c>
      <c r="BT279" s="290">
        <v>2</v>
      </c>
      <c r="BU279" s="290">
        <v>2</v>
      </c>
      <c r="BV279" s="290">
        <v>2</v>
      </c>
      <c r="BW279" s="290">
        <v>2</v>
      </c>
      <c r="BX279" s="291">
        <f t="shared" ref="BX279:BX280" si="177">COUNTIF($BG279:$BW279,2)</f>
        <v>17</v>
      </c>
      <c r="BY279" s="292">
        <f t="shared" ref="BY279:BY280" si="178">BX279/COUNTA($BG279:$BW279)</f>
        <v>1</v>
      </c>
      <c r="BZ279" s="291">
        <f t="shared" si="168"/>
        <v>0</v>
      </c>
      <c r="CA279" s="292">
        <f t="shared" ref="CA279:CA280" si="179">BZ279/COUNTA($BG279:$BW279)</f>
        <v>0</v>
      </c>
      <c r="CB279" s="291">
        <f t="shared" si="169"/>
        <v>0</v>
      </c>
      <c r="CC279" s="292">
        <f t="shared" si="166"/>
        <v>0</v>
      </c>
      <c r="CD279" s="291">
        <f t="shared" ref="CD279:CD280" si="180">(((BX279*2)+(BZ279*1)+(CB279*0)))/COUNTA($BG279:$BW279)</f>
        <v>2</v>
      </c>
      <c r="CE279" s="291" t="str">
        <f t="shared" si="163"/>
        <v>Đạt mục tiêu</v>
      </c>
      <c r="CF279" s="274"/>
    </row>
    <row r="280" spans="1:84" ht="65.25" customHeight="1">
      <c r="A280" s="307"/>
      <c r="B280" s="505"/>
      <c r="C280" s="504"/>
      <c r="D280" s="504"/>
      <c r="E280" s="504"/>
      <c r="F280" s="504"/>
      <c r="G280" s="506"/>
      <c r="H280" s="290" t="s">
        <v>2101</v>
      </c>
      <c r="I280" s="290" t="s">
        <v>1303</v>
      </c>
      <c r="J280" s="70" t="s">
        <v>1202</v>
      </c>
      <c r="K280" s="288" t="s">
        <v>1082</v>
      </c>
      <c r="L280" s="399" t="s">
        <v>648</v>
      </c>
      <c r="M280" s="289"/>
      <c r="N280" s="289"/>
      <c r="O280" s="289"/>
      <c r="P280" s="289"/>
      <c r="Q280" s="289" t="s">
        <v>648</v>
      </c>
      <c r="R280" s="289"/>
      <c r="S280" s="289"/>
      <c r="T280" s="289"/>
      <c r="U280" s="289"/>
      <c r="V280" s="289"/>
      <c r="W280" s="478">
        <f t="shared" ref="W280:W283" si="181">COUNTIF($M280:$V280,"x")</f>
        <v>1</v>
      </c>
      <c r="X280" s="290"/>
      <c r="Y280" s="290"/>
      <c r="Z280" s="290"/>
      <c r="AA280" s="290"/>
      <c r="AB280" s="290"/>
      <c r="AC280" s="290"/>
      <c r="AD280" s="290"/>
      <c r="AE280" s="290"/>
      <c r="AF280" s="290"/>
      <c r="AG280" s="290"/>
      <c r="AH280" s="290"/>
      <c r="AI280" s="290"/>
      <c r="AJ280" s="290"/>
      <c r="AK280" s="290"/>
      <c r="AL280" s="290"/>
      <c r="AM280" s="290" t="s">
        <v>1769</v>
      </c>
      <c r="AN280" s="290"/>
      <c r="AO280" s="290"/>
      <c r="AP280" s="290"/>
      <c r="AQ280" s="290"/>
      <c r="AR280" s="290"/>
      <c r="AS280" s="290"/>
      <c r="AT280" s="290"/>
      <c r="AU280" s="290"/>
      <c r="AV280" s="290"/>
      <c r="AW280" s="290"/>
      <c r="AX280" s="290"/>
      <c r="AY280" s="290"/>
      <c r="AZ280" s="290"/>
      <c r="BA280" s="290"/>
      <c r="BB280" s="290"/>
      <c r="BC280" s="290"/>
      <c r="BD280" s="290"/>
      <c r="BE280" s="290"/>
      <c r="BF280" s="290"/>
      <c r="BG280" s="290">
        <v>2</v>
      </c>
      <c r="BH280" s="290">
        <v>2</v>
      </c>
      <c r="BI280" s="290">
        <v>2</v>
      </c>
      <c r="BJ280" s="290">
        <v>2</v>
      </c>
      <c r="BK280" s="290">
        <v>2</v>
      </c>
      <c r="BL280" s="290">
        <v>2</v>
      </c>
      <c r="BM280" s="290">
        <v>2</v>
      </c>
      <c r="BN280" s="290">
        <v>2</v>
      </c>
      <c r="BO280" s="290">
        <v>2</v>
      </c>
      <c r="BP280" s="290">
        <v>2</v>
      </c>
      <c r="BQ280" s="290">
        <v>2</v>
      </c>
      <c r="BR280" s="290">
        <v>2</v>
      </c>
      <c r="BS280" s="290">
        <v>2</v>
      </c>
      <c r="BT280" s="290">
        <v>2</v>
      </c>
      <c r="BU280" s="290">
        <v>2</v>
      </c>
      <c r="BV280" s="290">
        <v>2</v>
      </c>
      <c r="BW280" s="290">
        <v>2</v>
      </c>
      <c r="BX280" s="291">
        <f t="shared" si="177"/>
        <v>17</v>
      </c>
      <c r="BY280" s="292">
        <f t="shared" si="178"/>
        <v>1</v>
      </c>
      <c r="BZ280" s="291">
        <f t="shared" si="168"/>
        <v>0</v>
      </c>
      <c r="CA280" s="292">
        <f t="shared" si="179"/>
        <v>0</v>
      </c>
      <c r="CB280" s="291">
        <f t="shared" si="169"/>
        <v>0</v>
      </c>
      <c r="CC280" s="292">
        <f t="shared" si="166"/>
        <v>0</v>
      </c>
      <c r="CD280" s="291">
        <f t="shared" si="180"/>
        <v>2</v>
      </c>
      <c r="CE280" s="291" t="str">
        <f t="shared" si="163"/>
        <v>Đạt mục tiêu</v>
      </c>
      <c r="CF280" s="274"/>
    </row>
    <row r="281" spans="1:84" ht="77.25" customHeight="1">
      <c r="A281" s="651">
        <v>232</v>
      </c>
      <c r="B281" s="646">
        <v>476</v>
      </c>
      <c r="C281" s="645" t="s">
        <v>1737</v>
      </c>
      <c r="D281" s="645" t="s">
        <v>23</v>
      </c>
      <c r="E281" s="645" t="s">
        <v>1737</v>
      </c>
      <c r="F281" s="645" t="s">
        <v>23</v>
      </c>
      <c r="G281" s="616" t="s">
        <v>1737</v>
      </c>
      <c r="H281" s="290" t="s">
        <v>1739</v>
      </c>
      <c r="I281" s="290" t="s">
        <v>1303</v>
      </c>
      <c r="J281" s="70" t="s">
        <v>1202</v>
      </c>
      <c r="K281" s="288" t="s">
        <v>1082</v>
      </c>
      <c r="L281" s="399" t="s">
        <v>648</v>
      </c>
      <c r="M281" s="289"/>
      <c r="N281" s="289"/>
      <c r="O281" s="289"/>
      <c r="P281" s="289"/>
      <c r="Q281" s="289"/>
      <c r="R281" s="289"/>
      <c r="S281" s="289"/>
      <c r="T281" s="289"/>
      <c r="U281" s="289"/>
      <c r="V281" s="289" t="s">
        <v>648</v>
      </c>
      <c r="W281" s="478">
        <f t="shared" si="181"/>
        <v>1</v>
      </c>
      <c r="X281" s="290"/>
      <c r="Y281" s="290"/>
      <c r="Z281" s="290"/>
      <c r="AA281" s="290"/>
      <c r="AB281" s="290"/>
      <c r="AC281" s="290"/>
      <c r="AD281" s="290"/>
      <c r="AE281" s="290"/>
      <c r="AF281" s="290"/>
      <c r="AG281" s="290"/>
      <c r="AH281" s="290"/>
      <c r="AI281" s="290"/>
      <c r="AJ281" s="290"/>
      <c r="AK281" s="290"/>
      <c r="AL281" s="290"/>
      <c r="AM281" s="290"/>
      <c r="AN281" s="290"/>
      <c r="AO281" s="290"/>
      <c r="AP281" s="290"/>
      <c r="AQ281" s="290"/>
      <c r="AR281" s="290"/>
      <c r="AS281" s="290"/>
      <c r="AT281" s="290"/>
      <c r="AU281" s="290"/>
      <c r="AV281" s="290"/>
      <c r="AW281" s="290"/>
      <c r="AX281" s="290"/>
      <c r="AY281" s="290"/>
      <c r="AZ281" s="290"/>
      <c r="BA281" s="290"/>
      <c r="BB281" s="290"/>
      <c r="BC281" s="290"/>
      <c r="BD281" s="290"/>
      <c r="BE281" s="290"/>
      <c r="BF281" s="290"/>
      <c r="BG281" s="290">
        <v>2</v>
      </c>
      <c r="BH281" s="290">
        <v>2</v>
      </c>
      <c r="BI281" s="290">
        <v>2</v>
      </c>
      <c r="BJ281" s="290">
        <v>2</v>
      </c>
      <c r="BK281" s="290">
        <v>1</v>
      </c>
      <c r="BL281" s="290">
        <v>2</v>
      </c>
      <c r="BM281" s="290">
        <v>2</v>
      </c>
      <c r="BN281" s="290">
        <v>2</v>
      </c>
      <c r="BO281" s="290">
        <v>2</v>
      </c>
      <c r="BP281" s="290">
        <v>2</v>
      </c>
      <c r="BQ281" s="290">
        <v>2</v>
      </c>
      <c r="BR281" s="290">
        <v>2</v>
      </c>
      <c r="BS281" s="290">
        <v>2</v>
      </c>
      <c r="BT281" s="290">
        <v>2</v>
      </c>
      <c r="BU281" s="290">
        <v>2</v>
      </c>
      <c r="BV281" s="290">
        <v>2</v>
      </c>
      <c r="BW281" s="290">
        <v>2</v>
      </c>
      <c r="BX281" s="291">
        <f>COUNTIF($BG281:$BW281,2)</f>
        <v>16</v>
      </c>
      <c r="BY281" s="292">
        <f>BX281/COUNTA($BG281:$BW281)</f>
        <v>0.94117647058823528</v>
      </c>
      <c r="BZ281" s="291">
        <f t="shared" si="168"/>
        <v>1</v>
      </c>
      <c r="CA281" s="292">
        <f>BZ281/COUNTA($BG281:$BW281)</f>
        <v>5.8823529411764705E-2</v>
      </c>
      <c r="CB281" s="291">
        <f t="shared" si="169"/>
        <v>0</v>
      </c>
      <c r="CC281" s="292">
        <f t="shared" si="166"/>
        <v>0</v>
      </c>
      <c r="CD281" s="291">
        <f>(((BX281*2)+(BZ281*1)+(CB281*0)))/COUNTA($BG281:$BW281)</f>
        <v>1.9411764705882353</v>
      </c>
      <c r="CE281" s="291" t="str">
        <f t="shared" si="163"/>
        <v>Đạt mục tiêu</v>
      </c>
      <c r="CF281" s="274"/>
    </row>
    <row r="282" spans="1:84" ht="77.25" customHeight="1">
      <c r="A282" s="653"/>
      <c r="B282" s="648"/>
      <c r="C282" s="644"/>
      <c r="D282" s="644"/>
      <c r="E282" s="644"/>
      <c r="F282" s="644"/>
      <c r="G282" s="618"/>
      <c r="H282" s="290" t="s">
        <v>2126</v>
      </c>
      <c r="I282" s="290" t="s">
        <v>1303</v>
      </c>
      <c r="J282" s="70" t="s">
        <v>1202</v>
      </c>
      <c r="K282" s="288" t="s">
        <v>1082</v>
      </c>
      <c r="L282" s="399" t="s">
        <v>648</v>
      </c>
      <c r="M282" s="289"/>
      <c r="N282" s="289"/>
      <c r="O282" s="289"/>
      <c r="P282" s="289"/>
      <c r="Q282" s="289"/>
      <c r="R282" s="289"/>
      <c r="S282" s="289"/>
      <c r="T282" s="289"/>
      <c r="U282" s="289"/>
      <c r="V282" s="289" t="s">
        <v>648</v>
      </c>
      <c r="W282" s="478"/>
      <c r="X282" s="290"/>
      <c r="Y282" s="290"/>
      <c r="Z282" s="290"/>
      <c r="AA282" s="290"/>
      <c r="AB282" s="290"/>
      <c r="AC282" s="290"/>
      <c r="AD282" s="290"/>
      <c r="AE282" s="290"/>
      <c r="AF282" s="290"/>
      <c r="AG282" s="290"/>
      <c r="AH282" s="290"/>
      <c r="AI282" s="290"/>
      <c r="AJ282" s="290"/>
      <c r="AK282" s="290"/>
      <c r="AL282" s="290"/>
      <c r="AM282" s="290"/>
      <c r="AN282" s="290"/>
      <c r="AO282" s="290"/>
      <c r="AP282" s="290"/>
      <c r="AQ282" s="290"/>
      <c r="AR282" s="290"/>
      <c r="AS282" s="290"/>
      <c r="AT282" s="290"/>
      <c r="AU282" s="290"/>
      <c r="AV282" s="290"/>
      <c r="AW282" s="290"/>
      <c r="AX282" s="290"/>
      <c r="AY282" s="290"/>
      <c r="AZ282" s="290"/>
      <c r="BA282" s="290"/>
      <c r="BB282" s="290"/>
      <c r="BC282" s="290"/>
      <c r="BD282" s="290"/>
      <c r="BE282" s="290"/>
      <c r="BF282" s="290" t="s">
        <v>1769</v>
      </c>
      <c r="BG282" s="290">
        <v>2</v>
      </c>
      <c r="BH282" s="290">
        <v>2</v>
      </c>
      <c r="BI282" s="290">
        <v>2</v>
      </c>
      <c r="BJ282" s="290">
        <v>2</v>
      </c>
      <c r="BK282" s="290">
        <v>2</v>
      </c>
      <c r="BL282" s="290">
        <v>2</v>
      </c>
      <c r="BM282" s="290">
        <v>2</v>
      </c>
      <c r="BN282" s="290">
        <v>2</v>
      </c>
      <c r="BO282" s="290">
        <v>2</v>
      </c>
      <c r="BP282" s="290">
        <v>2</v>
      </c>
      <c r="BQ282" s="290">
        <v>2</v>
      </c>
      <c r="BR282" s="290">
        <v>2</v>
      </c>
      <c r="BS282" s="290">
        <v>2</v>
      </c>
      <c r="BT282" s="290">
        <v>2</v>
      </c>
      <c r="BU282" s="290">
        <v>2</v>
      </c>
      <c r="BV282" s="290">
        <v>2</v>
      </c>
      <c r="BW282" s="290">
        <v>2</v>
      </c>
      <c r="BX282" s="291">
        <f>COUNTIF($BG282:$BW282,2)</f>
        <v>17</v>
      </c>
      <c r="BY282" s="292">
        <f>BX282/COUNTA($BG282:$BW282)</f>
        <v>1</v>
      </c>
      <c r="BZ282" s="291">
        <f t="shared" si="168"/>
        <v>0</v>
      </c>
      <c r="CA282" s="292">
        <f>BZ282/COUNTA($BG282:$BW282)</f>
        <v>0</v>
      </c>
      <c r="CB282" s="291">
        <f t="shared" si="169"/>
        <v>0</v>
      </c>
      <c r="CC282" s="292">
        <f t="shared" si="166"/>
        <v>0</v>
      </c>
      <c r="CD282" s="291">
        <f>(((BX282*2)+(BZ282*1)+(CB282*0)))/COUNTA($BG282:$BW282)</f>
        <v>2</v>
      </c>
      <c r="CE282" s="291" t="str">
        <f t="shared" si="163"/>
        <v>Đạt mục tiêu</v>
      </c>
      <c r="CF282" s="274"/>
    </row>
    <row r="283" spans="1:84" ht="57.75" customHeight="1">
      <c r="A283" s="651">
        <v>233</v>
      </c>
      <c r="B283" s="646">
        <v>477</v>
      </c>
      <c r="C283" s="645" t="s">
        <v>1738</v>
      </c>
      <c r="D283" s="645" t="s">
        <v>23</v>
      </c>
      <c r="E283" s="645" t="s">
        <v>1738</v>
      </c>
      <c r="F283" s="645" t="s">
        <v>23</v>
      </c>
      <c r="G283" s="616" t="s">
        <v>1738</v>
      </c>
      <c r="H283" s="290" t="s">
        <v>2048</v>
      </c>
      <c r="I283" s="290" t="s">
        <v>1303</v>
      </c>
      <c r="J283" s="70" t="s">
        <v>1202</v>
      </c>
      <c r="K283" s="288" t="s">
        <v>1082</v>
      </c>
      <c r="L283" s="399" t="s">
        <v>648</v>
      </c>
      <c r="M283" s="289"/>
      <c r="N283" s="289"/>
      <c r="O283" s="289"/>
      <c r="P283" s="289"/>
      <c r="Q283" s="289"/>
      <c r="R283" s="289"/>
      <c r="S283" s="289"/>
      <c r="T283" s="289"/>
      <c r="U283" s="289"/>
      <c r="V283" s="289" t="s">
        <v>648</v>
      </c>
      <c r="W283" s="478">
        <f t="shared" si="181"/>
        <v>1</v>
      </c>
      <c r="X283" s="290"/>
      <c r="Y283" s="290"/>
      <c r="Z283" s="290"/>
      <c r="AA283" s="290"/>
      <c r="AB283" s="290"/>
      <c r="AC283" s="290"/>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0"/>
      <c r="AY283" s="290"/>
      <c r="AZ283" s="290"/>
      <c r="BA283" s="290"/>
      <c r="BB283" s="290"/>
      <c r="BC283" s="290"/>
      <c r="BD283" s="290"/>
      <c r="BE283" s="290" t="s">
        <v>1769</v>
      </c>
      <c r="BF283" s="290"/>
      <c r="BG283" s="290">
        <v>2</v>
      </c>
      <c r="BH283" s="290">
        <v>2</v>
      </c>
      <c r="BI283" s="290">
        <v>2</v>
      </c>
      <c r="BJ283" s="290">
        <v>2</v>
      </c>
      <c r="BK283" s="290">
        <v>2</v>
      </c>
      <c r="BL283" s="290">
        <v>2</v>
      </c>
      <c r="BM283" s="290">
        <v>2</v>
      </c>
      <c r="BN283" s="290">
        <v>2</v>
      </c>
      <c r="BO283" s="290">
        <v>2</v>
      </c>
      <c r="BP283" s="290">
        <v>2</v>
      </c>
      <c r="BQ283" s="290">
        <v>2</v>
      </c>
      <c r="BR283" s="290">
        <v>2</v>
      </c>
      <c r="BS283" s="290">
        <v>2</v>
      </c>
      <c r="BT283" s="290">
        <v>2</v>
      </c>
      <c r="BU283" s="290">
        <v>2</v>
      </c>
      <c r="BV283" s="290">
        <v>2</v>
      </c>
      <c r="BW283" s="290">
        <v>2</v>
      </c>
      <c r="BX283" s="291">
        <f>COUNTIF($BG283:$BW283,2)</f>
        <v>17</v>
      </c>
      <c r="BY283" s="292">
        <f>BX283/COUNTA($BG283:$BW283)</f>
        <v>1</v>
      </c>
      <c r="BZ283" s="291">
        <f t="shared" si="168"/>
        <v>0</v>
      </c>
      <c r="CA283" s="292">
        <f>BZ283/COUNTA($BG283:$BW283)</f>
        <v>0</v>
      </c>
      <c r="CB283" s="291">
        <f t="shared" si="169"/>
        <v>0</v>
      </c>
      <c r="CC283" s="292">
        <f t="shared" si="166"/>
        <v>0</v>
      </c>
      <c r="CD283" s="291">
        <f>(((BX283*2)+(BZ283*1)+(CB283*0)))/COUNTA($BG283:$BW283)</f>
        <v>2</v>
      </c>
      <c r="CE283" s="291" t="str">
        <f t="shared" si="163"/>
        <v>Đạt mục tiêu</v>
      </c>
      <c r="CF283" s="274"/>
    </row>
    <row r="284" spans="1:84" ht="48" customHeight="1">
      <c r="A284" s="653"/>
      <c r="B284" s="648"/>
      <c r="C284" s="644"/>
      <c r="D284" s="644"/>
      <c r="E284" s="644"/>
      <c r="F284" s="644"/>
      <c r="G284" s="618"/>
      <c r="H284" s="290" t="s">
        <v>2103</v>
      </c>
      <c r="I284" s="290" t="s">
        <v>1303</v>
      </c>
      <c r="J284" s="70" t="s">
        <v>1202</v>
      </c>
      <c r="K284" s="288" t="s">
        <v>1082</v>
      </c>
      <c r="L284" s="399" t="s">
        <v>648</v>
      </c>
      <c r="M284" s="289"/>
      <c r="N284" s="289"/>
      <c r="O284" s="289"/>
      <c r="P284" s="289"/>
      <c r="Q284" s="289"/>
      <c r="R284" s="289"/>
      <c r="S284" s="289"/>
      <c r="T284" s="289" t="s">
        <v>648</v>
      </c>
      <c r="U284" s="289"/>
      <c r="V284" s="290"/>
      <c r="W284" s="290"/>
      <c r="X284" s="290"/>
      <c r="Y284" s="290"/>
      <c r="Z284" s="290"/>
      <c r="AA284" s="290"/>
      <c r="AB284" s="290"/>
      <c r="AC284" s="290"/>
      <c r="AD284" s="290"/>
      <c r="AE284" s="290"/>
      <c r="AF284" s="290"/>
      <c r="AG284" s="290"/>
      <c r="AH284" s="290"/>
      <c r="AI284" s="290"/>
      <c r="AJ284" s="290"/>
      <c r="AK284" s="290"/>
      <c r="AL284" s="290"/>
      <c r="AM284" s="290"/>
      <c r="AN284" s="290"/>
      <c r="AO284" s="290"/>
      <c r="AP284" s="290"/>
      <c r="AQ284" s="290"/>
      <c r="AR284" s="290"/>
      <c r="AS284" s="290"/>
      <c r="AT284" s="290"/>
      <c r="AU284" s="290"/>
      <c r="AV284" s="290"/>
      <c r="AW284" s="290"/>
      <c r="AX284" s="290" t="s">
        <v>1769</v>
      </c>
      <c r="AY284" s="290"/>
      <c r="AZ284" s="290"/>
      <c r="BA284" s="290"/>
      <c r="BB284" s="290"/>
      <c r="BC284" s="290"/>
      <c r="BD284" s="290" t="s">
        <v>1772</v>
      </c>
      <c r="BE284" s="290"/>
      <c r="BF284" s="290"/>
      <c r="BG284" s="290">
        <v>2</v>
      </c>
      <c r="BH284" s="290">
        <v>2</v>
      </c>
      <c r="BI284" s="290">
        <v>2</v>
      </c>
      <c r="BJ284" s="290">
        <v>2</v>
      </c>
      <c r="BK284" s="290">
        <v>2</v>
      </c>
      <c r="BL284" s="290">
        <v>2</v>
      </c>
      <c r="BM284" s="290">
        <v>2</v>
      </c>
      <c r="BN284" s="290">
        <v>2</v>
      </c>
      <c r="BO284" s="290">
        <v>2</v>
      </c>
      <c r="BP284" s="290">
        <v>2</v>
      </c>
      <c r="BQ284" s="290">
        <v>2</v>
      </c>
      <c r="BR284" s="290">
        <v>2</v>
      </c>
      <c r="BS284" s="290">
        <v>2</v>
      </c>
      <c r="BT284" s="290">
        <v>2</v>
      </c>
      <c r="BU284" s="290">
        <v>2</v>
      </c>
      <c r="BV284" s="290">
        <v>2</v>
      </c>
      <c r="BW284" s="290">
        <v>2</v>
      </c>
      <c r="BX284" s="291">
        <f>COUNTIF($BG284:$BW284,2)</f>
        <v>17</v>
      </c>
      <c r="BY284" s="292">
        <f>BX284/COUNTA($BG284:$BW284)</f>
        <v>1</v>
      </c>
      <c r="BZ284" s="291">
        <f t="shared" si="168"/>
        <v>0</v>
      </c>
      <c r="CA284" s="292">
        <f>BZ284/COUNTA($BG284:$BW284)</f>
        <v>0</v>
      </c>
      <c r="CB284" s="291">
        <f t="shared" si="169"/>
        <v>0</v>
      </c>
      <c r="CC284" s="292">
        <f t="shared" si="166"/>
        <v>0</v>
      </c>
      <c r="CD284" s="291">
        <f>(((BX284*2)+(BZ284*1)+(CB284*0)))/COUNTA($BG284:$BW284)</f>
        <v>2</v>
      </c>
      <c r="CE284" s="291" t="str">
        <f t="shared" si="163"/>
        <v>Đạt mục tiêu</v>
      </c>
      <c r="CF284" s="274"/>
    </row>
    <row r="285" spans="1:84" ht="43.5" customHeight="1">
      <c r="A285" s="285">
        <v>239</v>
      </c>
      <c r="B285" s="286">
        <v>487</v>
      </c>
      <c r="C285" s="305" t="s">
        <v>1005</v>
      </c>
      <c r="D285" s="305"/>
      <c r="E285" s="305"/>
      <c r="F285" s="287" t="s">
        <v>1176</v>
      </c>
      <c r="G285" s="287" t="s">
        <v>1176</v>
      </c>
      <c r="H285" s="287" t="s">
        <v>1176</v>
      </c>
      <c r="I285" s="287" t="s">
        <v>1176</v>
      </c>
      <c r="J285" s="69" t="s">
        <v>1202</v>
      </c>
      <c r="K285" s="287" t="s">
        <v>1176</v>
      </c>
      <c r="L285" s="287" t="s">
        <v>1176</v>
      </c>
      <c r="M285" s="287" t="s">
        <v>1176</v>
      </c>
      <c r="N285" s="287" t="s">
        <v>1176</v>
      </c>
      <c r="O285" s="287" t="s">
        <v>1176</v>
      </c>
      <c r="P285" s="287" t="s">
        <v>1176</v>
      </c>
      <c r="Q285" s="287" t="s">
        <v>1176</v>
      </c>
      <c r="R285" s="287" t="s">
        <v>1176</v>
      </c>
      <c r="S285" s="287" t="s">
        <v>1176</v>
      </c>
      <c r="T285" s="287"/>
      <c r="U285" s="287" t="s">
        <v>1176</v>
      </c>
      <c r="V285" s="287" t="s">
        <v>1176</v>
      </c>
      <c r="W285" s="287"/>
      <c r="X285" s="287" t="s">
        <v>1176</v>
      </c>
      <c r="Y285" s="287" t="s">
        <v>1176</v>
      </c>
      <c r="Z285" s="287" t="s">
        <v>1176</v>
      </c>
      <c r="AA285" s="287" t="s">
        <v>1176</v>
      </c>
      <c r="AB285" s="287" t="s">
        <v>1176</v>
      </c>
      <c r="AC285" s="287" t="s">
        <v>1176</v>
      </c>
      <c r="AD285" s="287" t="s">
        <v>1176</v>
      </c>
      <c r="AE285" s="287" t="s">
        <v>1176</v>
      </c>
      <c r="AF285" s="287" t="s">
        <v>1176</v>
      </c>
      <c r="AG285" s="287" t="s">
        <v>1176</v>
      </c>
      <c r="AH285" s="287" t="s">
        <v>1176</v>
      </c>
      <c r="AI285" s="287" t="s">
        <v>1176</v>
      </c>
      <c r="AJ285" s="287" t="s">
        <v>1176</v>
      </c>
      <c r="AK285" s="287" t="s">
        <v>1176</v>
      </c>
      <c r="AL285" s="287" t="s">
        <v>1176</v>
      </c>
      <c r="AM285" s="287" t="s">
        <v>1176</v>
      </c>
      <c r="AN285" s="287" t="s">
        <v>1176</v>
      </c>
      <c r="AO285" s="287" t="s">
        <v>1176</v>
      </c>
      <c r="AP285" s="287" t="s">
        <v>1176</v>
      </c>
      <c r="AQ285" s="287" t="s">
        <v>1176</v>
      </c>
      <c r="AR285" s="287" t="s">
        <v>1176</v>
      </c>
      <c r="AS285" s="287" t="s">
        <v>1176</v>
      </c>
      <c r="AT285" s="287" t="s">
        <v>1176</v>
      </c>
      <c r="AU285" s="287" t="s">
        <v>1176</v>
      </c>
      <c r="AV285" s="287" t="s">
        <v>1176</v>
      </c>
      <c r="AW285" s="287" t="s">
        <v>1176</v>
      </c>
      <c r="AX285" s="287" t="s">
        <v>1176</v>
      </c>
      <c r="AY285" s="287" t="s">
        <v>1176</v>
      </c>
      <c r="AZ285" s="287" t="s">
        <v>1176</v>
      </c>
      <c r="BA285" s="287" t="s">
        <v>1176</v>
      </c>
      <c r="BB285" s="287" t="s">
        <v>1176</v>
      </c>
      <c r="BC285" s="287" t="s">
        <v>1176</v>
      </c>
      <c r="BD285" s="287" t="s">
        <v>1176</v>
      </c>
      <c r="BE285" s="287" t="s">
        <v>1176</v>
      </c>
      <c r="BF285" s="287" t="s">
        <v>1176</v>
      </c>
      <c r="BG285" s="287" t="s">
        <v>1176</v>
      </c>
      <c r="BH285" s="287" t="s">
        <v>1176</v>
      </c>
      <c r="BI285" s="287" t="s">
        <v>1176</v>
      </c>
      <c r="BJ285" s="287" t="s">
        <v>1176</v>
      </c>
      <c r="BK285" s="287" t="s">
        <v>1176</v>
      </c>
      <c r="BL285" s="287" t="s">
        <v>1176</v>
      </c>
      <c r="BM285" s="287" t="s">
        <v>1176</v>
      </c>
      <c r="BN285" s="287" t="s">
        <v>1176</v>
      </c>
      <c r="BO285" s="287" t="s">
        <v>1176</v>
      </c>
      <c r="BP285" s="287" t="s">
        <v>1176</v>
      </c>
      <c r="BQ285" s="287" t="s">
        <v>1176</v>
      </c>
      <c r="BR285" s="287" t="s">
        <v>1176</v>
      </c>
      <c r="BS285" s="287" t="s">
        <v>1176</v>
      </c>
      <c r="BT285" s="287" t="s">
        <v>1176</v>
      </c>
      <c r="BU285" s="287" t="s">
        <v>1176</v>
      </c>
      <c r="BV285" s="287" t="s">
        <v>1176</v>
      </c>
      <c r="BW285" s="287" t="s">
        <v>1176</v>
      </c>
      <c r="BX285" s="287" t="s">
        <v>1176</v>
      </c>
      <c r="BY285" s="287" t="s">
        <v>1176</v>
      </c>
      <c r="BZ285" s="287" t="s">
        <v>1176</v>
      </c>
      <c r="CA285" s="287" t="s">
        <v>1176</v>
      </c>
      <c r="CB285" s="287" t="s">
        <v>1176</v>
      </c>
      <c r="CC285" s="287" t="s">
        <v>1176</v>
      </c>
      <c r="CD285" s="287" t="s">
        <v>1176</v>
      </c>
      <c r="CE285" s="287" t="s">
        <v>1176</v>
      </c>
      <c r="CF285" s="274"/>
    </row>
    <row r="286" spans="1:84" ht="45.75" customHeight="1">
      <c r="A286" s="285">
        <v>240</v>
      </c>
      <c r="B286" s="286">
        <v>488</v>
      </c>
      <c r="C286" s="305" t="s">
        <v>1006</v>
      </c>
      <c r="D286" s="305"/>
      <c r="E286" s="305"/>
      <c r="F286" s="287" t="s">
        <v>1176</v>
      </c>
      <c r="G286" s="287" t="s">
        <v>1176</v>
      </c>
      <c r="H286" s="287" t="s">
        <v>1176</v>
      </c>
      <c r="I286" s="287" t="s">
        <v>1176</v>
      </c>
      <c r="J286" s="69" t="s">
        <v>1202</v>
      </c>
      <c r="K286" s="287" t="s">
        <v>1176</v>
      </c>
      <c r="L286" s="287" t="s">
        <v>1176</v>
      </c>
      <c r="M286" s="287" t="s">
        <v>1176</v>
      </c>
      <c r="N286" s="287" t="s">
        <v>1176</v>
      </c>
      <c r="O286" s="287" t="s">
        <v>1176</v>
      </c>
      <c r="P286" s="287" t="s">
        <v>1176</v>
      </c>
      <c r="Q286" s="287" t="s">
        <v>1176</v>
      </c>
      <c r="R286" s="287" t="s">
        <v>1176</v>
      </c>
      <c r="S286" s="287" t="s">
        <v>1176</v>
      </c>
      <c r="T286" s="287" t="s">
        <v>1176</v>
      </c>
      <c r="U286" s="287" t="s">
        <v>1176</v>
      </c>
      <c r="V286" s="287" t="s">
        <v>1176</v>
      </c>
      <c r="W286" s="287" t="s">
        <v>1176</v>
      </c>
      <c r="X286" s="287" t="s">
        <v>1176</v>
      </c>
      <c r="Y286" s="287" t="s">
        <v>1176</v>
      </c>
      <c r="Z286" s="287" t="s">
        <v>1176</v>
      </c>
      <c r="AA286" s="287" t="s">
        <v>1176</v>
      </c>
      <c r="AB286" s="287" t="s">
        <v>1176</v>
      </c>
      <c r="AC286" s="287" t="s">
        <v>1176</v>
      </c>
      <c r="AD286" s="287" t="s">
        <v>1176</v>
      </c>
      <c r="AE286" s="287" t="s">
        <v>1176</v>
      </c>
      <c r="AF286" s="287" t="s">
        <v>1176</v>
      </c>
      <c r="AG286" s="287" t="s">
        <v>1176</v>
      </c>
      <c r="AH286" s="287" t="s">
        <v>1176</v>
      </c>
      <c r="AI286" s="287" t="s">
        <v>1176</v>
      </c>
      <c r="AJ286" s="287" t="s">
        <v>1176</v>
      </c>
      <c r="AK286" s="287" t="s">
        <v>1176</v>
      </c>
      <c r="AL286" s="287" t="s">
        <v>1176</v>
      </c>
      <c r="AM286" s="287" t="s">
        <v>1176</v>
      </c>
      <c r="AN286" s="287" t="s">
        <v>1176</v>
      </c>
      <c r="AO286" s="287" t="s">
        <v>1176</v>
      </c>
      <c r="AP286" s="287" t="s">
        <v>1176</v>
      </c>
      <c r="AQ286" s="287" t="s">
        <v>1176</v>
      </c>
      <c r="AR286" s="287" t="s">
        <v>1176</v>
      </c>
      <c r="AS286" s="287" t="s">
        <v>1176</v>
      </c>
      <c r="AT286" s="287" t="s">
        <v>1176</v>
      </c>
      <c r="AU286" s="287" t="s">
        <v>1176</v>
      </c>
      <c r="AV286" s="287" t="s">
        <v>1176</v>
      </c>
      <c r="AW286" s="287" t="s">
        <v>1176</v>
      </c>
      <c r="AX286" s="287" t="s">
        <v>1176</v>
      </c>
      <c r="AY286" s="287" t="s">
        <v>1176</v>
      </c>
      <c r="AZ286" s="287" t="s">
        <v>1176</v>
      </c>
      <c r="BA286" s="287" t="s">
        <v>1176</v>
      </c>
      <c r="BB286" s="287" t="s">
        <v>1176</v>
      </c>
      <c r="BC286" s="287" t="s">
        <v>1176</v>
      </c>
      <c r="BD286" s="287" t="s">
        <v>1176</v>
      </c>
      <c r="BE286" s="287" t="s">
        <v>1176</v>
      </c>
      <c r="BF286" s="287" t="s">
        <v>1176</v>
      </c>
      <c r="BG286" s="287" t="s">
        <v>1176</v>
      </c>
      <c r="BH286" s="287" t="s">
        <v>1176</v>
      </c>
      <c r="BI286" s="287" t="s">
        <v>1176</v>
      </c>
      <c r="BJ286" s="287" t="s">
        <v>1176</v>
      </c>
      <c r="BK286" s="287" t="s">
        <v>1176</v>
      </c>
      <c r="BL286" s="287" t="s">
        <v>1176</v>
      </c>
      <c r="BM286" s="287" t="s">
        <v>1176</v>
      </c>
      <c r="BN286" s="287" t="s">
        <v>1176</v>
      </c>
      <c r="BO286" s="287" t="s">
        <v>1176</v>
      </c>
      <c r="BP286" s="287" t="s">
        <v>1176</v>
      </c>
      <c r="BQ286" s="287" t="s">
        <v>1176</v>
      </c>
      <c r="BR286" s="287" t="s">
        <v>1176</v>
      </c>
      <c r="BS286" s="287" t="s">
        <v>1176</v>
      </c>
      <c r="BT286" s="287" t="s">
        <v>1176</v>
      </c>
      <c r="BU286" s="287" t="s">
        <v>1176</v>
      </c>
      <c r="BV286" s="287" t="s">
        <v>1176</v>
      </c>
      <c r="BW286" s="287" t="s">
        <v>1176</v>
      </c>
      <c r="BX286" s="287" t="s">
        <v>1176</v>
      </c>
      <c r="BY286" s="287" t="s">
        <v>1176</v>
      </c>
      <c r="BZ286" s="287" t="s">
        <v>1176</v>
      </c>
      <c r="CA286" s="287" t="s">
        <v>1176</v>
      </c>
      <c r="CB286" s="287" t="s">
        <v>1176</v>
      </c>
      <c r="CC286" s="287" t="s">
        <v>1176</v>
      </c>
      <c r="CD286" s="287" t="s">
        <v>1176</v>
      </c>
      <c r="CE286" s="287" t="s">
        <v>1176</v>
      </c>
      <c r="CF286" s="274"/>
    </row>
    <row r="287" spans="1:84" ht="30.75" customHeight="1">
      <c r="A287" s="447">
        <v>242</v>
      </c>
      <c r="B287" s="448">
        <v>489</v>
      </c>
      <c r="C287" s="451" t="s">
        <v>2044</v>
      </c>
      <c r="D287" s="451" t="s">
        <v>23</v>
      </c>
      <c r="E287" s="451" t="s">
        <v>2044</v>
      </c>
      <c r="F287" s="451" t="s">
        <v>23</v>
      </c>
      <c r="G287" s="451" t="s">
        <v>2044</v>
      </c>
      <c r="H287" s="451" t="s">
        <v>2044</v>
      </c>
      <c r="I287" s="290" t="s">
        <v>1303</v>
      </c>
      <c r="J287" s="70" t="s">
        <v>1202</v>
      </c>
      <c r="K287" s="288" t="s">
        <v>1082</v>
      </c>
      <c r="L287" s="399" t="s">
        <v>648</v>
      </c>
      <c r="M287" s="289" t="s">
        <v>648</v>
      </c>
      <c r="N287" s="289" t="s">
        <v>648</v>
      </c>
      <c r="O287" s="289" t="s">
        <v>648</v>
      </c>
      <c r="P287" s="289" t="s">
        <v>648</v>
      </c>
      <c r="Q287" s="289" t="s">
        <v>648</v>
      </c>
      <c r="R287" s="289" t="s">
        <v>648</v>
      </c>
      <c r="S287" s="456" t="s">
        <v>648</v>
      </c>
      <c r="T287" s="463"/>
      <c r="U287" s="456" t="s">
        <v>648</v>
      </c>
      <c r="V287" s="289" t="s">
        <v>648</v>
      </c>
      <c r="W287" s="478">
        <f t="shared" ref="W287" si="182">COUNTIF($M287:$V287,"x")</f>
        <v>9</v>
      </c>
      <c r="X287" s="290"/>
      <c r="Y287" s="290"/>
      <c r="Z287" s="290"/>
      <c r="AA287" s="290" t="s">
        <v>1772</v>
      </c>
      <c r="AB287" s="290" t="s">
        <v>1772</v>
      </c>
      <c r="AC287" s="290" t="s">
        <v>1772</v>
      </c>
      <c r="AD287" s="290" t="s">
        <v>1772</v>
      </c>
      <c r="AE287" s="290" t="s">
        <v>1772</v>
      </c>
      <c r="AF287" s="290" t="s">
        <v>1772</v>
      </c>
      <c r="AG287" s="290" t="s">
        <v>1772</v>
      </c>
      <c r="AH287" s="290" t="s">
        <v>1772</v>
      </c>
      <c r="AI287" s="290" t="s">
        <v>1772</v>
      </c>
      <c r="AJ287" s="290" t="s">
        <v>1772</v>
      </c>
      <c r="AK287" s="290" t="s">
        <v>1772</v>
      </c>
      <c r="AL287" s="290" t="s">
        <v>1772</v>
      </c>
      <c r="AM287" s="290" t="s">
        <v>1772</v>
      </c>
      <c r="AN287" s="290" t="s">
        <v>1772</v>
      </c>
      <c r="AO287" s="290" t="s">
        <v>1772</v>
      </c>
      <c r="AP287" s="290" t="s">
        <v>1772</v>
      </c>
      <c r="AQ287" s="290" t="s">
        <v>1772</v>
      </c>
      <c r="AR287" s="290" t="s">
        <v>1772</v>
      </c>
      <c r="AS287" s="290" t="s">
        <v>1772</v>
      </c>
      <c r="AT287" s="290" t="s">
        <v>1772</v>
      </c>
      <c r="AU287" s="290" t="s">
        <v>1772</v>
      </c>
      <c r="AV287" s="290" t="s">
        <v>1772</v>
      </c>
      <c r="AW287" s="290"/>
      <c r="AX287" s="290" t="s">
        <v>1772</v>
      </c>
      <c r="AY287" s="290" t="s">
        <v>1772</v>
      </c>
      <c r="AZ287" s="290" t="s">
        <v>1772</v>
      </c>
      <c r="BA287" s="290" t="s">
        <v>1772</v>
      </c>
      <c r="BB287" s="290"/>
      <c r="BC287" s="290"/>
      <c r="BD287" s="290" t="s">
        <v>1772</v>
      </c>
      <c r="BE287" s="290" t="s">
        <v>1772</v>
      </c>
      <c r="BF287" s="290" t="s">
        <v>1772</v>
      </c>
      <c r="BG287" s="290">
        <v>2</v>
      </c>
      <c r="BH287" s="290">
        <v>2</v>
      </c>
      <c r="BI287" s="290">
        <v>2</v>
      </c>
      <c r="BJ287" s="290">
        <v>2</v>
      </c>
      <c r="BK287" s="290">
        <v>2</v>
      </c>
      <c r="BL287" s="290">
        <v>2</v>
      </c>
      <c r="BM287" s="290">
        <v>2</v>
      </c>
      <c r="BN287" s="290">
        <v>2</v>
      </c>
      <c r="BO287" s="290">
        <v>2</v>
      </c>
      <c r="BP287" s="290">
        <v>2</v>
      </c>
      <c r="BQ287" s="290">
        <v>2</v>
      </c>
      <c r="BR287" s="290">
        <v>2</v>
      </c>
      <c r="BS287" s="290">
        <v>2</v>
      </c>
      <c r="BT287" s="290">
        <v>2</v>
      </c>
      <c r="BU287" s="290">
        <v>2</v>
      </c>
      <c r="BV287" s="290">
        <v>2</v>
      </c>
      <c r="BW287" s="290">
        <v>2</v>
      </c>
      <c r="BX287" s="291">
        <f t="shared" ref="BX287:BX293" si="183">COUNTIF($BG287:$BW287,2)</f>
        <v>17</v>
      </c>
      <c r="BY287" s="292">
        <f t="shared" ref="BY287:BY293" si="184">BX287/COUNTA($BG287:$BW287)</f>
        <v>1</v>
      </c>
      <c r="BZ287" s="291">
        <f t="shared" si="168"/>
        <v>0</v>
      </c>
      <c r="CA287" s="292">
        <f t="shared" ref="CA287:CA293" si="185">BZ287/COUNTA($BG287:$BW287)</f>
        <v>0</v>
      </c>
      <c r="CB287" s="291">
        <f t="shared" si="169"/>
        <v>0</v>
      </c>
      <c r="CC287" s="292">
        <f t="shared" ref="CC287:CC296" si="186">CB287/COUNTA($BG287:$BV287)</f>
        <v>0</v>
      </c>
      <c r="CD287" s="291">
        <f t="shared" ref="CD287:CD293" si="187">(((BX287*2)+(BZ287*1)+(CB287*0)))/COUNTA($BG287:$BW287)</f>
        <v>2</v>
      </c>
      <c r="CE287" s="291" t="str">
        <f t="shared" si="163"/>
        <v>Đạt mục tiêu</v>
      </c>
      <c r="CF287" s="274"/>
    </row>
    <row r="288" spans="1:84" ht="53.25" customHeight="1">
      <c r="A288" s="285">
        <v>243</v>
      </c>
      <c r="B288" s="293">
        <v>496</v>
      </c>
      <c r="C288" s="294" t="s">
        <v>1457</v>
      </c>
      <c r="D288" s="205" t="s">
        <v>23</v>
      </c>
      <c r="E288" s="294" t="s">
        <v>228</v>
      </c>
      <c r="F288" s="450" t="s">
        <v>23</v>
      </c>
      <c r="G288" s="290" t="s">
        <v>228</v>
      </c>
      <c r="H288" s="290" t="s">
        <v>1875</v>
      </c>
      <c r="I288" s="290" t="s">
        <v>1145</v>
      </c>
      <c r="J288" s="70" t="s">
        <v>1202</v>
      </c>
      <c r="K288" s="288" t="s">
        <v>1082</v>
      </c>
      <c r="L288" s="399" t="s">
        <v>648</v>
      </c>
      <c r="M288" s="289"/>
      <c r="N288" s="289" t="s">
        <v>648</v>
      </c>
      <c r="O288" s="289" t="s">
        <v>648</v>
      </c>
      <c r="P288" s="289" t="s">
        <v>648</v>
      </c>
      <c r="Q288" s="289" t="s">
        <v>648</v>
      </c>
      <c r="R288" s="289" t="s">
        <v>648</v>
      </c>
      <c r="S288" s="289" t="s">
        <v>648</v>
      </c>
      <c r="T288" s="289"/>
      <c r="U288" s="289" t="s">
        <v>648</v>
      </c>
      <c r="V288" s="289" t="s">
        <v>648</v>
      </c>
      <c r="W288" s="478">
        <f t="shared" ref="W288" si="188">COUNTIF($M288:$V288,"x")</f>
        <v>8</v>
      </c>
      <c r="X288" s="290"/>
      <c r="Y288" s="290"/>
      <c r="Z288" s="290"/>
      <c r="AA288" s="290"/>
      <c r="AB288" s="290"/>
      <c r="AC288" s="290"/>
      <c r="AD288" s="290"/>
      <c r="AE288" s="290"/>
      <c r="AF288" s="290" t="s">
        <v>1567</v>
      </c>
      <c r="AG288" s="290" t="s">
        <v>1567</v>
      </c>
      <c r="AH288" s="290" t="s">
        <v>1772</v>
      </c>
      <c r="AI288" s="290"/>
      <c r="AJ288" s="290" t="s">
        <v>1567</v>
      </c>
      <c r="AK288" s="290" t="s">
        <v>1567</v>
      </c>
      <c r="AL288" s="290"/>
      <c r="AM288" s="290"/>
      <c r="AN288" s="290" t="s">
        <v>1567</v>
      </c>
      <c r="AO288" s="290"/>
      <c r="AP288" s="290" t="s">
        <v>1567</v>
      </c>
      <c r="AQ288" s="290"/>
      <c r="AR288" s="290"/>
      <c r="AS288" s="290" t="s">
        <v>1567</v>
      </c>
      <c r="AT288" s="290" t="s">
        <v>1567</v>
      </c>
      <c r="AU288" s="290" t="s">
        <v>1567</v>
      </c>
      <c r="AV288" s="290"/>
      <c r="AW288" s="290"/>
      <c r="AX288" s="290"/>
      <c r="AY288" s="290" t="s">
        <v>1567</v>
      </c>
      <c r="AZ288" s="290" t="s">
        <v>1567</v>
      </c>
      <c r="BA288" s="290"/>
      <c r="BB288" s="290"/>
      <c r="BC288" s="290"/>
      <c r="BD288" s="290" t="s">
        <v>1567</v>
      </c>
      <c r="BE288" s="290"/>
      <c r="BF288" s="290"/>
      <c r="BG288" s="290">
        <v>2</v>
      </c>
      <c r="BH288" s="290">
        <v>2</v>
      </c>
      <c r="BI288" s="290">
        <v>2</v>
      </c>
      <c r="BJ288" s="290">
        <v>2</v>
      </c>
      <c r="BK288" s="290">
        <v>2</v>
      </c>
      <c r="BL288" s="290">
        <v>2</v>
      </c>
      <c r="BM288" s="290">
        <v>2</v>
      </c>
      <c r="BN288" s="290">
        <v>2</v>
      </c>
      <c r="BO288" s="290">
        <v>2</v>
      </c>
      <c r="BP288" s="290">
        <v>2</v>
      </c>
      <c r="BQ288" s="290">
        <v>2</v>
      </c>
      <c r="BR288" s="290">
        <v>2</v>
      </c>
      <c r="BS288" s="290">
        <v>2</v>
      </c>
      <c r="BT288" s="290">
        <v>2</v>
      </c>
      <c r="BU288" s="290">
        <v>2</v>
      </c>
      <c r="BV288" s="290">
        <v>2</v>
      </c>
      <c r="BW288" s="290">
        <v>2</v>
      </c>
      <c r="BX288" s="291">
        <f t="shared" si="183"/>
        <v>17</v>
      </c>
      <c r="BY288" s="292">
        <f t="shared" si="184"/>
        <v>1</v>
      </c>
      <c r="BZ288" s="291">
        <f t="shared" si="168"/>
        <v>0</v>
      </c>
      <c r="CA288" s="292">
        <f t="shared" si="185"/>
        <v>0</v>
      </c>
      <c r="CB288" s="291">
        <f t="shared" si="169"/>
        <v>0</v>
      </c>
      <c r="CC288" s="292">
        <f t="shared" si="186"/>
        <v>0</v>
      </c>
      <c r="CD288" s="291">
        <f t="shared" si="187"/>
        <v>2</v>
      </c>
      <c r="CE288" s="291" t="str">
        <f t="shared" si="163"/>
        <v>Đạt mục tiêu</v>
      </c>
      <c r="CF288" s="274"/>
    </row>
    <row r="289" spans="1:84" ht="36" customHeight="1">
      <c r="A289" s="651">
        <v>244</v>
      </c>
      <c r="B289" s="646">
        <v>500</v>
      </c>
      <c r="C289" s="645" t="s">
        <v>1458</v>
      </c>
      <c r="D289" s="645" t="s">
        <v>23</v>
      </c>
      <c r="E289" s="645" t="s">
        <v>1460</v>
      </c>
      <c r="F289" s="645" t="s">
        <v>25</v>
      </c>
      <c r="G289" s="616" t="s">
        <v>1460</v>
      </c>
      <c r="H289" s="290" t="s">
        <v>1755</v>
      </c>
      <c r="I289" s="290" t="s">
        <v>1145</v>
      </c>
      <c r="J289" s="70" t="s">
        <v>1202</v>
      </c>
      <c r="K289" s="288" t="s">
        <v>1082</v>
      </c>
      <c r="L289" s="399" t="s">
        <v>648</v>
      </c>
      <c r="M289" s="289" t="s">
        <v>648</v>
      </c>
      <c r="N289" s="289"/>
      <c r="O289" s="289"/>
      <c r="P289" s="289"/>
      <c r="Q289" s="289"/>
      <c r="R289" s="289"/>
      <c r="S289" s="289"/>
      <c r="T289" s="289"/>
      <c r="U289" s="289"/>
      <c r="V289" s="289"/>
      <c r="W289" s="478">
        <f t="shared" ref="W289:W292" si="189">COUNTIF($M289:$V289,"x")</f>
        <v>1</v>
      </c>
      <c r="X289" s="290"/>
      <c r="Y289" s="290"/>
      <c r="Z289" s="290"/>
      <c r="AA289" s="290"/>
      <c r="AB289" s="290"/>
      <c r="AC289" s="290"/>
      <c r="AD289" s="290"/>
      <c r="AE289" s="290"/>
      <c r="AF289" s="290"/>
      <c r="AG289" s="290"/>
      <c r="AH289" s="290"/>
      <c r="AI289" s="290"/>
      <c r="AJ289" s="290"/>
      <c r="AK289" s="290"/>
      <c r="AL289" s="290"/>
      <c r="AM289" s="290"/>
      <c r="AN289" s="290"/>
      <c r="AO289" s="290"/>
      <c r="AP289" s="290"/>
      <c r="AQ289" s="290"/>
      <c r="AR289" s="290"/>
      <c r="AS289" s="290"/>
      <c r="AT289" s="290"/>
      <c r="AU289" s="290"/>
      <c r="AV289" s="290"/>
      <c r="AW289" s="290"/>
      <c r="AX289" s="290"/>
      <c r="AY289" s="290"/>
      <c r="AZ289" s="290"/>
      <c r="BA289" s="290"/>
      <c r="BB289" s="290"/>
      <c r="BC289" s="290"/>
      <c r="BD289" s="290"/>
      <c r="BE289" s="290"/>
      <c r="BF289" s="290"/>
      <c r="BG289" s="290">
        <v>2</v>
      </c>
      <c r="BH289" s="290">
        <v>2</v>
      </c>
      <c r="BI289" s="290">
        <v>2</v>
      </c>
      <c r="BJ289" s="290">
        <v>2</v>
      </c>
      <c r="BK289" s="290">
        <v>2</v>
      </c>
      <c r="BL289" s="290">
        <v>2</v>
      </c>
      <c r="BM289" s="290">
        <v>2</v>
      </c>
      <c r="BN289" s="290">
        <v>2</v>
      </c>
      <c r="BO289" s="290">
        <v>2</v>
      </c>
      <c r="BP289" s="290">
        <v>2</v>
      </c>
      <c r="BQ289" s="290">
        <v>2</v>
      </c>
      <c r="BR289" s="290">
        <v>2</v>
      </c>
      <c r="BS289" s="290">
        <v>2</v>
      </c>
      <c r="BT289" s="290">
        <v>2</v>
      </c>
      <c r="BU289" s="290">
        <v>2</v>
      </c>
      <c r="BV289" s="290">
        <v>2</v>
      </c>
      <c r="BW289" s="290">
        <v>2</v>
      </c>
      <c r="BX289" s="291">
        <f t="shared" si="183"/>
        <v>17</v>
      </c>
      <c r="BY289" s="292">
        <f t="shared" si="184"/>
        <v>1</v>
      </c>
      <c r="BZ289" s="291">
        <f t="shared" si="168"/>
        <v>0</v>
      </c>
      <c r="CA289" s="292">
        <f t="shared" si="185"/>
        <v>0</v>
      </c>
      <c r="CB289" s="291">
        <f t="shared" si="169"/>
        <v>0</v>
      </c>
      <c r="CC289" s="292">
        <f t="shared" si="186"/>
        <v>0</v>
      </c>
      <c r="CD289" s="291">
        <f t="shared" si="187"/>
        <v>2</v>
      </c>
      <c r="CE289" s="291" t="str">
        <f t="shared" si="163"/>
        <v>Đạt mục tiêu</v>
      </c>
      <c r="CF289" s="274"/>
    </row>
    <row r="290" spans="1:84" ht="23.25" customHeight="1">
      <c r="A290" s="652"/>
      <c r="B290" s="647"/>
      <c r="C290" s="643"/>
      <c r="D290" s="643"/>
      <c r="E290" s="643"/>
      <c r="F290" s="643"/>
      <c r="G290" s="617"/>
      <c r="H290" s="290" t="s">
        <v>1756</v>
      </c>
      <c r="I290" s="290" t="s">
        <v>1145</v>
      </c>
      <c r="J290" s="70" t="s">
        <v>1202</v>
      </c>
      <c r="K290" s="288" t="s">
        <v>1082</v>
      </c>
      <c r="L290" s="399" t="s">
        <v>648</v>
      </c>
      <c r="M290" s="289" t="s">
        <v>648</v>
      </c>
      <c r="N290" s="289"/>
      <c r="O290" s="289"/>
      <c r="P290" s="289"/>
      <c r="Q290" s="289"/>
      <c r="R290" s="289"/>
      <c r="S290" s="289"/>
      <c r="T290" s="289"/>
      <c r="U290" s="289"/>
      <c r="V290" s="289"/>
      <c r="W290" s="478">
        <f t="shared" si="189"/>
        <v>1</v>
      </c>
      <c r="X290" s="290" t="s">
        <v>1772</v>
      </c>
      <c r="Y290" s="290"/>
      <c r="Z290" s="290"/>
      <c r="AA290" s="290"/>
      <c r="AB290" s="290"/>
      <c r="AC290" s="290"/>
      <c r="AD290" s="290"/>
      <c r="AE290" s="290"/>
      <c r="AF290" s="290"/>
      <c r="AG290" s="290"/>
      <c r="AH290" s="290"/>
      <c r="AI290" s="290"/>
      <c r="AJ290" s="290"/>
      <c r="AK290" s="290"/>
      <c r="AL290" s="290"/>
      <c r="AM290" s="290"/>
      <c r="AN290" s="290"/>
      <c r="AO290" s="290"/>
      <c r="AP290" s="290"/>
      <c r="AQ290" s="290"/>
      <c r="AR290" s="290"/>
      <c r="AS290" s="290"/>
      <c r="AT290" s="290"/>
      <c r="AU290" s="290"/>
      <c r="AV290" s="290"/>
      <c r="AW290" s="290"/>
      <c r="AX290" s="290"/>
      <c r="AY290" s="290"/>
      <c r="AZ290" s="290"/>
      <c r="BA290" s="290"/>
      <c r="BB290" s="290"/>
      <c r="BC290" s="290"/>
      <c r="BD290" s="290"/>
      <c r="BE290" s="290"/>
      <c r="BF290" s="290"/>
      <c r="BG290" s="290">
        <v>2</v>
      </c>
      <c r="BH290" s="290">
        <v>2</v>
      </c>
      <c r="BI290" s="290">
        <v>2</v>
      </c>
      <c r="BJ290" s="290">
        <v>2</v>
      </c>
      <c r="BK290" s="290">
        <v>2</v>
      </c>
      <c r="BL290" s="290">
        <v>2</v>
      </c>
      <c r="BM290" s="290">
        <v>2</v>
      </c>
      <c r="BN290" s="290">
        <v>2</v>
      </c>
      <c r="BO290" s="290">
        <v>2</v>
      </c>
      <c r="BP290" s="290">
        <v>2</v>
      </c>
      <c r="BQ290" s="290">
        <v>2</v>
      </c>
      <c r="BR290" s="290">
        <v>2</v>
      </c>
      <c r="BS290" s="290">
        <v>2</v>
      </c>
      <c r="BT290" s="290">
        <v>2</v>
      </c>
      <c r="BU290" s="290">
        <v>2</v>
      </c>
      <c r="BV290" s="290">
        <v>2</v>
      </c>
      <c r="BW290" s="290">
        <v>2</v>
      </c>
      <c r="BX290" s="291">
        <f t="shared" si="183"/>
        <v>17</v>
      </c>
      <c r="BY290" s="292">
        <f t="shared" si="184"/>
        <v>1</v>
      </c>
      <c r="BZ290" s="291">
        <f t="shared" si="168"/>
        <v>0</v>
      </c>
      <c r="CA290" s="292">
        <f t="shared" si="185"/>
        <v>0</v>
      </c>
      <c r="CB290" s="291">
        <f t="shared" si="169"/>
        <v>0</v>
      </c>
      <c r="CC290" s="292">
        <f t="shared" si="186"/>
        <v>0</v>
      </c>
      <c r="CD290" s="291">
        <f t="shared" si="187"/>
        <v>2</v>
      </c>
      <c r="CE290" s="291" t="str">
        <f t="shared" si="163"/>
        <v>Đạt mục tiêu</v>
      </c>
      <c r="CF290" s="274"/>
    </row>
    <row r="291" spans="1:84" ht="28.5" customHeight="1">
      <c r="A291" s="653"/>
      <c r="B291" s="648"/>
      <c r="C291" s="644"/>
      <c r="D291" s="644"/>
      <c r="E291" s="644"/>
      <c r="F291" s="644"/>
      <c r="G291" s="618"/>
      <c r="H291" s="290" t="s">
        <v>1757</v>
      </c>
      <c r="I291" s="290" t="s">
        <v>1303</v>
      </c>
      <c r="J291" s="70" t="s">
        <v>1202</v>
      </c>
      <c r="K291" s="288" t="s">
        <v>1082</v>
      </c>
      <c r="L291" s="399" t="s">
        <v>648</v>
      </c>
      <c r="M291" s="289"/>
      <c r="N291" s="289"/>
      <c r="O291" s="289"/>
      <c r="P291" s="289" t="s">
        <v>648</v>
      </c>
      <c r="Q291" s="289"/>
      <c r="R291" s="289"/>
      <c r="S291" s="289"/>
      <c r="T291" s="289"/>
      <c r="U291" s="289"/>
      <c r="V291" s="289"/>
      <c r="W291" s="478">
        <f t="shared" si="189"/>
        <v>1</v>
      </c>
      <c r="X291" s="290"/>
      <c r="Y291" s="290"/>
      <c r="Z291" s="290"/>
      <c r="AA291" s="290"/>
      <c r="AB291" s="290"/>
      <c r="AC291" s="290"/>
      <c r="AD291" s="290"/>
      <c r="AE291" s="290"/>
      <c r="AF291" s="290"/>
      <c r="AG291" s="290"/>
      <c r="AH291" s="290"/>
      <c r="AI291" s="290"/>
      <c r="AJ291" s="290"/>
      <c r="AK291" s="290" t="s">
        <v>1772</v>
      </c>
      <c r="AL291" s="290"/>
      <c r="AM291" s="290"/>
      <c r="AN291" s="290"/>
      <c r="AO291" s="290"/>
      <c r="AP291" s="290"/>
      <c r="AQ291" s="290"/>
      <c r="AR291" s="290"/>
      <c r="AS291" s="290"/>
      <c r="AT291" s="290"/>
      <c r="AU291" s="290"/>
      <c r="AV291" s="290"/>
      <c r="AW291" s="290"/>
      <c r="AX291" s="290"/>
      <c r="AY291" s="290"/>
      <c r="AZ291" s="290"/>
      <c r="BA291" s="290"/>
      <c r="BB291" s="290"/>
      <c r="BC291" s="290"/>
      <c r="BD291" s="290"/>
      <c r="BE291" s="290"/>
      <c r="BF291" s="290"/>
      <c r="BG291" s="290">
        <v>2</v>
      </c>
      <c r="BH291" s="290">
        <v>2</v>
      </c>
      <c r="BI291" s="290">
        <v>2</v>
      </c>
      <c r="BJ291" s="290">
        <v>2</v>
      </c>
      <c r="BK291" s="290">
        <v>1</v>
      </c>
      <c r="BL291" s="290">
        <v>2</v>
      </c>
      <c r="BM291" s="290">
        <v>2</v>
      </c>
      <c r="BN291" s="290">
        <v>2</v>
      </c>
      <c r="BO291" s="290">
        <v>2</v>
      </c>
      <c r="BP291" s="290">
        <v>2</v>
      </c>
      <c r="BQ291" s="290">
        <v>2</v>
      </c>
      <c r="BR291" s="290">
        <v>2</v>
      </c>
      <c r="BS291" s="290">
        <v>2</v>
      </c>
      <c r="BT291" s="290">
        <v>2</v>
      </c>
      <c r="BU291" s="290">
        <v>2</v>
      </c>
      <c r="BV291" s="290">
        <v>2</v>
      </c>
      <c r="BW291" s="290">
        <v>2</v>
      </c>
      <c r="BX291" s="291">
        <f t="shared" si="183"/>
        <v>16</v>
      </c>
      <c r="BY291" s="292">
        <f t="shared" si="184"/>
        <v>0.94117647058823528</v>
      </c>
      <c r="BZ291" s="291">
        <f t="shared" si="168"/>
        <v>1</v>
      </c>
      <c r="CA291" s="292">
        <f t="shared" si="185"/>
        <v>5.8823529411764705E-2</v>
      </c>
      <c r="CB291" s="291">
        <f t="shared" si="169"/>
        <v>0</v>
      </c>
      <c r="CC291" s="292">
        <f t="shared" si="186"/>
        <v>0</v>
      </c>
      <c r="CD291" s="291">
        <f t="shared" si="187"/>
        <v>1.9411764705882353</v>
      </c>
      <c r="CE291" s="291" t="str">
        <f t="shared" si="163"/>
        <v>Đạt mục tiêu</v>
      </c>
      <c r="CF291" s="274"/>
    </row>
    <row r="292" spans="1:84" ht="38.25" customHeight="1">
      <c r="A292" s="651">
        <v>245</v>
      </c>
      <c r="B292" s="646">
        <v>503</v>
      </c>
      <c r="C292" s="645" t="s">
        <v>1459</v>
      </c>
      <c r="D292" s="645" t="s">
        <v>23</v>
      </c>
      <c r="E292" s="645" t="s">
        <v>925</v>
      </c>
      <c r="F292" s="645" t="s">
        <v>25</v>
      </c>
      <c r="G292" s="616" t="s">
        <v>925</v>
      </c>
      <c r="H292" s="290" t="s">
        <v>1777</v>
      </c>
      <c r="I292" s="290" t="s">
        <v>1303</v>
      </c>
      <c r="J292" s="70" t="s">
        <v>1202</v>
      </c>
      <c r="K292" s="288" t="s">
        <v>1082</v>
      </c>
      <c r="L292" s="399" t="s">
        <v>648</v>
      </c>
      <c r="M292" s="289"/>
      <c r="N292" s="289"/>
      <c r="O292" s="289" t="s">
        <v>648</v>
      </c>
      <c r="P292" s="289"/>
      <c r="Q292" s="289"/>
      <c r="R292" s="289"/>
      <c r="S292" s="289"/>
      <c r="T292" s="289"/>
      <c r="U292" s="289"/>
      <c r="V292" s="289"/>
      <c r="W292" s="478">
        <f t="shared" si="189"/>
        <v>1</v>
      </c>
      <c r="X292" s="290"/>
      <c r="Y292" s="290"/>
      <c r="Z292" s="290"/>
      <c r="AA292" s="290"/>
      <c r="AB292" s="290"/>
      <c r="AC292" s="290"/>
      <c r="AD292" s="290" t="s">
        <v>1769</v>
      </c>
      <c r="AE292" s="290"/>
      <c r="AF292" s="290"/>
      <c r="AG292" s="290"/>
      <c r="AH292" s="290"/>
      <c r="AI292" s="290"/>
      <c r="AJ292" s="290"/>
      <c r="AK292" s="290"/>
      <c r="AL292" s="290"/>
      <c r="AM292" s="290"/>
      <c r="AN292" s="290"/>
      <c r="AO292" s="290"/>
      <c r="AP292" s="290"/>
      <c r="AQ292" s="290"/>
      <c r="AR292" s="290"/>
      <c r="AS292" s="290"/>
      <c r="AT292" s="290"/>
      <c r="AU292" s="290"/>
      <c r="AV292" s="290"/>
      <c r="AW292" s="290"/>
      <c r="AX292" s="290"/>
      <c r="AY292" s="290"/>
      <c r="AZ292" s="290"/>
      <c r="BA292" s="290"/>
      <c r="BB292" s="290"/>
      <c r="BC292" s="290"/>
      <c r="BD292" s="290"/>
      <c r="BE292" s="290"/>
      <c r="BF292" s="290"/>
      <c r="BG292" s="290">
        <v>2</v>
      </c>
      <c r="BH292" s="290">
        <v>2</v>
      </c>
      <c r="BI292" s="290">
        <v>2</v>
      </c>
      <c r="BJ292" s="290">
        <v>2</v>
      </c>
      <c r="BK292" s="290">
        <v>2</v>
      </c>
      <c r="BL292" s="290">
        <v>2</v>
      </c>
      <c r="BM292" s="290">
        <v>2</v>
      </c>
      <c r="BN292" s="290">
        <v>2</v>
      </c>
      <c r="BO292" s="290">
        <v>2</v>
      </c>
      <c r="BP292" s="290">
        <v>2</v>
      </c>
      <c r="BQ292" s="290">
        <v>2</v>
      </c>
      <c r="BR292" s="290">
        <v>2</v>
      </c>
      <c r="BS292" s="290">
        <v>2</v>
      </c>
      <c r="BT292" s="290">
        <v>2</v>
      </c>
      <c r="BU292" s="290">
        <v>2</v>
      </c>
      <c r="BV292" s="290">
        <v>2</v>
      </c>
      <c r="BW292" s="290">
        <v>2</v>
      </c>
      <c r="BX292" s="291">
        <f t="shared" si="183"/>
        <v>17</v>
      </c>
      <c r="BY292" s="292">
        <f t="shared" si="184"/>
        <v>1</v>
      </c>
      <c r="BZ292" s="291">
        <f t="shared" si="168"/>
        <v>0</v>
      </c>
      <c r="CA292" s="292">
        <f t="shared" si="185"/>
        <v>0</v>
      </c>
      <c r="CB292" s="291">
        <f t="shared" si="169"/>
        <v>0</v>
      </c>
      <c r="CC292" s="292">
        <f t="shared" si="186"/>
        <v>0</v>
      </c>
      <c r="CD292" s="291">
        <f t="shared" si="187"/>
        <v>2</v>
      </c>
      <c r="CE292" s="291" t="str">
        <f t="shared" si="163"/>
        <v>Đạt mục tiêu</v>
      </c>
      <c r="CF292" s="274"/>
    </row>
    <row r="293" spans="1:84" ht="38.25" customHeight="1">
      <c r="A293" s="652"/>
      <c r="B293" s="647"/>
      <c r="C293" s="643"/>
      <c r="D293" s="643"/>
      <c r="E293" s="643"/>
      <c r="F293" s="643"/>
      <c r="G293" s="617"/>
      <c r="H293" s="290" t="s">
        <v>2037</v>
      </c>
      <c r="I293" s="290" t="s">
        <v>1303</v>
      </c>
      <c r="J293" s="70" t="s">
        <v>1202</v>
      </c>
      <c r="K293" s="288" t="s">
        <v>1082</v>
      </c>
      <c r="L293" s="399" t="s">
        <v>648</v>
      </c>
      <c r="M293" s="289"/>
      <c r="N293" s="289"/>
      <c r="O293" s="289"/>
      <c r="P293" s="289"/>
      <c r="Q293" s="289" t="s">
        <v>648</v>
      </c>
      <c r="R293" s="289"/>
      <c r="S293" s="289"/>
      <c r="T293" s="289"/>
      <c r="U293" s="289"/>
      <c r="V293" s="289"/>
      <c r="W293" s="478">
        <f t="shared" ref="W293:W295" si="190">COUNTIF($M293:$V293,"x")</f>
        <v>1</v>
      </c>
      <c r="X293" s="290"/>
      <c r="Y293" s="290"/>
      <c r="Z293" s="290"/>
      <c r="AA293" s="290"/>
      <c r="AB293" s="290"/>
      <c r="AC293" s="290"/>
      <c r="AD293" s="290"/>
      <c r="AE293" s="290"/>
      <c r="AF293" s="290"/>
      <c r="AG293" s="290"/>
      <c r="AH293" s="290"/>
      <c r="AI293" s="290"/>
      <c r="AJ293" s="290"/>
      <c r="AK293" s="290"/>
      <c r="AL293" s="290"/>
      <c r="AM293" s="290"/>
      <c r="AN293" s="290"/>
      <c r="AO293" s="290"/>
      <c r="AP293" s="290"/>
      <c r="AQ293" s="290"/>
      <c r="AR293" s="290"/>
      <c r="AS293" s="290"/>
      <c r="AT293" s="290"/>
      <c r="AU293" s="290"/>
      <c r="AV293" s="290"/>
      <c r="AW293" s="290"/>
      <c r="AX293" s="290"/>
      <c r="AY293" s="290"/>
      <c r="AZ293" s="290"/>
      <c r="BA293" s="290"/>
      <c r="BB293" s="290"/>
      <c r="BC293" s="290"/>
      <c r="BD293" s="290"/>
      <c r="BE293" s="290"/>
      <c r="BF293" s="290"/>
      <c r="BG293" s="290">
        <v>2</v>
      </c>
      <c r="BH293" s="290">
        <v>2</v>
      </c>
      <c r="BI293" s="290">
        <v>2</v>
      </c>
      <c r="BJ293" s="290">
        <v>2</v>
      </c>
      <c r="BK293" s="290">
        <v>2</v>
      </c>
      <c r="BL293" s="290">
        <v>2</v>
      </c>
      <c r="BM293" s="290">
        <v>2</v>
      </c>
      <c r="BN293" s="290">
        <v>2</v>
      </c>
      <c r="BO293" s="290">
        <v>2</v>
      </c>
      <c r="BP293" s="290">
        <v>2</v>
      </c>
      <c r="BQ293" s="290">
        <v>2</v>
      </c>
      <c r="BR293" s="290">
        <v>2</v>
      </c>
      <c r="BS293" s="290">
        <v>2</v>
      </c>
      <c r="BT293" s="290">
        <v>2</v>
      </c>
      <c r="BU293" s="290">
        <v>2</v>
      </c>
      <c r="BV293" s="290">
        <v>2</v>
      </c>
      <c r="BW293" s="290">
        <v>2</v>
      </c>
      <c r="BX293" s="291">
        <f t="shared" si="183"/>
        <v>17</v>
      </c>
      <c r="BY293" s="292">
        <f t="shared" si="184"/>
        <v>1</v>
      </c>
      <c r="BZ293" s="291">
        <f t="shared" si="168"/>
        <v>0</v>
      </c>
      <c r="CA293" s="292">
        <f t="shared" si="185"/>
        <v>0</v>
      </c>
      <c r="CB293" s="291">
        <f t="shared" si="169"/>
        <v>0</v>
      </c>
      <c r="CC293" s="292">
        <f t="shared" si="186"/>
        <v>0</v>
      </c>
      <c r="CD293" s="291">
        <f t="shared" si="187"/>
        <v>2</v>
      </c>
      <c r="CE293" s="291" t="str">
        <f t="shared" si="163"/>
        <v>Đạt mục tiêu</v>
      </c>
      <c r="CF293" s="274"/>
    </row>
    <row r="294" spans="1:84" ht="38.25" customHeight="1">
      <c r="A294" s="652"/>
      <c r="B294" s="647"/>
      <c r="C294" s="643"/>
      <c r="D294" s="643"/>
      <c r="E294" s="643"/>
      <c r="F294" s="643"/>
      <c r="G294" s="617"/>
      <c r="H294" s="290" t="s">
        <v>2102</v>
      </c>
      <c r="I294" s="290" t="s">
        <v>1303</v>
      </c>
      <c r="J294" s="70" t="s">
        <v>1202</v>
      </c>
      <c r="K294" s="288" t="s">
        <v>1082</v>
      </c>
      <c r="L294" s="399" t="s">
        <v>648</v>
      </c>
      <c r="M294" s="289"/>
      <c r="N294" s="289"/>
      <c r="O294" s="289"/>
      <c r="P294" s="289"/>
      <c r="Q294" s="289"/>
      <c r="R294" s="289" t="s">
        <v>648</v>
      </c>
      <c r="S294" s="289"/>
      <c r="T294" s="289"/>
      <c r="U294" s="289"/>
      <c r="V294" s="289"/>
      <c r="W294" s="478">
        <f t="shared" si="190"/>
        <v>1</v>
      </c>
      <c r="X294" s="290"/>
      <c r="Y294" s="290"/>
      <c r="Z294" s="290"/>
      <c r="AA294" s="290"/>
      <c r="AB294" s="290"/>
      <c r="AC294" s="290"/>
      <c r="AD294" s="290"/>
      <c r="AE294" s="290"/>
      <c r="AF294" s="290"/>
      <c r="AG294" s="290"/>
      <c r="AH294" s="290"/>
      <c r="AI294" s="290"/>
      <c r="AJ294" s="290"/>
      <c r="AK294" s="290"/>
      <c r="AL294" s="290"/>
      <c r="AM294" s="290"/>
      <c r="AN294" s="290"/>
      <c r="AO294" s="290"/>
      <c r="AP294" s="290" t="s">
        <v>1769</v>
      </c>
      <c r="AQ294" s="290"/>
      <c r="AR294" s="290"/>
      <c r="AS294" s="290"/>
      <c r="AT294" s="290"/>
      <c r="AU294" s="290"/>
      <c r="AV294" s="290"/>
      <c r="AW294" s="290"/>
      <c r="AX294" s="290"/>
      <c r="AY294" s="290"/>
      <c r="AZ294" s="290"/>
      <c r="BA294" s="290"/>
      <c r="BB294" s="290"/>
      <c r="BC294" s="290"/>
      <c r="BD294" s="290"/>
      <c r="BE294" s="290"/>
      <c r="BF294" s="290"/>
      <c r="BG294" s="290">
        <v>2</v>
      </c>
      <c r="BH294" s="290">
        <v>2</v>
      </c>
      <c r="BI294" s="290">
        <v>2</v>
      </c>
      <c r="BJ294" s="290">
        <v>2</v>
      </c>
      <c r="BK294" s="290">
        <v>2</v>
      </c>
      <c r="BL294" s="290">
        <v>2</v>
      </c>
      <c r="BM294" s="290">
        <v>2</v>
      </c>
      <c r="BN294" s="290">
        <v>2</v>
      </c>
      <c r="BO294" s="290">
        <v>2</v>
      </c>
      <c r="BP294" s="290">
        <v>2</v>
      </c>
      <c r="BQ294" s="290">
        <v>2</v>
      </c>
      <c r="BR294" s="290">
        <v>2</v>
      </c>
      <c r="BS294" s="290">
        <v>2</v>
      </c>
      <c r="BT294" s="290">
        <v>2</v>
      </c>
      <c r="BU294" s="290">
        <v>2</v>
      </c>
      <c r="BV294" s="290">
        <v>2</v>
      </c>
      <c r="BW294" s="290">
        <v>2</v>
      </c>
      <c r="BX294" s="291">
        <f t="shared" ref="BX294:BX295" si="191">COUNTIF($BG294:$BW294,2)</f>
        <v>17</v>
      </c>
      <c r="BY294" s="292">
        <f t="shared" ref="BY294:BY295" si="192">BX294/COUNTA($BG294:$BW294)</f>
        <v>1</v>
      </c>
      <c r="BZ294" s="291">
        <f t="shared" si="168"/>
        <v>0</v>
      </c>
      <c r="CA294" s="292">
        <f t="shared" ref="CA294:CA295" si="193">BZ294/COUNTA($BG294:$BW294)</f>
        <v>0</v>
      </c>
      <c r="CB294" s="291">
        <f t="shared" si="169"/>
        <v>0</v>
      </c>
      <c r="CC294" s="292">
        <f t="shared" si="186"/>
        <v>0</v>
      </c>
      <c r="CD294" s="291">
        <f t="shared" ref="CD294:CD295" si="194">(((BX294*2)+(BZ294*1)+(CB294*0)))/COUNTA($BG294:$BW294)</f>
        <v>2</v>
      </c>
      <c r="CE294" s="291" t="str">
        <f t="shared" si="163"/>
        <v>Đạt mục tiêu</v>
      </c>
      <c r="CF294" s="274"/>
    </row>
    <row r="295" spans="1:84" ht="38.25" customHeight="1">
      <c r="A295" s="652"/>
      <c r="B295" s="647"/>
      <c r="C295" s="643"/>
      <c r="D295" s="643"/>
      <c r="E295" s="643"/>
      <c r="F295" s="643"/>
      <c r="G295" s="617"/>
      <c r="H295" s="290" t="s">
        <v>2106</v>
      </c>
      <c r="I295" s="290" t="s">
        <v>1303</v>
      </c>
      <c r="J295" s="70" t="s">
        <v>1202</v>
      </c>
      <c r="K295" s="288" t="s">
        <v>1082</v>
      </c>
      <c r="L295" s="399" t="s">
        <v>648</v>
      </c>
      <c r="M295" s="289"/>
      <c r="N295" s="289"/>
      <c r="O295" s="289"/>
      <c r="P295" s="289"/>
      <c r="Q295" s="289"/>
      <c r="R295" s="289"/>
      <c r="S295" s="289"/>
      <c r="T295" s="289"/>
      <c r="U295" s="289" t="s">
        <v>648</v>
      </c>
      <c r="V295" s="289"/>
      <c r="W295" s="478">
        <f t="shared" si="190"/>
        <v>1</v>
      </c>
      <c r="X295" s="290"/>
      <c r="Y295" s="290"/>
      <c r="Z295" s="290"/>
      <c r="AA295" s="290"/>
      <c r="AB295" s="290"/>
      <c r="AC295" s="290"/>
      <c r="AD295" s="290"/>
      <c r="AE295" s="290"/>
      <c r="AF295" s="290"/>
      <c r="AG295" s="290"/>
      <c r="AH295" s="290"/>
      <c r="AI295" s="290"/>
      <c r="AJ295" s="290"/>
      <c r="AK295" s="290"/>
      <c r="AL295" s="290"/>
      <c r="AM295" s="290"/>
      <c r="AN295" s="290"/>
      <c r="AO295" s="290"/>
      <c r="AP295" s="290"/>
      <c r="AQ295" s="290"/>
      <c r="AR295" s="290"/>
      <c r="AS295" s="290"/>
      <c r="AT295" s="290"/>
      <c r="AU295" s="290"/>
      <c r="AV295" s="290"/>
      <c r="AW295" s="290"/>
      <c r="AX295" s="290"/>
      <c r="AY295" s="290"/>
      <c r="AZ295" s="290"/>
      <c r="BA295" s="290"/>
      <c r="BB295" s="290"/>
      <c r="BC295" s="290" t="s">
        <v>1769</v>
      </c>
      <c r="BD295" s="290"/>
      <c r="BE295" s="290"/>
      <c r="BF295" s="290"/>
      <c r="BG295" s="290">
        <v>2</v>
      </c>
      <c r="BH295" s="290">
        <v>2</v>
      </c>
      <c r="BI295" s="290">
        <v>2</v>
      </c>
      <c r="BJ295" s="290">
        <v>2</v>
      </c>
      <c r="BK295" s="290">
        <v>2</v>
      </c>
      <c r="BL295" s="290">
        <v>2</v>
      </c>
      <c r="BM295" s="290">
        <v>2</v>
      </c>
      <c r="BN295" s="290">
        <v>2</v>
      </c>
      <c r="BO295" s="290">
        <v>2</v>
      </c>
      <c r="BP295" s="290">
        <v>2</v>
      </c>
      <c r="BQ295" s="290">
        <v>2</v>
      </c>
      <c r="BR295" s="290">
        <v>2</v>
      </c>
      <c r="BS295" s="290">
        <v>2</v>
      </c>
      <c r="BT295" s="290">
        <v>2</v>
      </c>
      <c r="BU295" s="290">
        <v>2</v>
      </c>
      <c r="BV295" s="290">
        <v>2</v>
      </c>
      <c r="BW295" s="290">
        <v>2</v>
      </c>
      <c r="BX295" s="291">
        <f t="shared" si="191"/>
        <v>17</v>
      </c>
      <c r="BY295" s="292">
        <f t="shared" si="192"/>
        <v>1</v>
      </c>
      <c r="BZ295" s="291">
        <f t="shared" si="168"/>
        <v>0</v>
      </c>
      <c r="CA295" s="292">
        <f t="shared" si="193"/>
        <v>0</v>
      </c>
      <c r="CB295" s="291">
        <f t="shared" si="169"/>
        <v>0</v>
      </c>
      <c r="CC295" s="292">
        <f t="shared" si="186"/>
        <v>0</v>
      </c>
      <c r="CD295" s="291">
        <f t="shared" si="194"/>
        <v>2</v>
      </c>
      <c r="CE295" s="291" t="str">
        <f t="shared" si="163"/>
        <v>Đạt mục tiêu</v>
      </c>
      <c r="CF295" s="274"/>
    </row>
    <row r="296" spans="1:84" ht="38.25" customHeight="1">
      <c r="A296" s="653"/>
      <c r="B296" s="648"/>
      <c r="C296" s="644"/>
      <c r="D296" s="644"/>
      <c r="E296" s="644"/>
      <c r="F296" s="644"/>
      <c r="G296" s="618"/>
      <c r="H296" s="290" t="s">
        <v>1786</v>
      </c>
      <c r="I296" s="205" t="s">
        <v>1303</v>
      </c>
      <c r="J296" s="70" t="s">
        <v>1202</v>
      </c>
      <c r="K296" s="320" t="s">
        <v>1082</v>
      </c>
      <c r="L296" s="401" t="s">
        <v>648</v>
      </c>
      <c r="M296" s="397"/>
      <c r="N296" s="397"/>
      <c r="O296" s="397"/>
      <c r="P296" s="397"/>
      <c r="Q296" s="397"/>
      <c r="R296" s="398" t="s">
        <v>648</v>
      </c>
      <c r="S296" s="397"/>
      <c r="T296" s="397"/>
      <c r="U296" s="397"/>
      <c r="V296" s="397"/>
      <c r="W296" s="478">
        <f t="shared" ref="W296" si="195">COUNTIF($M296:$V296,"x")</f>
        <v>1</v>
      </c>
      <c r="X296" s="322"/>
      <c r="Y296" s="322"/>
      <c r="Z296" s="322"/>
      <c r="AA296" s="322"/>
      <c r="AB296" s="322"/>
      <c r="AC296" s="322"/>
      <c r="AD296" s="322"/>
      <c r="AE296" s="322"/>
      <c r="AF296" s="322"/>
      <c r="AG296" s="322"/>
      <c r="AH296" s="322"/>
      <c r="AI296" s="322"/>
      <c r="AJ296" s="322"/>
      <c r="AK296" s="322"/>
      <c r="AL296" s="322"/>
      <c r="AM296" s="322"/>
      <c r="AN296" s="322"/>
      <c r="AO296" s="411"/>
      <c r="AP296" s="345"/>
      <c r="AQ296" s="512" t="s">
        <v>1769</v>
      </c>
      <c r="AR296" s="322"/>
      <c r="AS296" s="322"/>
      <c r="AT296" s="322"/>
      <c r="AU296" s="322"/>
      <c r="AV296" s="322"/>
      <c r="AW296" s="322"/>
      <c r="AX296" s="322"/>
      <c r="AY296" s="322"/>
      <c r="AZ296" s="322"/>
      <c r="BA296" s="322"/>
      <c r="BB296" s="322"/>
      <c r="BC296" s="322"/>
      <c r="BD296" s="322"/>
      <c r="BE296" s="322"/>
      <c r="BF296" s="322"/>
      <c r="BG296" s="290">
        <v>2</v>
      </c>
      <c r="BH296" s="290">
        <v>2</v>
      </c>
      <c r="BI296" s="290">
        <v>2</v>
      </c>
      <c r="BJ296" s="290">
        <v>2</v>
      </c>
      <c r="BK296" s="290">
        <v>2</v>
      </c>
      <c r="BL296" s="290">
        <v>2</v>
      </c>
      <c r="BM296" s="290">
        <v>2</v>
      </c>
      <c r="BN296" s="290">
        <v>2</v>
      </c>
      <c r="BO296" s="290">
        <v>2</v>
      </c>
      <c r="BP296" s="290">
        <v>2</v>
      </c>
      <c r="BQ296" s="290">
        <v>2</v>
      </c>
      <c r="BR296" s="290">
        <v>2</v>
      </c>
      <c r="BS296" s="290">
        <v>2</v>
      </c>
      <c r="BT296" s="290">
        <v>2</v>
      </c>
      <c r="BU296" s="290">
        <v>2</v>
      </c>
      <c r="BV296" s="290">
        <v>2</v>
      </c>
      <c r="BW296" s="290">
        <v>2</v>
      </c>
      <c r="BX296" s="291">
        <f>COUNTIF($BG296:$BW296,2)</f>
        <v>17</v>
      </c>
      <c r="BY296" s="292">
        <f>BX296/COUNTA($BG296:$BW296)</f>
        <v>1</v>
      </c>
      <c r="BZ296" s="291">
        <f t="shared" si="168"/>
        <v>0</v>
      </c>
      <c r="CA296" s="292">
        <f>BZ296/COUNTA($BG296:$BW296)</f>
        <v>0</v>
      </c>
      <c r="CB296" s="291">
        <f t="shared" si="169"/>
        <v>0</v>
      </c>
      <c r="CC296" s="292">
        <f t="shared" si="186"/>
        <v>0</v>
      </c>
      <c r="CD296" s="291">
        <f>(((BX296*2)+(BZ296*1)+(CB296*0)))/COUNTA($BG296:$BW296)</f>
        <v>2</v>
      </c>
      <c r="CE296" s="291" t="str">
        <f t="shared" si="163"/>
        <v>Đạt mục tiêu</v>
      </c>
      <c r="CF296" s="274"/>
    </row>
    <row r="297" spans="1:84" ht="66" customHeight="1">
      <c r="A297" s="285">
        <v>249</v>
      </c>
      <c r="B297" s="286">
        <v>508</v>
      </c>
      <c r="C297" s="305" t="s">
        <v>1007</v>
      </c>
      <c r="D297" s="305"/>
      <c r="E297" s="305"/>
      <c r="F297" s="287" t="s">
        <v>1176</v>
      </c>
      <c r="G297" s="287" t="s">
        <v>1176</v>
      </c>
      <c r="H297" s="287" t="s">
        <v>1176</v>
      </c>
      <c r="I297" s="287" t="s">
        <v>1176</v>
      </c>
      <c r="J297" s="287" t="s">
        <v>1176</v>
      </c>
      <c r="K297" s="287" t="s">
        <v>1176</v>
      </c>
      <c r="L297" s="287" t="s">
        <v>1176</v>
      </c>
      <c r="M297" s="287" t="s">
        <v>1176</v>
      </c>
      <c r="N297" s="287" t="s">
        <v>1176</v>
      </c>
      <c r="O297" s="287" t="s">
        <v>1176</v>
      </c>
      <c r="P297" s="287" t="s">
        <v>1176</v>
      </c>
      <c r="Q297" s="287" t="s">
        <v>1176</v>
      </c>
      <c r="R297" s="287" t="s">
        <v>1176</v>
      </c>
      <c r="S297" s="287" t="s">
        <v>1176</v>
      </c>
      <c r="T297" s="287" t="s">
        <v>1176</v>
      </c>
      <c r="U297" s="287" t="s">
        <v>1176</v>
      </c>
      <c r="V297" s="287" t="s">
        <v>1176</v>
      </c>
      <c r="W297" s="287" t="s">
        <v>1176</v>
      </c>
      <c r="X297" s="287" t="s">
        <v>1176</v>
      </c>
      <c r="Y297" s="287" t="s">
        <v>1176</v>
      </c>
      <c r="Z297" s="287" t="s">
        <v>1176</v>
      </c>
      <c r="AA297" s="287" t="s">
        <v>1176</v>
      </c>
      <c r="AB297" s="287" t="s">
        <v>1176</v>
      </c>
      <c r="AC297" s="287" t="s">
        <v>1176</v>
      </c>
      <c r="AD297" s="287" t="s">
        <v>1176</v>
      </c>
      <c r="AE297" s="287" t="s">
        <v>1176</v>
      </c>
      <c r="AF297" s="287" t="s">
        <v>1176</v>
      </c>
      <c r="AG297" s="287" t="s">
        <v>1176</v>
      </c>
      <c r="AH297" s="287" t="s">
        <v>1176</v>
      </c>
      <c r="AI297" s="287" t="s">
        <v>1176</v>
      </c>
      <c r="AJ297" s="287" t="s">
        <v>1176</v>
      </c>
      <c r="AK297" s="287" t="s">
        <v>1176</v>
      </c>
      <c r="AL297" s="287" t="s">
        <v>1176</v>
      </c>
      <c r="AM297" s="287" t="s">
        <v>1176</v>
      </c>
      <c r="AN297" s="287" t="s">
        <v>1176</v>
      </c>
      <c r="AO297" s="287" t="s">
        <v>1176</v>
      </c>
      <c r="AP297" s="287" t="s">
        <v>1176</v>
      </c>
      <c r="AQ297" s="287" t="s">
        <v>1176</v>
      </c>
      <c r="AR297" s="287" t="s">
        <v>1176</v>
      </c>
      <c r="AS297" s="287" t="s">
        <v>1176</v>
      </c>
      <c r="AT297" s="287" t="s">
        <v>1176</v>
      </c>
      <c r="AU297" s="287" t="s">
        <v>1176</v>
      </c>
      <c r="AV297" s="287" t="s">
        <v>1176</v>
      </c>
      <c r="AW297" s="287" t="s">
        <v>1176</v>
      </c>
      <c r="AX297" s="287" t="s">
        <v>1176</v>
      </c>
      <c r="AY297" s="287" t="s">
        <v>1176</v>
      </c>
      <c r="AZ297" s="287" t="s">
        <v>1176</v>
      </c>
      <c r="BA297" s="287" t="s">
        <v>1176</v>
      </c>
      <c r="BB297" s="287" t="s">
        <v>1176</v>
      </c>
      <c r="BC297" s="287" t="s">
        <v>1176</v>
      </c>
      <c r="BD297" s="287" t="s">
        <v>1176</v>
      </c>
      <c r="BE297" s="287" t="s">
        <v>1176</v>
      </c>
      <c r="BF297" s="287" t="s">
        <v>1176</v>
      </c>
      <c r="BG297" s="287" t="s">
        <v>1176</v>
      </c>
      <c r="BH297" s="287" t="s">
        <v>1176</v>
      </c>
      <c r="BI297" s="287" t="s">
        <v>1176</v>
      </c>
      <c r="BJ297" s="287" t="s">
        <v>1176</v>
      </c>
      <c r="BK297" s="287" t="s">
        <v>1176</v>
      </c>
      <c r="BL297" s="287" t="s">
        <v>1176</v>
      </c>
      <c r="BM297" s="287" t="s">
        <v>1176</v>
      </c>
      <c r="BN297" s="287" t="s">
        <v>1176</v>
      </c>
      <c r="BO297" s="287" t="s">
        <v>1176</v>
      </c>
      <c r="BP297" s="287" t="s">
        <v>1176</v>
      </c>
      <c r="BQ297" s="287" t="s">
        <v>1176</v>
      </c>
      <c r="BR297" s="287" t="s">
        <v>1176</v>
      </c>
      <c r="BS297" s="287" t="s">
        <v>1176</v>
      </c>
      <c r="BT297" s="287" t="s">
        <v>1176</v>
      </c>
      <c r="BU297" s="287" t="s">
        <v>1176</v>
      </c>
      <c r="BV297" s="287" t="s">
        <v>1176</v>
      </c>
      <c r="BW297" s="287" t="s">
        <v>1176</v>
      </c>
      <c r="BX297" s="287" t="s">
        <v>1176</v>
      </c>
      <c r="BY297" s="287" t="s">
        <v>1176</v>
      </c>
      <c r="BZ297" s="287" t="s">
        <v>1176</v>
      </c>
      <c r="CA297" s="287" t="s">
        <v>1176</v>
      </c>
      <c r="CB297" s="287" t="s">
        <v>1176</v>
      </c>
      <c r="CC297" s="287" t="s">
        <v>1176</v>
      </c>
      <c r="CD297" s="287" t="s">
        <v>1176</v>
      </c>
      <c r="CE297" s="287" t="s">
        <v>1176</v>
      </c>
      <c r="CF297" s="287" t="s">
        <v>1176</v>
      </c>
    </row>
    <row r="298" spans="1:84" ht="48.75" customHeight="1">
      <c r="A298" s="651">
        <v>251</v>
      </c>
      <c r="B298" s="646">
        <v>514</v>
      </c>
      <c r="C298" s="645" t="s">
        <v>236</v>
      </c>
      <c r="D298" s="645" t="s">
        <v>23</v>
      </c>
      <c r="E298" s="645" t="s">
        <v>235</v>
      </c>
      <c r="F298" s="645" t="s">
        <v>25</v>
      </c>
      <c r="G298" s="616" t="s">
        <v>235</v>
      </c>
      <c r="H298" s="290" t="s">
        <v>1778</v>
      </c>
      <c r="I298" s="506" t="s">
        <v>1303</v>
      </c>
      <c r="J298" s="70" t="s">
        <v>1202</v>
      </c>
      <c r="K298" s="288" t="s">
        <v>1082</v>
      </c>
      <c r="L298" s="399" t="s">
        <v>648</v>
      </c>
      <c r="M298" s="289" t="s">
        <v>648</v>
      </c>
      <c r="N298" s="289" t="s">
        <v>648</v>
      </c>
      <c r="O298" s="289" t="s">
        <v>648</v>
      </c>
      <c r="P298" s="289" t="s">
        <v>648</v>
      </c>
      <c r="Q298" s="289"/>
      <c r="R298" s="289"/>
      <c r="S298" s="289" t="s">
        <v>648</v>
      </c>
      <c r="T298" s="289"/>
      <c r="U298" s="289" t="s">
        <v>648</v>
      </c>
      <c r="V298" s="289" t="s">
        <v>648</v>
      </c>
      <c r="W298" s="478">
        <f t="shared" ref="W298" si="196">COUNTIF($M298:$V298,"x")</f>
        <v>7</v>
      </c>
      <c r="X298" s="290"/>
      <c r="Y298" s="290"/>
      <c r="Z298" s="290"/>
      <c r="AA298" s="290"/>
      <c r="AB298" s="290"/>
      <c r="AC298" s="290"/>
      <c r="AD298" s="290"/>
      <c r="AE298" s="290"/>
      <c r="AF298" s="290"/>
      <c r="AG298" s="290" t="s">
        <v>1567</v>
      </c>
      <c r="AH298" s="290"/>
      <c r="AI298" s="290"/>
      <c r="AJ298" s="290" t="s">
        <v>1772</v>
      </c>
      <c r="AK298" s="290" t="s">
        <v>1567</v>
      </c>
      <c r="AL298" s="290"/>
      <c r="AM298" s="290"/>
      <c r="AN298" s="290"/>
      <c r="AO298" s="290"/>
      <c r="AP298" s="290" t="s">
        <v>1567</v>
      </c>
      <c r="AQ298" s="290"/>
      <c r="AR298" s="290"/>
      <c r="AS298" s="290"/>
      <c r="AT298" s="290"/>
      <c r="AU298" s="290" t="s">
        <v>1772</v>
      </c>
      <c r="AV298" s="290" t="s">
        <v>1772</v>
      </c>
      <c r="AW298" s="290" t="s">
        <v>1772</v>
      </c>
      <c r="AX298" s="290"/>
      <c r="AY298" s="290" t="s">
        <v>1772</v>
      </c>
      <c r="AZ298" s="290" t="s">
        <v>1772</v>
      </c>
      <c r="BA298" s="290"/>
      <c r="BB298" s="290" t="s">
        <v>1772</v>
      </c>
      <c r="BC298" s="290"/>
      <c r="BD298" s="290"/>
      <c r="BE298" s="290" t="s">
        <v>1567</v>
      </c>
      <c r="BF298" s="290"/>
      <c r="BG298" s="290">
        <v>2</v>
      </c>
      <c r="BH298" s="290">
        <v>2</v>
      </c>
      <c r="BI298" s="290">
        <v>2</v>
      </c>
      <c r="BJ298" s="290">
        <v>2</v>
      </c>
      <c r="BK298" s="290">
        <v>2</v>
      </c>
      <c r="BL298" s="290">
        <v>2</v>
      </c>
      <c r="BM298" s="290">
        <v>2</v>
      </c>
      <c r="BN298" s="290">
        <v>2</v>
      </c>
      <c r="BO298" s="290">
        <v>2</v>
      </c>
      <c r="BP298" s="290">
        <v>2</v>
      </c>
      <c r="BQ298" s="290">
        <v>2</v>
      </c>
      <c r="BR298" s="290">
        <v>2</v>
      </c>
      <c r="BS298" s="290">
        <v>2</v>
      </c>
      <c r="BT298" s="290">
        <v>2</v>
      </c>
      <c r="BU298" s="290">
        <v>2</v>
      </c>
      <c r="BV298" s="290">
        <v>2</v>
      </c>
      <c r="BW298" s="290">
        <v>2</v>
      </c>
      <c r="BX298" s="291">
        <f>COUNTIF($BG298:$BW298,2)</f>
        <v>17</v>
      </c>
      <c r="BY298" s="292">
        <f>BX298/COUNTA($BG298:$BW298)</f>
        <v>1</v>
      </c>
      <c r="BZ298" s="291">
        <f t="shared" si="168"/>
        <v>0</v>
      </c>
      <c r="CA298" s="292">
        <f>BZ298/COUNTA($BG298:$BW298)</f>
        <v>0</v>
      </c>
      <c r="CB298" s="291">
        <f t="shared" si="169"/>
        <v>0</v>
      </c>
      <c r="CC298" s="292">
        <f>CB298/COUNTA($BG298:$BV298)</f>
        <v>0</v>
      </c>
      <c r="CD298" s="291">
        <f>(((BX298*2)+(BZ298*1)+(CB298*0)))/COUNTA($BG298:$BW298)</f>
        <v>2</v>
      </c>
      <c r="CE298" s="291" t="str">
        <f t="shared" si="163"/>
        <v>Đạt mục tiêu</v>
      </c>
      <c r="CF298" s="274"/>
    </row>
    <row r="299" spans="1:84" ht="48.75" customHeight="1">
      <c r="A299" s="653"/>
      <c r="B299" s="648"/>
      <c r="C299" s="644"/>
      <c r="D299" s="644"/>
      <c r="E299" s="644"/>
      <c r="F299" s="644"/>
      <c r="G299" s="618"/>
      <c r="H299" s="290" t="s">
        <v>2105</v>
      </c>
      <c r="I299" s="506" t="s">
        <v>1303</v>
      </c>
      <c r="J299" s="70" t="s">
        <v>1202</v>
      </c>
      <c r="K299" s="288" t="s">
        <v>1082</v>
      </c>
      <c r="L299" s="399"/>
      <c r="M299" s="289"/>
      <c r="N299" s="289"/>
      <c r="O299" s="289"/>
      <c r="P299" s="289"/>
      <c r="Q299" s="289"/>
      <c r="R299" s="289"/>
      <c r="S299" s="289"/>
      <c r="T299" s="289" t="s">
        <v>648</v>
      </c>
      <c r="U299" s="289"/>
      <c r="V299" s="289"/>
      <c r="W299" s="478">
        <f t="shared" ref="W299:W300" si="197">COUNTIF($M299:$V299,"x")</f>
        <v>1</v>
      </c>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c r="AT299" s="290"/>
      <c r="AU299" s="290"/>
      <c r="AV299" s="290"/>
      <c r="AW299" s="290" t="s">
        <v>1769</v>
      </c>
      <c r="AX299" s="290"/>
      <c r="AY299" s="290"/>
      <c r="AZ299" s="290"/>
      <c r="BA299" s="290"/>
      <c r="BB299" s="290"/>
      <c r="BC299" s="290"/>
      <c r="BD299" s="290"/>
      <c r="BE299" s="290"/>
      <c r="BF299" s="290"/>
      <c r="BG299" s="290">
        <v>2</v>
      </c>
      <c r="BH299" s="290">
        <v>2</v>
      </c>
      <c r="BI299" s="290">
        <v>2</v>
      </c>
      <c r="BJ299" s="290">
        <v>2</v>
      </c>
      <c r="BK299" s="290">
        <v>2</v>
      </c>
      <c r="BL299" s="290">
        <v>2</v>
      </c>
      <c r="BM299" s="290">
        <v>2</v>
      </c>
      <c r="BN299" s="290">
        <v>2</v>
      </c>
      <c r="BO299" s="290">
        <v>2</v>
      </c>
      <c r="BP299" s="290">
        <v>2</v>
      </c>
      <c r="BQ299" s="290">
        <v>2</v>
      </c>
      <c r="BR299" s="290">
        <v>2</v>
      </c>
      <c r="BS299" s="290">
        <v>2</v>
      </c>
      <c r="BT299" s="290">
        <v>2</v>
      </c>
      <c r="BU299" s="290">
        <v>2</v>
      </c>
      <c r="BV299" s="290">
        <v>2</v>
      </c>
      <c r="BW299" s="290">
        <v>2</v>
      </c>
      <c r="BX299" s="291">
        <f>COUNTIF($BG299:$BW299,2)</f>
        <v>17</v>
      </c>
      <c r="BY299" s="292">
        <f>BX299/COUNTA($BG299:$BW299)</f>
        <v>1</v>
      </c>
      <c r="BZ299" s="291">
        <f t="shared" si="168"/>
        <v>0</v>
      </c>
      <c r="CA299" s="292">
        <f>BZ299/COUNTA($BG299:$BW299)</f>
        <v>0</v>
      </c>
      <c r="CB299" s="291">
        <f t="shared" si="169"/>
        <v>0</v>
      </c>
      <c r="CC299" s="292">
        <f t="shared" ref="CC299" si="198">CB299/COUNTA($BG299:$BV299)</f>
        <v>0</v>
      </c>
      <c r="CD299" s="291">
        <f>(((BX299*2)+(BZ299*1)+(CB299*0)))/COUNTA($BG299:$BW299)</f>
        <v>2</v>
      </c>
      <c r="CE299" s="291" t="str">
        <f t="shared" si="163"/>
        <v>Đạt mục tiêu</v>
      </c>
      <c r="CF299" s="274"/>
    </row>
    <row r="300" spans="1:84" ht="63" customHeight="1">
      <c r="A300" s="285">
        <v>252</v>
      </c>
      <c r="B300" s="293">
        <v>517</v>
      </c>
      <c r="C300" s="294" t="s">
        <v>238</v>
      </c>
      <c r="D300" s="205" t="s">
        <v>25</v>
      </c>
      <c r="E300" s="294" t="s">
        <v>238</v>
      </c>
      <c r="F300" s="205" t="s">
        <v>25</v>
      </c>
      <c r="G300" s="290" t="s">
        <v>238</v>
      </c>
      <c r="H300" s="290" t="s">
        <v>2104</v>
      </c>
      <c r="I300" s="323" t="s">
        <v>1303</v>
      </c>
      <c r="J300" s="70" t="s">
        <v>1202</v>
      </c>
      <c r="K300" s="288" t="s">
        <v>1082</v>
      </c>
      <c r="L300" s="399" t="s">
        <v>648</v>
      </c>
      <c r="M300" s="289"/>
      <c r="N300" s="289"/>
      <c r="O300" s="289" t="s">
        <v>648</v>
      </c>
      <c r="P300" s="289"/>
      <c r="Q300" s="289"/>
      <c r="R300" s="289"/>
      <c r="S300" s="289"/>
      <c r="T300" s="289"/>
      <c r="U300" s="289" t="s">
        <v>648</v>
      </c>
      <c r="V300" s="289" t="s">
        <v>648</v>
      </c>
      <c r="W300" s="478">
        <f t="shared" si="197"/>
        <v>3</v>
      </c>
      <c r="X300" s="290"/>
      <c r="Y300" s="290"/>
      <c r="Z300" s="290"/>
      <c r="AA300" s="290"/>
      <c r="AB300" s="290"/>
      <c r="AC300" s="290"/>
      <c r="AD300" s="290"/>
      <c r="AE300" s="290"/>
      <c r="AF300" s="290" t="s">
        <v>1567</v>
      </c>
      <c r="AG300" s="290"/>
      <c r="AH300" s="290"/>
      <c r="AI300" s="290"/>
      <c r="AJ300" s="290"/>
      <c r="AK300" s="290"/>
      <c r="AL300" s="290"/>
      <c r="AM300" s="290"/>
      <c r="AN300" s="290"/>
      <c r="AO300" s="290"/>
      <c r="AP300" s="290"/>
      <c r="AQ300" s="290"/>
      <c r="AR300" s="290"/>
      <c r="AS300" s="290"/>
      <c r="AT300" s="290"/>
      <c r="AU300" s="290"/>
      <c r="AV300" s="290"/>
      <c r="AW300" s="290"/>
      <c r="AX300" s="290"/>
      <c r="AY300" s="290"/>
      <c r="AZ300" s="290"/>
      <c r="BA300" s="290"/>
      <c r="BB300" s="290" t="s">
        <v>1769</v>
      </c>
      <c r="BC300" s="290"/>
      <c r="BD300" s="290"/>
      <c r="BE300" s="290" t="s">
        <v>1567</v>
      </c>
      <c r="BF300" s="290" t="s">
        <v>1567</v>
      </c>
      <c r="BG300" s="290">
        <v>2</v>
      </c>
      <c r="BH300" s="290">
        <v>2</v>
      </c>
      <c r="BI300" s="290">
        <v>2</v>
      </c>
      <c r="BJ300" s="290">
        <v>2</v>
      </c>
      <c r="BK300" s="290">
        <v>2</v>
      </c>
      <c r="BL300" s="290">
        <v>2</v>
      </c>
      <c r="BM300" s="290">
        <v>2</v>
      </c>
      <c r="BN300" s="290">
        <v>2</v>
      </c>
      <c r="BO300" s="290">
        <v>2</v>
      </c>
      <c r="BP300" s="290">
        <v>2</v>
      </c>
      <c r="BQ300" s="290">
        <v>2</v>
      </c>
      <c r="BR300" s="290">
        <v>2</v>
      </c>
      <c r="BS300" s="290">
        <v>2</v>
      </c>
      <c r="BT300" s="290">
        <v>2</v>
      </c>
      <c r="BU300" s="290">
        <v>2</v>
      </c>
      <c r="BV300" s="290">
        <v>2</v>
      </c>
      <c r="BW300" s="290">
        <v>2</v>
      </c>
      <c r="BX300" s="291">
        <f>COUNTIF($BG300:$BW300,2)</f>
        <v>17</v>
      </c>
      <c r="BY300" s="292">
        <f>BX300/COUNTA($BG300:$BW300)</f>
        <v>1</v>
      </c>
      <c r="BZ300" s="291">
        <f t="shared" si="168"/>
        <v>0</v>
      </c>
      <c r="CA300" s="292">
        <f>BZ300/COUNTA($BG300:$BW300)</f>
        <v>0</v>
      </c>
      <c r="CB300" s="291">
        <f t="shared" si="169"/>
        <v>0</v>
      </c>
      <c r="CC300" s="292">
        <f>CB300/COUNTA($BG300:$BV300)</f>
        <v>0</v>
      </c>
      <c r="CD300" s="291">
        <f>(((BX300*2)+(BZ300*1)+(CB300*0)))/COUNTA($BG300:$BW300)</f>
        <v>2</v>
      </c>
      <c r="CE300" s="291" t="str">
        <f t="shared" si="163"/>
        <v>Đạt mục tiêu</v>
      </c>
      <c r="CF300" s="274"/>
    </row>
    <row r="301" spans="1:84" ht="60" customHeight="1">
      <c r="A301" s="285">
        <v>253</v>
      </c>
      <c r="B301" s="293">
        <v>518</v>
      </c>
      <c r="C301" s="294" t="s">
        <v>1742</v>
      </c>
      <c r="D301" s="205" t="s">
        <v>23</v>
      </c>
      <c r="E301" s="294" t="s">
        <v>1742</v>
      </c>
      <c r="F301" s="205" t="s">
        <v>23</v>
      </c>
      <c r="G301" s="290" t="s">
        <v>1742</v>
      </c>
      <c r="H301" s="290" t="s">
        <v>1743</v>
      </c>
      <c r="I301" s="313" t="s">
        <v>1303</v>
      </c>
      <c r="J301" s="70" t="s">
        <v>1202</v>
      </c>
      <c r="K301" s="324" t="s">
        <v>1082</v>
      </c>
      <c r="L301" s="402" t="s">
        <v>648</v>
      </c>
      <c r="M301" s="397"/>
      <c r="N301" s="397"/>
      <c r="O301" s="397" t="s">
        <v>648</v>
      </c>
      <c r="P301" s="397"/>
      <c r="Q301" s="397"/>
      <c r="R301" s="397"/>
      <c r="S301" s="397"/>
      <c r="T301" s="397"/>
      <c r="U301" s="398" t="s">
        <v>648</v>
      </c>
      <c r="V301" s="397" t="s">
        <v>648</v>
      </c>
      <c r="W301" s="478">
        <f t="shared" ref="W301" si="199">COUNTIF($M301:$V301,"x")</f>
        <v>3</v>
      </c>
      <c r="X301" s="322"/>
      <c r="Y301" s="322"/>
      <c r="Z301" s="322"/>
      <c r="AA301" s="322"/>
      <c r="AB301" s="322"/>
      <c r="AC301" s="322"/>
      <c r="AD301" s="345" t="s">
        <v>1567</v>
      </c>
      <c r="AE301" s="322" t="s">
        <v>1567</v>
      </c>
      <c r="AF301" s="322"/>
      <c r="AG301" s="322"/>
      <c r="AH301" s="322"/>
      <c r="AI301" s="322"/>
      <c r="AJ301" s="322"/>
      <c r="AK301" s="322"/>
      <c r="AL301" s="322"/>
      <c r="AM301" s="322"/>
      <c r="AN301" s="322"/>
      <c r="AO301" s="322"/>
      <c r="AP301" s="322"/>
      <c r="AQ301" s="322"/>
      <c r="AR301" s="322" t="s">
        <v>1176</v>
      </c>
      <c r="AS301" s="322"/>
      <c r="AT301" s="322"/>
      <c r="AU301" s="322"/>
      <c r="AV301" s="322"/>
      <c r="AW301" s="322"/>
      <c r="AX301" s="322"/>
      <c r="AY301" s="322"/>
      <c r="AZ301" s="322"/>
      <c r="BA301" s="322"/>
      <c r="BB301" s="205" t="s">
        <v>1772</v>
      </c>
      <c r="BC301" s="322"/>
      <c r="BD301" s="322" t="s">
        <v>1567</v>
      </c>
      <c r="BE301" s="322" t="s">
        <v>1567</v>
      </c>
      <c r="BF301" s="322" t="s">
        <v>1567</v>
      </c>
      <c r="BG301" s="290">
        <v>2</v>
      </c>
      <c r="BH301" s="290">
        <v>2</v>
      </c>
      <c r="BI301" s="290">
        <v>2</v>
      </c>
      <c r="BJ301" s="290">
        <v>2</v>
      </c>
      <c r="BK301" s="290">
        <v>2</v>
      </c>
      <c r="BL301" s="290">
        <v>2</v>
      </c>
      <c r="BM301" s="290">
        <v>2</v>
      </c>
      <c r="BN301" s="290">
        <v>2</v>
      </c>
      <c r="BO301" s="290">
        <v>2</v>
      </c>
      <c r="BP301" s="290">
        <v>2</v>
      </c>
      <c r="BQ301" s="290">
        <v>2</v>
      </c>
      <c r="BR301" s="290">
        <v>1</v>
      </c>
      <c r="BS301" s="290">
        <v>2</v>
      </c>
      <c r="BT301" s="290">
        <v>2</v>
      </c>
      <c r="BU301" s="290">
        <v>2</v>
      </c>
      <c r="BV301" s="290">
        <v>2</v>
      </c>
      <c r="BW301" s="290">
        <v>2</v>
      </c>
      <c r="BX301" s="291">
        <f>COUNTIF($BG301:$BW301,2)</f>
        <v>16</v>
      </c>
      <c r="BY301" s="292">
        <f>BX301/COUNTA($BG301:$BW301)</f>
        <v>0.94117647058823528</v>
      </c>
      <c r="BZ301" s="291">
        <f t="shared" si="168"/>
        <v>1</v>
      </c>
      <c r="CA301" s="292">
        <f>BZ301/COUNTA($BG301:$BW301)</f>
        <v>5.8823529411764705E-2</v>
      </c>
      <c r="CB301" s="291">
        <f t="shared" si="169"/>
        <v>0</v>
      </c>
      <c r="CC301" s="292">
        <f>CB301/COUNTA($BG301:$BV301)</f>
        <v>0</v>
      </c>
      <c r="CD301" s="291">
        <f>(((BX301*2)+(BZ301*1)+(CB301*0)))/COUNTA($BG301:$BW301)</f>
        <v>1.9411764705882353</v>
      </c>
      <c r="CE301" s="291" t="str">
        <f t="shared" si="163"/>
        <v>Đạt mục tiêu</v>
      </c>
      <c r="CF301" s="274"/>
    </row>
    <row r="302" spans="1:84" ht="63.75" customHeight="1">
      <c r="A302" s="285">
        <v>254</v>
      </c>
      <c r="B302" s="286">
        <v>518</v>
      </c>
      <c r="C302" s="305" t="s">
        <v>612</v>
      </c>
      <c r="D302" s="305"/>
      <c r="E302" s="305"/>
      <c r="F302" s="287" t="s">
        <v>1176</v>
      </c>
      <c r="G302" s="287" t="s">
        <v>1176</v>
      </c>
      <c r="H302" s="287" t="s">
        <v>1176</v>
      </c>
      <c r="I302" s="287" t="s">
        <v>1176</v>
      </c>
      <c r="J302" s="287" t="s">
        <v>1176</v>
      </c>
      <c r="K302" s="287" t="s">
        <v>1176</v>
      </c>
      <c r="L302" s="287" t="s">
        <v>1176</v>
      </c>
      <c r="M302" s="287" t="s">
        <v>1176</v>
      </c>
      <c r="N302" s="287" t="s">
        <v>1176</v>
      </c>
      <c r="O302" s="287" t="s">
        <v>1176</v>
      </c>
      <c r="P302" s="287" t="s">
        <v>1176</v>
      </c>
      <c r="Q302" s="287" t="s">
        <v>1176</v>
      </c>
      <c r="R302" s="287" t="s">
        <v>1176</v>
      </c>
      <c r="S302" s="287" t="s">
        <v>1176</v>
      </c>
      <c r="T302" s="287" t="s">
        <v>1176</v>
      </c>
      <c r="U302" s="287" t="s">
        <v>1176</v>
      </c>
      <c r="V302" s="287" t="s">
        <v>1176</v>
      </c>
      <c r="W302" s="287" t="s">
        <v>1176</v>
      </c>
      <c r="X302" s="287" t="s">
        <v>1176</v>
      </c>
      <c r="Y302" s="287" t="s">
        <v>1176</v>
      </c>
      <c r="Z302" s="287" t="s">
        <v>1176</v>
      </c>
      <c r="AA302" s="287" t="s">
        <v>1176</v>
      </c>
      <c r="AB302" s="287" t="s">
        <v>1176</v>
      </c>
      <c r="AC302" s="287" t="s">
        <v>1176</v>
      </c>
      <c r="AD302" s="287" t="s">
        <v>1176</v>
      </c>
      <c r="AE302" s="287" t="s">
        <v>1176</v>
      </c>
      <c r="AF302" s="287" t="s">
        <v>1176</v>
      </c>
      <c r="AG302" s="287" t="s">
        <v>1176</v>
      </c>
      <c r="AH302" s="287" t="s">
        <v>1176</v>
      </c>
      <c r="AI302" s="287" t="s">
        <v>1176</v>
      </c>
      <c r="AJ302" s="287" t="s">
        <v>1176</v>
      </c>
      <c r="AK302" s="287" t="s">
        <v>1176</v>
      </c>
      <c r="AL302" s="287" t="s">
        <v>1176</v>
      </c>
      <c r="AM302" s="287" t="s">
        <v>1176</v>
      </c>
      <c r="AN302" s="287" t="s">
        <v>1176</v>
      </c>
      <c r="AO302" s="287" t="s">
        <v>1176</v>
      </c>
      <c r="AP302" s="287" t="s">
        <v>1176</v>
      </c>
      <c r="AQ302" s="287" t="s">
        <v>1176</v>
      </c>
      <c r="AR302" s="287" t="s">
        <v>1176</v>
      </c>
      <c r="AS302" s="287" t="s">
        <v>1176</v>
      </c>
      <c r="AT302" s="287" t="s">
        <v>1176</v>
      </c>
      <c r="AU302" s="287" t="s">
        <v>1176</v>
      </c>
      <c r="AV302" s="287" t="s">
        <v>1176</v>
      </c>
      <c r="AW302" s="287" t="s">
        <v>1176</v>
      </c>
      <c r="AX302" s="287" t="s">
        <v>1176</v>
      </c>
      <c r="AY302" s="287" t="s">
        <v>1176</v>
      </c>
      <c r="AZ302" s="287" t="s">
        <v>1176</v>
      </c>
      <c r="BA302" s="287" t="s">
        <v>1176</v>
      </c>
      <c r="BB302" s="287" t="s">
        <v>1176</v>
      </c>
      <c r="BC302" s="287" t="s">
        <v>1176</v>
      </c>
      <c r="BD302" s="287" t="s">
        <v>1176</v>
      </c>
      <c r="BE302" s="287" t="s">
        <v>1176</v>
      </c>
      <c r="BF302" s="287" t="s">
        <v>1176</v>
      </c>
      <c r="BG302" s="287" t="s">
        <v>1176</v>
      </c>
      <c r="BH302" s="287" t="s">
        <v>1176</v>
      </c>
      <c r="BI302" s="287" t="s">
        <v>1176</v>
      </c>
      <c r="BJ302" s="287" t="s">
        <v>1176</v>
      </c>
      <c r="BK302" s="287" t="s">
        <v>1176</v>
      </c>
      <c r="BL302" s="287" t="s">
        <v>1176</v>
      </c>
      <c r="BM302" s="287" t="s">
        <v>1176</v>
      </c>
      <c r="BN302" s="287" t="s">
        <v>1176</v>
      </c>
      <c r="BO302" s="287" t="s">
        <v>1176</v>
      </c>
      <c r="BP302" s="287" t="s">
        <v>1176</v>
      </c>
      <c r="BQ302" s="287" t="s">
        <v>1176</v>
      </c>
      <c r="BR302" s="287" t="s">
        <v>1176</v>
      </c>
      <c r="BS302" s="287" t="s">
        <v>1176</v>
      </c>
      <c r="BT302" s="287" t="s">
        <v>1176</v>
      </c>
      <c r="BU302" s="287" t="s">
        <v>1176</v>
      </c>
      <c r="BV302" s="287" t="s">
        <v>1176</v>
      </c>
      <c r="BW302" s="287" t="s">
        <v>1176</v>
      </c>
      <c r="BX302" s="287" t="s">
        <v>1176</v>
      </c>
      <c r="BY302" s="287" t="s">
        <v>1176</v>
      </c>
      <c r="BZ302" s="287" t="s">
        <v>1176</v>
      </c>
      <c r="CA302" s="287" t="s">
        <v>1176</v>
      </c>
      <c r="CB302" s="287" t="s">
        <v>1176</v>
      </c>
      <c r="CC302" s="287" t="s">
        <v>1176</v>
      </c>
      <c r="CD302" s="287" t="s">
        <v>1176</v>
      </c>
      <c r="CE302" s="287" t="s">
        <v>1176</v>
      </c>
      <c r="CF302" s="274"/>
    </row>
    <row r="303" spans="1:84" ht="63.75" customHeight="1">
      <c r="A303" s="285">
        <v>254</v>
      </c>
      <c r="B303" s="286">
        <v>519</v>
      </c>
      <c r="C303" s="305" t="s">
        <v>1008</v>
      </c>
      <c r="D303" s="305"/>
      <c r="E303" s="305"/>
      <c r="F303" s="287" t="s">
        <v>1176</v>
      </c>
      <c r="G303" s="287" t="s">
        <v>1176</v>
      </c>
      <c r="H303" s="287" t="s">
        <v>1176</v>
      </c>
      <c r="I303" s="287" t="s">
        <v>1176</v>
      </c>
      <c r="J303" s="287" t="s">
        <v>1176</v>
      </c>
      <c r="K303" s="287" t="s">
        <v>1176</v>
      </c>
      <c r="L303" s="287" t="s">
        <v>1176</v>
      </c>
      <c r="M303" s="287" t="s">
        <v>1176</v>
      </c>
      <c r="N303" s="287" t="s">
        <v>1176</v>
      </c>
      <c r="O303" s="287" t="s">
        <v>1176</v>
      </c>
      <c r="P303" s="287" t="s">
        <v>1176</v>
      </c>
      <c r="Q303" s="287" t="s">
        <v>1176</v>
      </c>
      <c r="R303" s="287" t="s">
        <v>1176</v>
      </c>
      <c r="S303" s="287" t="s">
        <v>1176</v>
      </c>
      <c r="T303" s="287" t="s">
        <v>1176</v>
      </c>
      <c r="U303" s="287" t="s">
        <v>1176</v>
      </c>
      <c r="V303" s="287" t="s">
        <v>1176</v>
      </c>
      <c r="W303" s="287" t="s">
        <v>1176</v>
      </c>
      <c r="X303" s="287" t="s">
        <v>1176</v>
      </c>
      <c r="Y303" s="287" t="s">
        <v>1176</v>
      </c>
      <c r="Z303" s="287" t="s">
        <v>1176</v>
      </c>
      <c r="AA303" s="287" t="s">
        <v>1176</v>
      </c>
      <c r="AB303" s="287" t="s">
        <v>1176</v>
      </c>
      <c r="AC303" s="287" t="s">
        <v>1176</v>
      </c>
      <c r="AD303" s="287" t="s">
        <v>1176</v>
      </c>
      <c r="AE303" s="287" t="s">
        <v>1176</v>
      </c>
      <c r="AF303" s="287" t="s">
        <v>1176</v>
      </c>
      <c r="AG303" s="287" t="s">
        <v>1176</v>
      </c>
      <c r="AH303" s="287" t="s">
        <v>1176</v>
      </c>
      <c r="AI303" s="287" t="s">
        <v>1176</v>
      </c>
      <c r="AJ303" s="287" t="s">
        <v>1176</v>
      </c>
      <c r="AK303" s="287" t="s">
        <v>1176</v>
      </c>
      <c r="AL303" s="287" t="s">
        <v>1176</v>
      </c>
      <c r="AM303" s="287" t="s">
        <v>1176</v>
      </c>
      <c r="AN303" s="287" t="s">
        <v>1176</v>
      </c>
      <c r="AO303" s="287" t="s">
        <v>1176</v>
      </c>
      <c r="AP303" s="287" t="s">
        <v>1176</v>
      </c>
      <c r="AQ303" s="287" t="s">
        <v>1176</v>
      </c>
      <c r="AR303" s="287" t="s">
        <v>1176</v>
      </c>
      <c r="AS303" s="287" t="s">
        <v>1176</v>
      </c>
      <c r="AT303" s="287" t="s">
        <v>1176</v>
      </c>
      <c r="AU303" s="287" t="s">
        <v>1176</v>
      </c>
      <c r="AV303" s="287" t="s">
        <v>1176</v>
      </c>
      <c r="AW303" s="287" t="s">
        <v>1176</v>
      </c>
      <c r="AX303" s="287" t="s">
        <v>1176</v>
      </c>
      <c r="AY303" s="287" t="s">
        <v>1176</v>
      </c>
      <c r="AZ303" s="287" t="s">
        <v>1176</v>
      </c>
      <c r="BA303" s="287" t="s">
        <v>1176</v>
      </c>
      <c r="BB303" s="287" t="s">
        <v>1176</v>
      </c>
      <c r="BC303" s="287" t="s">
        <v>1176</v>
      </c>
      <c r="BD303" s="287" t="s">
        <v>1176</v>
      </c>
      <c r="BE303" s="287" t="s">
        <v>1176</v>
      </c>
      <c r="BF303" s="287" t="s">
        <v>1176</v>
      </c>
      <c r="BG303" s="287" t="s">
        <v>1176</v>
      </c>
      <c r="BH303" s="287" t="s">
        <v>1176</v>
      </c>
      <c r="BI303" s="287" t="s">
        <v>1176</v>
      </c>
      <c r="BJ303" s="287" t="s">
        <v>1176</v>
      </c>
      <c r="BK303" s="287" t="s">
        <v>1176</v>
      </c>
      <c r="BL303" s="287" t="s">
        <v>1176</v>
      </c>
      <c r="BM303" s="287" t="s">
        <v>1176</v>
      </c>
      <c r="BN303" s="287" t="s">
        <v>1176</v>
      </c>
      <c r="BO303" s="287" t="s">
        <v>1176</v>
      </c>
      <c r="BP303" s="287" t="s">
        <v>1176</v>
      </c>
      <c r="BQ303" s="287" t="s">
        <v>1176</v>
      </c>
      <c r="BR303" s="287" t="s">
        <v>1176</v>
      </c>
      <c r="BS303" s="287" t="s">
        <v>1176</v>
      </c>
      <c r="BT303" s="287" t="s">
        <v>1176</v>
      </c>
      <c r="BU303" s="287" t="s">
        <v>1176</v>
      </c>
      <c r="BV303" s="287" t="s">
        <v>1176</v>
      </c>
      <c r="BW303" s="287" t="s">
        <v>1176</v>
      </c>
      <c r="BX303" s="287" t="s">
        <v>1176</v>
      </c>
      <c r="BY303" s="287" t="s">
        <v>1176</v>
      </c>
      <c r="BZ303" s="287" t="s">
        <v>1176</v>
      </c>
      <c r="CA303" s="287" t="s">
        <v>1176</v>
      </c>
      <c r="CB303" s="287" t="s">
        <v>1176</v>
      </c>
      <c r="CC303" s="287" t="s">
        <v>1176</v>
      </c>
      <c r="CD303" s="287" t="s">
        <v>1176</v>
      </c>
      <c r="CE303" s="287" t="s">
        <v>1176</v>
      </c>
      <c r="CF303" s="274"/>
    </row>
    <row r="304" spans="1:84" ht="246" customHeight="1">
      <c r="A304" s="310">
        <v>256</v>
      </c>
      <c r="B304" s="311">
        <v>519</v>
      </c>
      <c r="C304" s="336" t="s">
        <v>1939</v>
      </c>
      <c r="D304" s="79" t="s">
        <v>23</v>
      </c>
      <c r="E304" s="79" t="s">
        <v>1461</v>
      </c>
      <c r="F304" s="79" t="s">
        <v>25</v>
      </c>
      <c r="G304" s="297" t="s">
        <v>1461</v>
      </c>
      <c r="H304" s="311" t="s">
        <v>948</v>
      </c>
      <c r="I304" s="290" t="s">
        <v>1303</v>
      </c>
      <c r="J304" s="326" t="s">
        <v>1082</v>
      </c>
      <c r="K304" s="288" t="s">
        <v>1082</v>
      </c>
      <c r="L304" s="399" t="s">
        <v>648</v>
      </c>
      <c r="M304" s="289" t="s">
        <v>648</v>
      </c>
      <c r="N304" s="289" t="s">
        <v>648</v>
      </c>
      <c r="O304" s="289" t="s">
        <v>648</v>
      </c>
      <c r="P304" s="289" t="s">
        <v>648</v>
      </c>
      <c r="Q304" s="289" t="s">
        <v>648</v>
      </c>
      <c r="R304" s="289" t="s">
        <v>648</v>
      </c>
      <c r="S304" s="289" t="s">
        <v>648</v>
      </c>
      <c r="T304" s="289" t="s">
        <v>648</v>
      </c>
      <c r="U304" s="289" t="s">
        <v>648</v>
      </c>
      <c r="V304" s="289"/>
      <c r="W304" s="478">
        <f t="shared" ref="W304" si="200">COUNTIF($M304:$V304,"x")</f>
        <v>9</v>
      </c>
      <c r="X304" s="290" t="s">
        <v>1771</v>
      </c>
      <c r="Y304" s="290" t="s">
        <v>1771</v>
      </c>
      <c r="Z304" s="290" t="s">
        <v>1771</v>
      </c>
      <c r="AA304" s="290" t="s">
        <v>1771</v>
      </c>
      <c r="AB304" s="290" t="s">
        <v>1771</v>
      </c>
      <c r="AC304" s="290" t="s">
        <v>1771</v>
      </c>
      <c r="AD304" s="290" t="s">
        <v>1771</v>
      </c>
      <c r="AE304" s="290" t="s">
        <v>1771</v>
      </c>
      <c r="AF304" s="290" t="s">
        <v>1771</v>
      </c>
      <c r="AG304" s="290" t="s">
        <v>1771</v>
      </c>
      <c r="AH304" s="290" t="s">
        <v>1771</v>
      </c>
      <c r="AI304" s="290" t="s">
        <v>1771</v>
      </c>
      <c r="AJ304" s="290" t="s">
        <v>1771</v>
      </c>
      <c r="AK304" s="290" t="s">
        <v>1771</v>
      </c>
      <c r="AL304" s="290" t="s">
        <v>1771</v>
      </c>
      <c r="AM304" s="290" t="s">
        <v>1771</v>
      </c>
      <c r="AN304" s="290" t="s">
        <v>1771</v>
      </c>
      <c r="AO304" s="290" t="s">
        <v>1771</v>
      </c>
      <c r="AP304" s="290" t="s">
        <v>1771</v>
      </c>
      <c r="AQ304" s="290" t="s">
        <v>1771</v>
      </c>
      <c r="AR304" s="290" t="s">
        <v>1771</v>
      </c>
      <c r="AS304" s="290" t="s">
        <v>1771</v>
      </c>
      <c r="AT304" s="290" t="s">
        <v>1771</v>
      </c>
      <c r="AU304" s="290" t="s">
        <v>1771</v>
      </c>
      <c r="AV304" s="290"/>
      <c r="AW304" s="290"/>
      <c r="AX304" s="290"/>
      <c r="AY304" s="290"/>
      <c r="AZ304" s="290" t="s">
        <v>1771</v>
      </c>
      <c r="BA304" s="290" t="s">
        <v>1771</v>
      </c>
      <c r="BB304" s="290" t="s">
        <v>1771</v>
      </c>
      <c r="BC304" s="290" t="s">
        <v>1771</v>
      </c>
      <c r="BD304" s="290" t="s">
        <v>1771</v>
      </c>
      <c r="BE304" s="290" t="s">
        <v>1771</v>
      </c>
      <c r="BF304" s="290"/>
      <c r="BG304" s="290">
        <v>2</v>
      </c>
      <c r="BH304" s="290">
        <v>2</v>
      </c>
      <c r="BI304" s="290">
        <v>2</v>
      </c>
      <c r="BJ304" s="290">
        <v>2</v>
      </c>
      <c r="BK304" s="290">
        <v>2</v>
      </c>
      <c r="BL304" s="290">
        <v>2</v>
      </c>
      <c r="BM304" s="290">
        <v>2</v>
      </c>
      <c r="BN304" s="290">
        <v>2</v>
      </c>
      <c r="BO304" s="290">
        <v>2</v>
      </c>
      <c r="BP304" s="403">
        <v>2</v>
      </c>
      <c r="BQ304" s="403">
        <v>2</v>
      </c>
      <c r="BR304" s="403">
        <v>2</v>
      </c>
      <c r="BS304" s="403">
        <v>2</v>
      </c>
      <c r="BT304" s="403">
        <v>2</v>
      </c>
      <c r="BU304" s="403">
        <v>2</v>
      </c>
      <c r="BV304" s="403">
        <v>2</v>
      </c>
      <c r="BW304" s="290">
        <v>2</v>
      </c>
      <c r="BX304" s="291">
        <f>COUNTIF($BG304:$BW304,2)</f>
        <v>17</v>
      </c>
      <c r="BY304" s="292">
        <f>BX304/COUNTA($BG304:$BW304)</f>
        <v>1</v>
      </c>
      <c r="BZ304" s="291">
        <f t="shared" si="168"/>
        <v>0</v>
      </c>
      <c r="CA304" s="292">
        <f>BZ304/COUNTA($BG304:$BW304)</f>
        <v>0</v>
      </c>
      <c r="CB304" s="291">
        <f t="shared" si="169"/>
        <v>0</v>
      </c>
      <c r="CC304" s="292">
        <f>CB304/COUNTA($BG304:$BV304)</f>
        <v>0</v>
      </c>
      <c r="CD304" s="291">
        <f>(((BX304*2)+(BZ304*1)+(CB304*0)))/COUNTA($BG304:$BW304)</f>
        <v>2</v>
      </c>
      <c r="CE304" s="291" t="str">
        <f t="shared" si="163"/>
        <v>Đạt mục tiêu</v>
      </c>
      <c r="CF304" s="274"/>
    </row>
    <row r="305" spans="1:84" ht="67.5" customHeight="1">
      <c r="A305" s="285">
        <v>258</v>
      </c>
      <c r="B305" s="286">
        <v>525</v>
      </c>
      <c r="C305" s="305" t="s">
        <v>1009</v>
      </c>
      <c r="D305" s="305"/>
      <c r="E305" s="305"/>
      <c r="F305" s="287" t="s">
        <v>1176</v>
      </c>
      <c r="G305" s="287" t="s">
        <v>1176</v>
      </c>
      <c r="H305" s="287" t="s">
        <v>1176</v>
      </c>
      <c r="I305" s="287" t="s">
        <v>1176</v>
      </c>
      <c r="J305" s="287" t="s">
        <v>1176</v>
      </c>
      <c r="K305" s="287" t="s">
        <v>1176</v>
      </c>
      <c r="L305" s="400" t="s">
        <v>1176</v>
      </c>
      <c r="M305" s="287" t="s">
        <v>1176</v>
      </c>
      <c r="N305" s="287" t="s">
        <v>1176</v>
      </c>
      <c r="O305" s="287" t="s">
        <v>1176</v>
      </c>
      <c r="P305" s="287" t="s">
        <v>1176</v>
      </c>
      <c r="Q305" s="287" t="s">
        <v>1176</v>
      </c>
      <c r="R305" s="287" t="s">
        <v>1176</v>
      </c>
      <c r="S305" s="287" t="s">
        <v>1176</v>
      </c>
      <c r="T305" s="287" t="s">
        <v>1176</v>
      </c>
      <c r="U305" s="287" t="s">
        <v>1176</v>
      </c>
      <c r="V305" s="287" t="s">
        <v>1176</v>
      </c>
      <c r="W305" s="287" t="s">
        <v>1176</v>
      </c>
      <c r="X305" s="287" t="s">
        <v>1176</v>
      </c>
      <c r="Y305" s="287" t="s">
        <v>1176</v>
      </c>
      <c r="Z305" s="287" t="s">
        <v>1176</v>
      </c>
      <c r="AA305" s="287" t="s">
        <v>1176</v>
      </c>
      <c r="AB305" s="287" t="s">
        <v>1176</v>
      </c>
      <c r="AC305" s="287" t="s">
        <v>1176</v>
      </c>
      <c r="AD305" s="287" t="s">
        <v>1176</v>
      </c>
      <c r="AE305" s="287" t="s">
        <v>1176</v>
      </c>
      <c r="AF305" s="287" t="s">
        <v>1176</v>
      </c>
      <c r="AG305" s="287" t="s">
        <v>1176</v>
      </c>
      <c r="AH305" s="287" t="s">
        <v>1176</v>
      </c>
      <c r="AI305" s="287" t="s">
        <v>1176</v>
      </c>
      <c r="AJ305" s="287" t="s">
        <v>1176</v>
      </c>
      <c r="AK305" s="287" t="s">
        <v>1176</v>
      </c>
      <c r="AL305" s="287" t="s">
        <v>1176</v>
      </c>
      <c r="AM305" s="287" t="s">
        <v>1176</v>
      </c>
      <c r="AN305" s="287"/>
      <c r="AO305" s="287" t="s">
        <v>1176</v>
      </c>
      <c r="AP305" s="287" t="s">
        <v>1176</v>
      </c>
      <c r="AQ305" s="287" t="s">
        <v>1176</v>
      </c>
      <c r="AR305" s="287" t="s">
        <v>1176</v>
      </c>
      <c r="AS305" s="287" t="s">
        <v>1176</v>
      </c>
      <c r="AT305" s="287" t="s">
        <v>1176</v>
      </c>
      <c r="AU305" s="287" t="s">
        <v>1176</v>
      </c>
      <c r="AV305" s="287" t="s">
        <v>1176</v>
      </c>
      <c r="AW305" s="287" t="s">
        <v>1176</v>
      </c>
      <c r="AX305" s="287" t="s">
        <v>1176</v>
      </c>
      <c r="AY305" s="287" t="s">
        <v>1176</v>
      </c>
      <c r="AZ305" s="287" t="s">
        <v>1176</v>
      </c>
      <c r="BA305" s="287" t="s">
        <v>1176</v>
      </c>
      <c r="BB305" s="287" t="s">
        <v>1176</v>
      </c>
      <c r="BC305" s="287" t="s">
        <v>1176</v>
      </c>
      <c r="BD305" s="287" t="s">
        <v>1176</v>
      </c>
      <c r="BE305" s="287" t="s">
        <v>1176</v>
      </c>
      <c r="BF305" s="287" t="s">
        <v>1176</v>
      </c>
      <c r="BG305" s="287" t="s">
        <v>1176</v>
      </c>
      <c r="BH305" s="287" t="s">
        <v>1176</v>
      </c>
      <c r="BI305" s="287" t="s">
        <v>1176</v>
      </c>
      <c r="BJ305" s="287" t="s">
        <v>1176</v>
      </c>
      <c r="BK305" s="287" t="s">
        <v>1176</v>
      </c>
      <c r="BL305" s="287" t="s">
        <v>1176</v>
      </c>
      <c r="BM305" s="287" t="s">
        <v>1176</v>
      </c>
      <c r="BN305" s="287" t="s">
        <v>1176</v>
      </c>
      <c r="BO305" s="287" t="s">
        <v>1176</v>
      </c>
      <c r="BP305" s="287" t="s">
        <v>1176</v>
      </c>
      <c r="BQ305" s="287" t="s">
        <v>1176</v>
      </c>
      <c r="BR305" s="287" t="s">
        <v>1176</v>
      </c>
      <c r="BS305" s="287" t="s">
        <v>1176</v>
      </c>
      <c r="BT305" s="287" t="s">
        <v>1176</v>
      </c>
      <c r="BU305" s="287" t="s">
        <v>1176</v>
      </c>
      <c r="BV305" s="287" t="s">
        <v>1176</v>
      </c>
      <c r="BW305" s="287" t="s">
        <v>1176</v>
      </c>
      <c r="BX305" s="287" t="s">
        <v>1176</v>
      </c>
      <c r="BY305" s="287" t="s">
        <v>1176</v>
      </c>
      <c r="BZ305" s="287" t="s">
        <v>1176</v>
      </c>
      <c r="CA305" s="287" t="s">
        <v>1176</v>
      </c>
      <c r="CB305" s="287" t="s">
        <v>1176</v>
      </c>
      <c r="CC305" s="287" t="s">
        <v>1176</v>
      </c>
      <c r="CD305" s="287" t="s">
        <v>1176</v>
      </c>
      <c r="CE305" s="287" t="s">
        <v>1176</v>
      </c>
      <c r="CF305" s="274"/>
    </row>
    <row r="306" spans="1:84" ht="60.75" customHeight="1">
      <c r="A306" s="651">
        <v>259</v>
      </c>
      <c r="B306" s="646">
        <v>560</v>
      </c>
      <c r="C306" s="645" t="s">
        <v>1592</v>
      </c>
      <c r="D306" s="645" t="s">
        <v>23</v>
      </c>
      <c r="E306" s="645" t="s">
        <v>1565</v>
      </c>
      <c r="F306" s="654" t="s">
        <v>23</v>
      </c>
      <c r="G306" s="656" t="s">
        <v>1565</v>
      </c>
      <c r="H306" s="290" t="s">
        <v>1876</v>
      </c>
      <c r="I306" s="205" t="s">
        <v>1303</v>
      </c>
      <c r="J306" s="70" t="s">
        <v>1163</v>
      </c>
      <c r="K306" s="288" t="s">
        <v>1082</v>
      </c>
      <c r="L306" s="399" t="s">
        <v>648</v>
      </c>
      <c r="M306" s="289" t="s">
        <v>648</v>
      </c>
      <c r="N306" s="289"/>
      <c r="O306" s="289"/>
      <c r="P306" s="289"/>
      <c r="Q306" s="289"/>
      <c r="R306" s="289"/>
      <c r="S306" s="289"/>
      <c r="T306" s="289"/>
      <c r="U306" s="289"/>
      <c r="V306" s="289"/>
      <c r="W306" s="478">
        <f t="shared" ref="W306:W365" si="201">COUNTIF($M306:$V306,"x")</f>
        <v>1</v>
      </c>
      <c r="X306" s="290"/>
      <c r="Y306" s="290" t="s">
        <v>1769</v>
      </c>
      <c r="Z306" s="290"/>
      <c r="AA306" s="290"/>
      <c r="AB306" s="290"/>
      <c r="AC306" s="290"/>
      <c r="AD306" s="290"/>
      <c r="AE306" s="290"/>
      <c r="AF306" s="290"/>
      <c r="AG306" s="290"/>
      <c r="AH306" s="290"/>
      <c r="AI306" s="290"/>
      <c r="AJ306" s="290"/>
      <c r="AK306" s="290"/>
      <c r="AL306" s="290"/>
      <c r="AM306" s="290"/>
      <c r="AN306" s="290"/>
      <c r="AO306" s="290"/>
      <c r="AP306" s="290"/>
      <c r="AQ306" s="290"/>
      <c r="AR306" s="290"/>
      <c r="AS306" s="290"/>
      <c r="AT306" s="290"/>
      <c r="AU306" s="290"/>
      <c r="AV306" s="290"/>
      <c r="AW306" s="290"/>
      <c r="AX306" s="290"/>
      <c r="AY306" s="290"/>
      <c r="AZ306" s="290"/>
      <c r="BA306" s="290"/>
      <c r="BB306" s="290"/>
      <c r="BC306" s="290"/>
      <c r="BD306" s="290"/>
      <c r="BE306" s="290"/>
      <c r="BF306" s="290"/>
      <c r="BG306" s="290">
        <v>2</v>
      </c>
      <c r="BH306" s="290">
        <v>2</v>
      </c>
      <c r="BI306" s="290">
        <v>2</v>
      </c>
      <c r="BJ306" s="290">
        <v>2</v>
      </c>
      <c r="BK306" s="290">
        <v>2</v>
      </c>
      <c r="BL306" s="290">
        <v>2</v>
      </c>
      <c r="BM306" s="290">
        <v>2</v>
      </c>
      <c r="BN306" s="290">
        <v>2</v>
      </c>
      <c r="BO306" s="290">
        <v>2</v>
      </c>
      <c r="BP306" s="290">
        <v>2</v>
      </c>
      <c r="BQ306" s="290">
        <v>2</v>
      </c>
      <c r="BR306" s="290">
        <v>1</v>
      </c>
      <c r="BS306" s="290">
        <v>2</v>
      </c>
      <c r="BT306" s="290">
        <v>2</v>
      </c>
      <c r="BU306" s="290">
        <v>2</v>
      </c>
      <c r="BV306" s="290">
        <v>2</v>
      </c>
      <c r="BW306" s="290">
        <v>2</v>
      </c>
      <c r="BX306" s="291">
        <f t="shared" ref="BX306:BX323" si="202">COUNTIF($BG306:$BW306,2)</f>
        <v>16</v>
      </c>
      <c r="BY306" s="292">
        <f t="shared" ref="BY306:BY323" si="203">BX306/COUNTA($BG306:$BW306)</f>
        <v>0.94117647058823528</v>
      </c>
      <c r="BZ306" s="291">
        <f t="shared" ref="BZ306:BZ368" si="204">COUNTIF($BG306:$BV306,1)</f>
        <v>1</v>
      </c>
      <c r="CA306" s="292">
        <f t="shared" ref="CA306:CA323" si="205">BZ306/COUNTA($BG306:$BW306)</f>
        <v>5.8823529411764705E-2</v>
      </c>
      <c r="CB306" s="291">
        <f t="shared" ref="CB306:CB368" si="206">COUNTIF($BG306:$BV306,0)</f>
        <v>0</v>
      </c>
      <c r="CC306" s="292">
        <f t="shared" ref="CC306:CC321" si="207">CB306/COUNTA($BG306:$BV306)</f>
        <v>0</v>
      </c>
      <c r="CD306" s="291">
        <f t="shared" ref="CD306:CD323" si="208">(((BX306*2)+(BZ306*1)+(CB306*0)))/COUNTA($BG306:$BW306)</f>
        <v>1.9411764705882353</v>
      </c>
      <c r="CE306" s="291" t="str">
        <f t="shared" si="163"/>
        <v>Đạt mục tiêu</v>
      </c>
      <c r="CF306" s="274"/>
    </row>
    <row r="307" spans="1:84" ht="30.75" customHeight="1">
      <c r="A307" s="652"/>
      <c r="B307" s="647"/>
      <c r="C307" s="643"/>
      <c r="D307" s="643"/>
      <c r="E307" s="643"/>
      <c r="F307" s="655"/>
      <c r="G307" s="657"/>
      <c r="H307" s="290" t="s">
        <v>1782</v>
      </c>
      <c r="I307" s="297" t="s">
        <v>1303</v>
      </c>
      <c r="J307" s="70" t="s">
        <v>1163</v>
      </c>
      <c r="K307" s="288" t="s">
        <v>1082</v>
      </c>
      <c r="L307" s="399" t="s">
        <v>648</v>
      </c>
      <c r="M307" s="289" t="s">
        <v>648</v>
      </c>
      <c r="N307" s="289"/>
      <c r="O307" s="289"/>
      <c r="P307" s="289"/>
      <c r="Q307" s="289"/>
      <c r="R307" s="289"/>
      <c r="S307" s="289"/>
      <c r="T307" s="289"/>
      <c r="U307" s="289"/>
      <c r="V307" s="289"/>
      <c r="W307" s="478">
        <f t="shared" si="201"/>
        <v>1</v>
      </c>
      <c r="X307" s="290"/>
      <c r="Y307" s="290"/>
      <c r="Z307" s="290" t="s">
        <v>1769</v>
      </c>
      <c r="AA307" s="290"/>
      <c r="AB307" s="290"/>
      <c r="AC307" s="290"/>
      <c r="AD307" s="290"/>
      <c r="AE307" s="290"/>
      <c r="AF307" s="290"/>
      <c r="AG307" s="290"/>
      <c r="AH307" s="290"/>
      <c r="AI307" s="290"/>
      <c r="AJ307" s="290"/>
      <c r="AK307" s="290"/>
      <c r="AL307" s="290"/>
      <c r="AM307" s="290"/>
      <c r="AN307" s="290"/>
      <c r="AO307" s="290"/>
      <c r="AP307" s="290"/>
      <c r="AQ307" s="290"/>
      <c r="AR307" s="290"/>
      <c r="AS307" s="290"/>
      <c r="AT307" s="290"/>
      <c r="AU307" s="290"/>
      <c r="AV307" s="290"/>
      <c r="AW307" s="290"/>
      <c r="AX307" s="290"/>
      <c r="AY307" s="290"/>
      <c r="AZ307" s="290"/>
      <c r="BA307" s="290"/>
      <c r="BB307" s="290"/>
      <c r="BC307" s="290"/>
      <c r="BD307" s="290"/>
      <c r="BE307" s="290"/>
      <c r="BF307" s="290"/>
      <c r="BG307" s="290">
        <v>2</v>
      </c>
      <c r="BH307" s="290">
        <v>2</v>
      </c>
      <c r="BI307" s="290">
        <v>2</v>
      </c>
      <c r="BJ307" s="290">
        <v>2</v>
      </c>
      <c r="BK307" s="290">
        <v>2</v>
      </c>
      <c r="BL307" s="290">
        <v>2</v>
      </c>
      <c r="BM307" s="290">
        <v>2</v>
      </c>
      <c r="BN307" s="290">
        <v>2</v>
      </c>
      <c r="BO307" s="290">
        <v>2</v>
      </c>
      <c r="BP307" s="290">
        <v>1</v>
      </c>
      <c r="BQ307" s="290">
        <v>2</v>
      </c>
      <c r="BR307" s="290">
        <v>2</v>
      </c>
      <c r="BS307" s="290">
        <v>2</v>
      </c>
      <c r="BT307" s="290">
        <v>2</v>
      </c>
      <c r="BU307" s="290">
        <v>2</v>
      </c>
      <c r="BV307" s="290">
        <v>2</v>
      </c>
      <c r="BW307" s="290">
        <v>2</v>
      </c>
      <c r="BX307" s="291">
        <f t="shared" si="202"/>
        <v>16</v>
      </c>
      <c r="BY307" s="292">
        <f t="shared" si="203"/>
        <v>0.94117647058823528</v>
      </c>
      <c r="BZ307" s="291">
        <f t="shared" si="204"/>
        <v>1</v>
      </c>
      <c r="CA307" s="292">
        <f t="shared" si="205"/>
        <v>5.8823529411764705E-2</v>
      </c>
      <c r="CB307" s="291">
        <f t="shared" si="206"/>
        <v>0</v>
      </c>
      <c r="CC307" s="292">
        <f t="shared" si="207"/>
        <v>0</v>
      </c>
      <c r="CD307" s="291">
        <f t="shared" si="208"/>
        <v>1.9411764705882353</v>
      </c>
      <c r="CE307" s="291" t="str">
        <f t="shared" si="163"/>
        <v>Đạt mục tiêu</v>
      </c>
      <c r="CF307" s="274"/>
    </row>
    <row r="308" spans="1:84" ht="42" customHeight="1">
      <c r="A308" s="652"/>
      <c r="B308" s="647"/>
      <c r="C308" s="643"/>
      <c r="D308" s="643"/>
      <c r="E308" s="643"/>
      <c r="F308" s="655"/>
      <c r="G308" s="657"/>
      <c r="H308" s="290" t="s">
        <v>1570</v>
      </c>
      <c r="I308" s="205" t="s">
        <v>1303</v>
      </c>
      <c r="J308" s="70" t="s">
        <v>1163</v>
      </c>
      <c r="K308" s="288" t="s">
        <v>1082</v>
      </c>
      <c r="L308" s="399" t="s">
        <v>648</v>
      </c>
      <c r="M308" s="289" t="s">
        <v>648</v>
      </c>
      <c r="N308" s="289"/>
      <c r="O308" s="289"/>
      <c r="P308" s="289"/>
      <c r="Q308" s="289"/>
      <c r="R308" s="289"/>
      <c r="S308" s="289"/>
      <c r="T308" s="289"/>
      <c r="U308" s="289"/>
      <c r="V308" s="289"/>
      <c r="W308" s="478">
        <f t="shared" si="201"/>
        <v>1</v>
      </c>
      <c r="X308" s="290" t="s">
        <v>1769</v>
      </c>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290"/>
      <c r="AY308" s="290"/>
      <c r="AZ308" s="290"/>
      <c r="BA308" s="290"/>
      <c r="BB308" s="290"/>
      <c r="BC308" s="290"/>
      <c r="BD308" s="290"/>
      <c r="BE308" s="290"/>
      <c r="BF308" s="290"/>
      <c r="BG308" s="290">
        <v>2</v>
      </c>
      <c r="BH308" s="290">
        <v>2</v>
      </c>
      <c r="BI308" s="290">
        <v>2</v>
      </c>
      <c r="BJ308" s="290">
        <v>2</v>
      </c>
      <c r="BK308" s="290">
        <v>2</v>
      </c>
      <c r="BL308" s="290">
        <v>2</v>
      </c>
      <c r="BM308" s="290">
        <v>2</v>
      </c>
      <c r="BN308" s="290">
        <v>2</v>
      </c>
      <c r="BO308" s="290">
        <v>2</v>
      </c>
      <c r="BP308" s="290">
        <v>2</v>
      </c>
      <c r="BQ308" s="290">
        <v>2</v>
      </c>
      <c r="BR308" s="290">
        <v>1</v>
      </c>
      <c r="BS308" s="290">
        <v>2</v>
      </c>
      <c r="BT308" s="290">
        <v>2</v>
      </c>
      <c r="BU308" s="290">
        <v>2</v>
      </c>
      <c r="BV308" s="290">
        <v>2</v>
      </c>
      <c r="BW308" s="290">
        <v>2</v>
      </c>
      <c r="BX308" s="291">
        <f t="shared" si="202"/>
        <v>16</v>
      </c>
      <c r="BY308" s="292">
        <f t="shared" si="203"/>
        <v>0.94117647058823528</v>
      </c>
      <c r="BZ308" s="291">
        <f t="shared" si="204"/>
        <v>1</v>
      </c>
      <c r="CA308" s="292">
        <f t="shared" si="205"/>
        <v>5.8823529411764705E-2</v>
      </c>
      <c r="CB308" s="291">
        <f t="shared" si="206"/>
        <v>0</v>
      </c>
      <c r="CC308" s="292">
        <f t="shared" si="207"/>
        <v>0</v>
      </c>
      <c r="CD308" s="291">
        <f t="shared" si="208"/>
        <v>1.9411764705882353</v>
      </c>
      <c r="CE308" s="291" t="str">
        <f t="shared" si="163"/>
        <v>Đạt mục tiêu</v>
      </c>
      <c r="CF308" s="274"/>
    </row>
    <row r="309" spans="1:84" ht="30.75" customHeight="1">
      <c r="A309" s="652"/>
      <c r="B309" s="647"/>
      <c r="C309" s="643"/>
      <c r="D309" s="643"/>
      <c r="E309" s="643"/>
      <c r="F309" s="655"/>
      <c r="G309" s="657"/>
      <c r="H309" s="290" t="s">
        <v>1571</v>
      </c>
      <c r="I309" s="290" t="s">
        <v>1303</v>
      </c>
      <c r="J309" s="70" t="s">
        <v>1163</v>
      </c>
      <c r="K309" s="288" t="s">
        <v>1082</v>
      </c>
      <c r="L309" s="399" t="s">
        <v>648</v>
      </c>
      <c r="M309" s="289"/>
      <c r="N309" s="289" t="s">
        <v>648</v>
      </c>
      <c r="O309" s="289"/>
      <c r="P309" s="289"/>
      <c r="Q309" s="289"/>
      <c r="R309" s="289"/>
      <c r="S309" s="289"/>
      <c r="T309" s="289"/>
      <c r="U309" s="289"/>
      <c r="V309" s="289"/>
      <c r="W309" s="478">
        <f t="shared" si="201"/>
        <v>1</v>
      </c>
      <c r="X309" s="290"/>
      <c r="Y309" s="290"/>
      <c r="Z309" s="290"/>
      <c r="AA309" s="290" t="s">
        <v>1769</v>
      </c>
      <c r="AB309" s="290"/>
      <c r="AC309" s="290"/>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0"/>
      <c r="AY309" s="290"/>
      <c r="AZ309" s="290"/>
      <c r="BA309" s="290"/>
      <c r="BB309" s="290"/>
      <c r="BC309" s="290"/>
      <c r="BD309" s="290"/>
      <c r="BE309" s="290"/>
      <c r="BF309" s="290"/>
      <c r="BG309" s="290">
        <v>2</v>
      </c>
      <c r="BH309" s="290">
        <v>2</v>
      </c>
      <c r="BI309" s="290">
        <v>2</v>
      </c>
      <c r="BJ309" s="290">
        <v>2</v>
      </c>
      <c r="BK309" s="290">
        <v>2</v>
      </c>
      <c r="BL309" s="290">
        <v>2</v>
      </c>
      <c r="BM309" s="290">
        <v>2</v>
      </c>
      <c r="BN309" s="290">
        <v>1</v>
      </c>
      <c r="BO309" s="290">
        <v>2</v>
      </c>
      <c r="BP309" s="290">
        <v>2</v>
      </c>
      <c r="BQ309" s="290">
        <v>2</v>
      </c>
      <c r="BR309" s="290">
        <v>1</v>
      </c>
      <c r="BS309" s="290">
        <v>1</v>
      </c>
      <c r="BT309" s="290">
        <v>2</v>
      </c>
      <c r="BU309" s="290">
        <v>2</v>
      </c>
      <c r="BV309" s="290">
        <v>2</v>
      </c>
      <c r="BW309" s="290">
        <v>2</v>
      </c>
      <c r="BX309" s="291">
        <f t="shared" si="202"/>
        <v>14</v>
      </c>
      <c r="BY309" s="292">
        <f t="shared" si="203"/>
        <v>0.82352941176470584</v>
      </c>
      <c r="BZ309" s="291">
        <f t="shared" si="204"/>
        <v>3</v>
      </c>
      <c r="CA309" s="292">
        <f t="shared" si="205"/>
        <v>0.17647058823529413</v>
      </c>
      <c r="CB309" s="291">
        <f t="shared" si="206"/>
        <v>0</v>
      </c>
      <c r="CC309" s="292">
        <f t="shared" si="207"/>
        <v>0</v>
      </c>
      <c r="CD309" s="291">
        <f t="shared" si="208"/>
        <v>1.8235294117647058</v>
      </c>
      <c r="CE309" s="291" t="str">
        <f t="shared" si="163"/>
        <v>Đạt mục tiêu</v>
      </c>
      <c r="CF309" s="274"/>
    </row>
    <row r="310" spans="1:84" ht="30.75" customHeight="1">
      <c r="A310" s="652"/>
      <c r="B310" s="647"/>
      <c r="C310" s="643"/>
      <c r="D310" s="643"/>
      <c r="E310" s="643"/>
      <c r="F310" s="655"/>
      <c r="G310" s="657"/>
      <c r="H310" s="290" t="s">
        <v>1882</v>
      </c>
      <c r="I310" s="290" t="s">
        <v>1303</v>
      </c>
      <c r="J310" s="70" t="s">
        <v>1163</v>
      </c>
      <c r="K310" s="288" t="s">
        <v>1082</v>
      </c>
      <c r="L310" s="399" t="s">
        <v>648</v>
      </c>
      <c r="M310" s="289"/>
      <c r="N310" s="289"/>
      <c r="O310" s="289"/>
      <c r="P310" s="289"/>
      <c r="Q310" s="289" t="s">
        <v>648</v>
      </c>
      <c r="R310" s="289"/>
      <c r="S310" s="289"/>
      <c r="T310" s="289"/>
      <c r="U310" s="289"/>
      <c r="V310" s="289"/>
      <c r="W310" s="478">
        <f t="shared" si="201"/>
        <v>1</v>
      </c>
      <c r="X310" s="290"/>
      <c r="Y310" s="290"/>
      <c r="Z310" s="290"/>
      <c r="AA310" s="290"/>
      <c r="AB310" s="290"/>
      <c r="AC310" s="290"/>
      <c r="AD310" s="290"/>
      <c r="AE310" s="290"/>
      <c r="AF310" s="290"/>
      <c r="AG310" s="290"/>
      <c r="AH310" s="290"/>
      <c r="AI310" s="290"/>
      <c r="AJ310" s="290"/>
      <c r="AK310" s="290"/>
      <c r="AL310" s="290" t="s">
        <v>1769</v>
      </c>
      <c r="AM310" s="290"/>
      <c r="AN310" s="290"/>
      <c r="AO310" s="290"/>
      <c r="AP310" s="290"/>
      <c r="AQ310" s="290"/>
      <c r="AR310" s="290"/>
      <c r="AS310" s="290"/>
      <c r="AT310" s="290"/>
      <c r="AU310" s="290"/>
      <c r="AV310" s="290"/>
      <c r="AW310" s="290"/>
      <c r="AX310" s="290"/>
      <c r="AY310" s="290"/>
      <c r="AZ310" s="290"/>
      <c r="BA310" s="290"/>
      <c r="BB310" s="290"/>
      <c r="BC310" s="290"/>
      <c r="BD310" s="290"/>
      <c r="BE310" s="290"/>
      <c r="BF310" s="290"/>
      <c r="BG310" s="290">
        <v>2</v>
      </c>
      <c r="BH310" s="290">
        <v>2</v>
      </c>
      <c r="BI310" s="290">
        <v>2</v>
      </c>
      <c r="BJ310" s="290">
        <v>2</v>
      </c>
      <c r="BK310" s="290">
        <v>2</v>
      </c>
      <c r="BL310" s="290">
        <v>2</v>
      </c>
      <c r="BM310" s="290">
        <v>2</v>
      </c>
      <c r="BN310" s="290">
        <v>2</v>
      </c>
      <c r="BO310" s="290">
        <v>2</v>
      </c>
      <c r="BP310" s="290">
        <v>2</v>
      </c>
      <c r="BQ310" s="290">
        <v>2</v>
      </c>
      <c r="BR310" s="290">
        <v>2</v>
      </c>
      <c r="BS310" s="290">
        <v>2</v>
      </c>
      <c r="BT310" s="290">
        <v>2</v>
      </c>
      <c r="BU310" s="290">
        <v>2</v>
      </c>
      <c r="BV310" s="290">
        <v>2</v>
      </c>
      <c r="BW310" s="290">
        <v>2</v>
      </c>
      <c r="BX310" s="291">
        <f t="shared" si="202"/>
        <v>17</v>
      </c>
      <c r="BY310" s="292">
        <f t="shared" si="203"/>
        <v>1</v>
      </c>
      <c r="BZ310" s="291">
        <f t="shared" si="204"/>
        <v>0</v>
      </c>
      <c r="CA310" s="292">
        <f t="shared" si="205"/>
        <v>0</v>
      </c>
      <c r="CB310" s="291">
        <f t="shared" si="206"/>
        <v>0</v>
      </c>
      <c r="CC310" s="292">
        <f t="shared" si="207"/>
        <v>0</v>
      </c>
      <c r="CD310" s="291">
        <f t="shared" si="208"/>
        <v>2</v>
      </c>
      <c r="CE310" s="291" t="str">
        <f t="shared" si="163"/>
        <v>Đạt mục tiêu</v>
      </c>
      <c r="CF310" s="274"/>
    </row>
    <row r="311" spans="1:84" ht="30.75" customHeight="1">
      <c r="A311" s="652"/>
      <c r="B311" s="647"/>
      <c r="C311" s="643"/>
      <c r="D311" s="643"/>
      <c r="E311" s="643"/>
      <c r="F311" s="655"/>
      <c r="G311" s="657"/>
      <c r="H311" s="290" t="s">
        <v>2123</v>
      </c>
      <c r="I311" s="290" t="s">
        <v>1303</v>
      </c>
      <c r="J311" s="70" t="s">
        <v>1163</v>
      </c>
      <c r="K311" s="288" t="s">
        <v>1082</v>
      </c>
      <c r="L311" s="399" t="s">
        <v>648</v>
      </c>
      <c r="M311" s="289"/>
      <c r="N311" s="289"/>
      <c r="O311" s="289"/>
      <c r="P311" s="289"/>
      <c r="Q311" s="289" t="s">
        <v>648</v>
      </c>
      <c r="R311" s="289"/>
      <c r="S311" s="289"/>
      <c r="T311" s="289"/>
      <c r="U311" s="289"/>
      <c r="V311" s="289"/>
      <c r="W311" s="478">
        <f t="shared" si="201"/>
        <v>1</v>
      </c>
      <c r="X311" s="290"/>
      <c r="Y311" s="290"/>
      <c r="Z311" s="290"/>
      <c r="AA311" s="290"/>
      <c r="AB311" s="290"/>
      <c r="AC311" s="290"/>
      <c r="AD311" s="290"/>
      <c r="AE311" s="290"/>
      <c r="AF311" s="290"/>
      <c r="AG311" s="290"/>
      <c r="AH311" s="290"/>
      <c r="AI311" s="290"/>
      <c r="AJ311" s="290"/>
      <c r="AK311" s="290"/>
      <c r="AL311" s="290"/>
      <c r="AM311" s="290"/>
      <c r="AN311" s="290" t="s">
        <v>1769</v>
      </c>
      <c r="AO311" s="290"/>
      <c r="AP311" s="290"/>
      <c r="AQ311" s="290"/>
      <c r="AR311" s="290"/>
      <c r="AS311" s="290"/>
      <c r="AT311" s="290"/>
      <c r="AU311" s="290"/>
      <c r="AV311" s="290"/>
      <c r="AW311" s="290"/>
      <c r="AX311" s="290"/>
      <c r="AY311" s="290"/>
      <c r="AZ311" s="290"/>
      <c r="BA311" s="290"/>
      <c r="BB311" s="290"/>
      <c r="BC311" s="290"/>
      <c r="BD311" s="290"/>
      <c r="BE311" s="290"/>
      <c r="BF311" s="290"/>
      <c r="BG311" s="290">
        <v>2</v>
      </c>
      <c r="BH311" s="290">
        <v>2</v>
      </c>
      <c r="BI311" s="290">
        <v>2</v>
      </c>
      <c r="BJ311" s="290">
        <v>2</v>
      </c>
      <c r="BK311" s="290">
        <v>2</v>
      </c>
      <c r="BL311" s="290">
        <v>2</v>
      </c>
      <c r="BM311" s="290">
        <v>2</v>
      </c>
      <c r="BN311" s="290">
        <v>2</v>
      </c>
      <c r="BO311" s="290">
        <v>2</v>
      </c>
      <c r="BP311" s="290">
        <v>2</v>
      </c>
      <c r="BQ311" s="290">
        <v>2</v>
      </c>
      <c r="BR311" s="290">
        <v>1</v>
      </c>
      <c r="BS311" s="290">
        <v>2</v>
      </c>
      <c r="BT311" s="290">
        <v>2</v>
      </c>
      <c r="BU311" s="290">
        <v>2</v>
      </c>
      <c r="BV311" s="290">
        <v>2</v>
      </c>
      <c r="BW311" s="290">
        <v>2</v>
      </c>
      <c r="BX311" s="291">
        <f t="shared" si="202"/>
        <v>16</v>
      </c>
      <c r="BY311" s="292">
        <f t="shared" si="203"/>
        <v>0.94117647058823528</v>
      </c>
      <c r="BZ311" s="291">
        <f t="shared" si="204"/>
        <v>1</v>
      </c>
      <c r="CA311" s="292">
        <f t="shared" si="205"/>
        <v>5.8823529411764705E-2</v>
      </c>
      <c r="CB311" s="291">
        <f t="shared" si="206"/>
        <v>0</v>
      </c>
      <c r="CC311" s="292">
        <f t="shared" si="207"/>
        <v>0</v>
      </c>
      <c r="CD311" s="291">
        <f t="shared" si="208"/>
        <v>1.9411764705882353</v>
      </c>
      <c r="CE311" s="291" t="str">
        <f t="shared" si="163"/>
        <v>Đạt mục tiêu</v>
      </c>
      <c r="CF311" s="274"/>
    </row>
    <row r="312" spans="1:84" ht="55.5" customHeight="1">
      <c r="A312" s="652"/>
      <c r="B312" s="647"/>
      <c r="C312" s="643"/>
      <c r="D312" s="643"/>
      <c r="E312" s="643"/>
      <c r="F312" s="655"/>
      <c r="G312" s="657"/>
      <c r="H312" s="290" t="s">
        <v>1879</v>
      </c>
      <c r="I312" s="290" t="s">
        <v>1303</v>
      </c>
      <c r="J312" s="70" t="s">
        <v>1163</v>
      </c>
      <c r="K312" s="288" t="s">
        <v>1082</v>
      </c>
      <c r="L312" s="399" t="s">
        <v>648</v>
      </c>
      <c r="M312" s="289"/>
      <c r="N312" s="289"/>
      <c r="O312" s="289"/>
      <c r="P312" s="289" t="s">
        <v>648</v>
      </c>
      <c r="Q312" s="289"/>
      <c r="R312" s="289"/>
      <c r="S312" s="289"/>
      <c r="T312" s="289"/>
      <c r="U312" s="289"/>
      <c r="V312" s="289"/>
      <c r="W312" s="478">
        <f t="shared" si="201"/>
        <v>1</v>
      </c>
      <c r="X312" s="290"/>
      <c r="Y312" s="290"/>
      <c r="Z312" s="290"/>
      <c r="AA312" s="290"/>
      <c r="AB312" s="290"/>
      <c r="AC312" s="290"/>
      <c r="AD312" s="290"/>
      <c r="AE312" s="290"/>
      <c r="AF312" s="290"/>
      <c r="AG312" s="290"/>
      <c r="AH312" s="290"/>
      <c r="AI312" s="290"/>
      <c r="AJ312" s="290" t="s">
        <v>1769</v>
      </c>
      <c r="AK312" s="290"/>
      <c r="AL312" s="290"/>
      <c r="AM312" s="290"/>
      <c r="AN312" s="290"/>
      <c r="AO312" s="290"/>
      <c r="AP312" s="290"/>
      <c r="AQ312" s="290"/>
      <c r="AR312" s="290"/>
      <c r="AS312" s="290"/>
      <c r="AT312" s="290"/>
      <c r="AU312" s="290"/>
      <c r="AV312" s="290"/>
      <c r="AW312" s="290"/>
      <c r="AX312" s="290"/>
      <c r="AY312" s="290"/>
      <c r="AZ312" s="290"/>
      <c r="BA312" s="290"/>
      <c r="BB312" s="290"/>
      <c r="BC312" s="290"/>
      <c r="BD312" s="290"/>
      <c r="BE312" s="290"/>
      <c r="BF312" s="290"/>
      <c r="BG312" s="290">
        <v>2</v>
      </c>
      <c r="BH312" s="290">
        <v>2</v>
      </c>
      <c r="BI312" s="290">
        <v>2</v>
      </c>
      <c r="BJ312" s="290">
        <v>2</v>
      </c>
      <c r="BK312" s="290">
        <v>2</v>
      </c>
      <c r="BL312" s="290">
        <v>2</v>
      </c>
      <c r="BM312" s="290">
        <v>2</v>
      </c>
      <c r="BN312" s="290">
        <v>2</v>
      </c>
      <c r="BO312" s="290">
        <v>2</v>
      </c>
      <c r="BP312" s="290">
        <v>2</v>
      </c>
      <c r="BQ312" s="290">
        <v>2</v>
      </c>
      <c r="BR312" s="290">
        <v>2</v>
      </c>
      <c r="BS312" s="290">
        <v>2</v>
      </c>
      <c r="BT312" s="290">
        <v>2</v>
      </c>
      <c r="BU312" s="290">
        <v>2</v>
      </c>
      <c r="BV312" s="290">
        <v>2</v>
      </c>
      <c r="BW312" s="290">
        <v>2</v>
      </c>
      <c r="BX312" s="291">
        <f t="shared" si="202"/>
        <v>17</v>
      </c>
      <c r="BY312" s="292">
        <f t="shared" si="203"/>
        <v>1</v>
      </c>
      <c r="BZ312" s="291">
        <f t="shared" si="204"/>
        <v>0</v>
      </c>
      <c r="CA312" s="292">
        <f t="shared" si="205"/>
        <v>0</v>
      </c>
      <c r="CB312" s="291">
        <f t="shared" si="206"/>
        <v>0</v>
      </c>
      <c r="CC312" s="292">
        <f t="shared" si="207"/>
        <v>0</v>
      </c>
      <c r="CD312" s="291">
        <f t="shared" si="208"/>
        <v>2</v>
      </c>
      <c r="CE312" s="291" t="str">
        <f t="shared" si="163"/>
        <v>Đạt mục tiêu</v>
      </c>
      <c r="CF312" s="274"/>
    </row>
    <row r="313" spans="1:84" ht="55.5" customHeight="1">
      <c r="A313" s="652"/>
      <c r="B313" s="647"/>
      <c r="C313" s="643"/>
      <c r="D313" s="643"/>
      <c r="E313" s="643"/>
      <c r="F313" s="655"/>
      <c r="G313" s="657"/>
      <c r="H313" s="290" t="s">
        <v>2038</v>
      </c>
      <c r="I313" s="290" t="s">
        <v>1303</v>
      </c>
      <c r="J313" s="70" t="s">
        <v>1163</v>
      </c>
      <c r="K313" s="288" t="s">
        <v>1082</v>
      </c>
      <c r="L313" s="399" t="s">
        <v>648</v>
      </c>
      <c r="M313" s="289"/>
      <c r="N313" s="289"/>
      <c r="O313" s="289"/>
      <c r="P313" s="289"/>
      <c r="Q313" s="289"/>
      <c r="R313" s="289" t="s">
        <v>648</v>
      </c>
      <c r="S313" s="289"/>
      <c r="T313" s="289"/>
      <c r="U313" s="289"/>
      <c r="V313" s="289"/>
      <c r="W313" s="478">
        <f t="shared" si="201"/>
        <v>1</v>
      </c>
      <c r="X313" s="290"/>
      <c r="Y313" s="290"/>
      <c r="Z313" s="290"/>
      <c r="AA313" s="290"/>
      <c r="AB313" s="290"/>
      <c r="AC313" s="290"/>
      <c r="AD313" s="290"/>
      <c r="AE313" s="290"/>
      <c r="AF313" s="290"/>
      <c r="AG313" s="290"/>
      <c r="AH313" s="290"/>
      <c r="AI313" s="290"/>
      <c r="AJ313" s="290"/>
      <c r="AK313" s="290"/>
      <c r="AL313" s="290"/>
      <c r="AM313" s="290"/>
      <c r="AN313" s="290"/>
      <c r="AO313" s="290"/>
      <c r="AP313" s="290" t="s">
        <v>1769</v>
      </c>
      <c r="AQ313" s="290"/>
      <c r="AR313" s="290"/>
      <c r="AS313" s="290"/>
      <c r="AT313" s="290"/>
      <c r="AU313" s="290"/>
      <c r="AV313" s="290"/>
      <c r="AW313" s="290"/>
      <c r="AX313" s="290"/>
      <c r="AY313" s="290"/>
      <c r="AZ313" s="290"/>
      <c r="BA313" s="290"/>
      <c r="BB313" s="290"/>
      <c r="BC313" s="290"/>
      <c r="BD313" s="290"/>
      <c r="BE313" s="290"/>
      <c r="BF313" s="290"/>
      <c r="BG313" s="290">
        <v>2</v>
      </c>
      <c r="BH313" s="290">
        <v>2</v>
      </c>
      <c r="BI313" s="290">
        <v>2</v>
      </c>
      <c r="BJ313" s="290">
        <v>2</v>
      </c>
      <c r="BK313" s="290">
        <v>2</v>
      </c>
      <c r="BL313" s="290">
        <v>1</v>
      </c>
      <c r="BM313" s="290">
        <v>2</v>
      </c>
      <c r="BN313" s="290">
        <v>2</v>
      </c>
      <c r="BO313" s="290">
        <v>2</v>
      </c>
      <c r="BP313" s="290">
        <v>2</v>
      </c>
      <c r="BQ313" s="290">
        <v>2</v>
      </c>
      <c r="BR313" s="290">
        <v>2</v>
      </c>
      <c r="BS313" s="290">
        <v>2</v>
      </c>
      <c r="BT313" s="290">
        <v>2</v>
      </c>
      <c r="BU313" s="290">
        <v>2</v>
      </c>
      <c r="BV313" s="290">
        <v>2</v>
      </c>
      <c r="BW313" s="290">
        <v>2</v>
      </c>
      <c r="BX313" s="291">
        <f t="shared" si="202"/>
        <v>16</v>
      </c>
      <c r="BY313" s="292">
        <f t="shared" si="203"/>
        <v>0.94117647058823528</v>
      </c>
      <c r="BZ313" s="291">
        <f t="shared" si="204"/>
        <v>1</v>
      </c>
      <c r="CA313" s="292">
        <f t="shared" si="205"/>
        <v>5.8823529411764705E-2</v>
      </c>
      <c r="CB313" s="291">
        <f t="shared" si="206"/>
        <v>0</v>
      </c>
      <c r="CC313" s="292">
        <f t="shared" si="207"/>
        <v>0</v>
      </c>
      <c r="CD313" s="291">
        <f t="shared" si="208"/>
        <v>1.9411764705882353</v>
      </c>
      <c r="CE313" s="291" t="str">
        <f t="shared" si="163"/>
        <v>Đạt mục tiêu</v>
      </c>
      <c r="CF313" s="274"/>
    </row>
    <row r="314" spans="1:84" ht="30.75" customHeight="1">
      <c r="A314" s="652"/>
      <c r="B314" s="647"/>
      <c r="C314" s="643"/>
      <c r="D314" s="643"/>
      <c r="E314" s="643"/>
      <c r="F314" s="655"/>
      <c r="G314" s="657"/>
      <c r="H314" s="290" t="s">
        <v>1573</v>
      </c>
      <c r="I314" s="290" t="s">
        <v>1303</v>
      </c>
      <c r="J314" s="70" t="s">
        <v>1163</v>
      </c>
      <c r="K314" s="288" t="s">
        <v>1082</v>
      </c>
      <c r="L314" s="399" t="s">
        <v>648</v>
      </c>
      <c r="M314" s="289"/>
      <c r="N314" s="289"/>
      <c r="O314" s="289"/>
      <c r="P314" s="289"/>
      <c r="Q314" s="289"/>
      <c r="R314" s="289" t="s">
        <v>648</v>
      </c>
      <c r="S314" s="289"/>
      <c r="T314" s="289"/>
      <c r="U314" s="289"/>
      <c r="V314" s="289"/>
      <c r="W314" s="478">
        <f t="shared" si="201"/>
        <v>1</v>
      </c>
      <c r="X314" s="290"/>
      <c r="Y314" s="290"/>
      <c r="Z314" s="290"/>
      <c r="AA314" s="290"/>
      <c r="AB314" s="290"/>
      <c r="AC314" s="290"/>
      <c r="AD314" s="290"/>
      <c r="AE314" s="290"/>
      <c r="AF314" s="290"/>
      <c r="AG314" s="290"/>
      <c r="AH314" s="290"/>
      <c r="AI314" s="290"/>
      <c r="AJ314" s="290"/>
      <c r="AK314" s="290"/>
      <c r="AL314" s="290"/>
      <c r="AM314" s="290"/>
      <c r="AN314" s="290"/>
      <c r="AO314" s="290"/>
      <c r="AP314" s="290"/>
      <c r="AQ314" s="290"/>
      <c r="AR314" s="290" t="s">
        <v>1769</v>
      </c>
      <c r="AS314" s="290"/>
      <c r="AT314" s="290"/>
      <c r="AU314" s="290"/>
      <c r="AV314" s="290"/>
      <c r="AW314" s="290"/>
      <c r="AX314" s="290"/>
      <c r="AY314" s="290"/>
      <c r="AZ314" s="290"/>
      <c r="BA314" s="290"/>
      <c r="BB314" s="290"/>
      <c r="BC314" s="290"/>
      <c r="BD314" s="290"/>
      <c r="BE314" s="290"/>
      <c r="BF314" s="290"/>
      <c r="BG314" s="290">
        <v>2</v>
      </c>
      <c r="BH314" s="290">
        <v>2</v>
      </c>
      <c r="BI314" s="290">
        <v>2</v>
      </c>
      <c r="BJ314" s="290">
        <v>2</v>
      </c>
      <c r="BK314" s="290">
        <v>2</v>
      </c>
      <c r="BL314" s="290">
        <v>2</v>
      </c>
      <c r="BM314" s="290">
        <v>2</v>
      </c>
      <c r="BN314" s="290">
        <v>2</v>
      </c>
      <c r="BO314" s="290">
        <v>2</v>
      </c>
      <c r="BP314" s="290">
        <v>2</v>
      </c>
      <c r="BQ314" s="290">
        <v>2</v>
      </c>
      <c r="BR314" s="290">
        <v>2</v>
      </c>
      <c r="BS314" s="290">
        <v>2</v>
      </c>
      <c r="BT314" s="290">
        <v>2</v>
      </c>
      <c r="BU314" s="290">
        <v>2</v>
      </c>
      <c r="BV314" s="290">
        <v>2</v>
      </c>
      <c r="BW314" s="290">
        <v>2</v>
      </c>
      <c r="BX314" s="291">
        <f t="shared" si="202"/>
        <v>17</v>
      </c>
      <c r="BY314" s="292">
        <f t="shared" si="203"/>
        <v>1</v>
      </c>
      <c r="BZ314" s="291">
        <f t="shared" si="204"/>
        <v>0</v>
      </c>
      <c r="CA314" s="292">
        <f t="shared" si="205"/>
        <v>0</v>
      </c>
      <c r="CB314" s="291">
        <f t="shared" si="206"/>
        <v>0</v>
      </c>
      <c r="CC314" s="292">
        <f t="shared" si="207"/>
        <v>0</v>
      </c>
      <c r="CD314" s="291">
        <f t="shared" si="208"/>
        <v>2</v>
      </c>
      <c r="CE314" s="291" t="str">
        <f t="shared" si="163"/>
        <v>Đạt mục tiêu</v>
      </c>
      <c r="CF314" s="274"/>
    </row>
    <row r="315" spans="1:84" ht="30.75" customHeight="1">
      <c r="A315" s="652"/>
      <c r="B315" s="647"/>
      <c r="C315" s="643"/>
      <c r="D315" s="643"/>
      <c r="E315" s="643"/>
      <c r="F315" s="655"/>
      <c r="G315" s="657"/>
      <c r="H315" s="290" t="s">
        <v>1574</v>
      </c>
      <c r="I315" s="290" t="s">
        <v>1303</v>
      </c>
      <c r="J315" s="70" t="s">
        <v>1163</v>
      </c>
      <c r="K315" s="288" t="s">
        <v>1082</v>
      </c>
      <c r="L315" s="399" t="s">
        <v>648</v>
      </c>
      <c r="M315" s="289"/>
      <c r="N315" s="289"/>
      <c r="O315" s="289" t="s">
        <v>648</v>
      </c>
      <c r="P315" s="289"/>
      <c r="Q315" s="289"/>
      <c r="R315" s="289"/>
      <c r="S315" s="289"/>
      <c r="T315" s="289"/>
      <c r="U315" s="289"/>
      <c r="V315" s="289"/>
      <c r="W315" s="478">
        <f t="shared" si="201"/>
        <v>1</v>
      </c>
      <c r="X315" s="290"/>
      <c r="Y315" s="290"/>
      <c r="Z315" s="290"/>
      <c r="AA315" s="290"/>
      <c r="AB315" s="290"/>
      <c r="AC315" s="290"/>
      <c r="AD315" s="290" t="s">
        <v>1769</v>
      </c>
      <c r="AE315" s="290"/>
      <c r="AF315" s="290"/>
      <c r="AG315" s="290"/>
      <c r="AH315" s="290"/>
      <c r="AI315" s="290"/>
      <c r="AJ315" s="290"/>
      <c r="AK315" s="290"/>
      <c r="AL315" s="290"/>
      <c r="AM315" s="290"/>
      <c r="AN315" s="290"/>
      <c r="AO315" s="290"/>
      <c r="AP315" s="290"/>
      <c r="AQ315" s="290"/>
      <c r="AR315" s="290"/>
      <c r="AS315" s="290"/>
      <c r="AT315" s="290"/>
      <c r="AU315" s="290"/>
      <c r="AV315" s="290"/>
      <c r="AW315" s="290"/>
      <c r="AX315" s="290"/>
      <c r="AY315" s="290"/>
      <c r="AZ315" s="290"/>
      <c r="BA315" s="290"/>
      <c r="BB315" s="290"/>
      <c r="BC315" s="290"/>
      <c r="BD315" s="290"/>
      <c r="BE315" s="290"/>
      <c r="BF315" s="290"/>
      <c r="BG315" s="290">
        <v>2</v>
      </c>
      <c r="BH315" s="290">
        <v>2</v>
      </c>
      <c r="BI315" s="290">
        <v>2</v>
      </c>
      <c r="BJ315" s="290">
        <v>2</v>
      </c>
      <c r="BK315" s="290">
        <v>2</v>
      </c>
      <c r="BL315" s="290">
        <v>2</v>
      </c>
      <c r="BM315" s="290">
        <v>2</v>
      </c>
      <c r="BN315" s="290">
        <v>2</v>
      </c>
      <c r="BO315" s="290">
        <v>2</v>
      </c>
      <c r="BP315" s="290">
        <v>2</v>
      </c>
      <c r="BQ315" s="290">
        <v>2</v>
      </c>
      <c r="BR315" s="290">
        <v>2</v>
      </c>
      <c r="BS315" s="290">
        <v>2</v>
      </c>
      <c r="BT315" s="290">
        <v>2</v>
      </c>
      <c r="BU315" s="290">
        <v>2</v>
      </c>
      <c r="BV315" s="290">
        <v>2</v>
      </c>
      <c r="BW315" s="290">
        <v>2</v>
      </c>
      <c r="BX315" s="291">
        <f t="shared" si="202"/>
        <v>17</v>
      </c>
      <c r="BY315" s="292">
        <f t="shared" si="203"/>
        <v>1</v>
      </c>
      <c r="BZ315" s="291">
        <f t="shared" si="204"/>
        <v>0</v>
      </c>
      <c r="CA315" s="292">
        <f t="shared" si="205"/>
        <v>0</v>
      </c>
      <c r="CB315" s="291">
        <f t="shared" si="206"/>
        <v>0</v>
      </c>
      <c r="CC315" s="292">
        <f t="shared" si="207"/>
        <v>0</v>
      </c>
      <c r="CD315" s="291">
        <f t="shared" si="208"/>
        <v>2</v>
      </c>
      <c r="CE315" s="291" t="str">
        <f t="shared" si="163"/>
        <v>Đạt mục tiêu</v>
      </c>
      <c r="CF315" s="274"/>
    </row>
    <row r="316" spans="1:84" ht="30.75" customHeight="1">
      <c r="A316" s="652"/>
      <c r="B316" s="647"/>
      <c r="C316" s="643"/>
      <c r="D316" s="643"/>
      <c r="E316" s="643"/>
      <c r="F316" s="655"/>
      <c r="G316" s="657"/>
      <c r="H316" s="290" t="s">
        <v>2107</v>
      </c>
      <c r="I316" s="290" t="s">
        <v>1303</v>
      </c>
      <c r="J316" s="513" t="s">
        <v>1163</v>
      </c>
      <c r="K316" s="288" t="s">
        <v>1082</v>
      </c>
      <c r="L316" s="399" t="s">
        <v>648</v>
      </c>
      <c r="M316" s="289"/>
      <c r="N316" s="289"/>
      <c r="O316" s="289" t="s">
        <v>648</v>
      </c>
      <c r="P316" s="289"/>
      <c r="Q316" s="289"/>
      <c r="R316" s="289"/>
      <c r="S316" s="289"/>
      <c r="T316" s="289"/>
      <c r="U316" s="289"/>
      <c r="V316" s="289"/>
      <c r="W316" s="478">
        <f t="shared" si="201"/>
        <v>1</v>
      </c>
      <c r="X316" s="290"/>
      <c r="Y316" s="290"/>
      <c r="Z316" s="290"/>
      <c r="AA316" s="290"/>
      <c r="AB316" s="290"/>
      <c r="AC316" s="290"/>
      <c r="AD316" s="290"/>
      <c r="AE316" s="290"/>
      <c r="AF316" s="290"/>
      <c r="AG316" s="290" t="s">
        <v>1769</v>
      </c>
      <c r="AH316" s="290"/>
      <c r="AI316" s="290"/>
      <c r="AJ316" s="290"/>
      <c r="AK316" s="290"/>
      <c r="AL316" s="290"/>
      <c r="AM316" s="290"/>
      <c r="AN316" s="290"/>
      <c r="AO316" s="290"/>
      <c r="AP316" s="290"/>
      <c r="AQ316" s="290"/>
      <c r="AR316" s="290"/>
      <c r="AS316" s="290"/>
      <c r="AT316" s="290"/>
      <c r="AU316" s="290"/>
      <c r="AV316" s="290"/>
      <c r="AW316" s="290"/>
      <c r="AX316" s="290"/>
      <c r="AY316" s="290"/>
      <c r="AZ316" s="290"/>
      <c r="BA316" s="290"/>
      <c r="BB316" s="290"/>
      <c r="BC316" s="290"/>
      <c r="BD316" s="290"/>
      <c r="BE316" s="290"/>
      <c r="BF316" s="290"/>
      <c r="BG316" s="290">
        <v>2</v>
      </c>
      <c r="BH316" s="290">
        <v>2</v>
      </c>
      <c r="BI316" s="290">
        <v>2</v>
      </c>
      <c r="BJ316" s="290">
        <v>2</v>
      </c>
      <c r="BK316" s="290">
        <v>2</v>
      </c>
      <c r="BL316" s="290">
        <v>2</v>
      </c>
      <c r="BM316" s="290">
        <v>2</v>
      </c>
      <c r="BN316" s="290">
        <v>2</v>
      </c>
      <c r="BO316" s="290">
        <v>2</v>
      </c>
      <c r="BP316" s="290">
        <v>2</v>
      </c>
      <c r="BQ316" s="290">
        <v>2</v>
      </c>
      <c r="BR316" s="290">
        <v>2</v>
      </c>
      <c r="BS316" s="290">
        <v>2</v>
      </c>
      <c r="BT316" s="290">
        <v>2</v>
      </c>
      <c r="BU316" s="290">
        <v>2</v>
      </c>
      <c r="BV316" s="290">
        <v>2</v>
      </c>
      <c r="BW316" s="290">
        <v>2</v>
      </c>
      <c r="BX316" s="291">
        <f t="shared" si="202"/>
        <v>17</v>
      </c>
      <c r="BY316" s="292">
        <f t="shared" si="203"/>
        <v>1</v>
      </c>
      <c r="BZ316" s="291">
        <f t="shared" si="204"/>
        <v>0</v>
      </c>
      <c r="CA316" s="292">
        <f t="shared" si="205"/>
        <v>0</v>
      </c>
      <c r="CB316" s="291">
        <f t="shared" si="206"/>
        <v>0</v>
      </c>
      <c r="CC316" s="292">
        <f t="shared" si="207"/>
        <v>0</v>
      </c>
      <c r="CD316" s="291">
        <f t="shared" si="208"/>
        <v>2</v>
      </c>
      <c r="CE316" s="291" t="str">
        <f t="shared" si="163"/>
        <v>Đạt mục tiêu</v>
      </c>
      <c r="CF316" s="274"/>
    </row>
    <row r="317" spans="1:84" ht="30.75" customHeight="1">
      <c r="A317" s="652"/>
      <c r="B317" s="647"/>
      <c r="C317" s="643"/>
      <c r="D317" s="643"/>
      <c r="E317" s="643"/>
      <c r="F317" s="655"/>
      <c r="G317" s="657"/>
      <c r="H317" s="290" t="s">
        <v>1575</v>
      </c>
      <c r="I317" s="290" t="s">
        <v>1303</v>
      </c>
      <c r="J317" s="327" t="s">
        <v>1163</v>
      </c>
      <c r="K317" s="288" t="s">
        <v>1082</v>
      </c>
      <c r="L317" s="399" t="s">
        <v>648</v>
      </c>
      <c r="M317" s="289"/>
      <c r="N317" s="289"/>
      <c r="O317" s="289"/>
      <c r="P317" s="289" t="s">
        <v>648</v>
      </c>
      <c r="Q317" s="289"/>
      <c r="R317" s="289"/>
      <c r="S317" s="289"/>
      <c r="T317" s="289"/>
      <c r="U317" s="289"/>
      <c r="V317" s="289"/>
      <c r="W317" s="478">
        <f t="shared" si="201"/>
        <v>1</v>
      </c>
      <c r="X317" s="290"/>
      <c r="Y317" s="290"/>
      <c r="Z317" s="290"/>
      <c r="AA317" s="290"/>
      <c r="AB317" s="290"/>
      <c r="AC317" s="290"/>
      <c r="AD317" s="290"/>
      <c r="AE317" s="290"/>
      <c r="AF317" s="290"/>
      <c r="AG317" s="290"/>
      <c r="AH317" s="290" t="s">
        <v>1769</v>
      </c>
      <c r="AI317" s="290"/>
      <c r="AJ317" s="290"/>
      <c r="AK317" s="290"/>
      <c r="AL317" s="290"/>
      <c r="AM317" s="290"/>
      <c r="AN317" s="290"/>
      <c r="AO317" s="290"/>
      <c r="AP317" s="290"/>
      <c r="AQ317" s="290"/>
      <c r="AR317" s="290"/>
      <c r="AS317" s="290"/>
      <c r="AT317" s="290"/>
      <c r="AU317" s="290"/>
      <c r="AV317" s="290"/>
      <c r="AW317" s="290"/>
      <c r="AX317" s="290"/>
      <c r="AY317" s="290"/>
      <c r="AZ317" s="290"/>
      <c r="BA317" s="290"/>
      <c r="BB317" s="290"/>
      <c r="BC317" s="290"/>
      <c r="BD317" s="290"/>
      <c r="BE317" s="290"/>
      <c r="BF317" s="290"/>
      <c r="BG317" s="290">
        <v>2</v>
      </c>
      <c r="BH317" s="290">
        <v>2</v>
      </c>
      <c r="BI317" s="290">
        <v>2</v>
      </c>
      <c r="BJ317" s="290">
        <v>2</v>
      </c>
      <c r="BK317" s="290">
        <v>2</v>
      </c>
      <c r="BL317" s="290">
        <v>2</v>
      </c>
      <c r="BM317" s="290">
        <v>2</v>
      </c>
      <c r="BN317" s="290">
        <v>2</v>
      </c>
      <c r="BO317" s="290">
        <v>2</v>
      </c>
      <c r="BP317" s="290">
        <v>2</v>
      </c>
      <c r="BQ317" s="290">
        <v>2</v>
      </c>
      <c r="BR317" s="290">
        <v>2</v>
      </c>
      <c r="BS317" s="290">
        <v>2</v>
      </c>
      <c r="BT317" s="290">
        <v>2</v>
      </c>
      <c r="BU317" s="290">
        <v>2</v>
      </c>
      <c r="BV317" s="290">
        <v>2</v>
      </c>
      <c r="BW317" s="290">
        <v>2</v>
      </c>
      <c r="BX317" s="291">
        <f t="shared" si="202"/>
        <v>17</v>
      </c>
      <c r="BY317" s="292">
        <f t="shared" si="203"/>
        <v>1</v>
      </c>
      <c r="BZ317" s="291">
        <f t="shared" si="204"/>
        <v>0</v>
      </c>
      <c r="CA317" s="292">
        <f t="shared" si="205"/>
        <v>0</v>
      </c>
      <c r="CB317" s="291">
        <f t="shared" si="206"/>
        <v>0</v>
      </c>
      <c r="CC317" s="292">
        <f t="shared" si="207"/>
        <v>0</v>
      </c>
      <c r="CD317" s="291">
        <f t="shared" si="208"/>
        <v>2</v>
      </c>
      <c r="CE317" s="291" t="str">
        <f t="shared" si="163"/>
        <v>Đạt mục tiêu</v>
      </c>
      <c r="CF317" s="274"/>
    </row>
    <row r="318" spans="1:84" ht="30.75" customHeight="1">
      <c r="A318" s="652"/>
      <c r="B318" s="647"/>
      <c r="C318" s="643"/>
      <c r="D318" s="643"/>
      <c r="E318" s="643"/>
      <c r="F318" s="655"/>
      <c r="G318" s="657"/>
      <c r="H318" s="290" t="s">
        <v>1880</v>
      </c>
      <c r="I318" s="290" t="s">
        <v>1303</v>
      </c>
      <c r="J318" s="70" t="s">
        <v>1163</v>
      </c>
      <c r="K318" s="288" t="s">
        <v>1082</v>
      </c>
      <c r="L318" s="399" t="s">
        <v>648</v>
      </c>
      <c r="M318" s="289"/>
      <c r="N318" s="289"/>
      <c r="O318" s="289"/>
      <c r="P318" s="289"/>
      <c r="Q318" s="289" t="s">
        <v>648</v>
      </c>
      <c r="R318" s="289"/>
      <c r="S318" s="289"/>
      <c r="T318" s="289"/>
      <c r="U318" s="289"/>
      <c r="V318" s="289"/>
      <c r="W318" s="478">
        <f t="shared" si="201"/>
        <v>1</v>
      </c>
      <c r="X318" s="290"/>
      <c r="Y318" s="290"/>
      <c r="Z318" s="290"/>
      <c r="AA318" s="290"/>
      <c r="AB318" s="290"/>
      <c r="AC318" s="290"/>
      <c r="AD318" s="290"/>
      <c r="AE318" s="290"/>
      <c r="AF318" s="290"/>
      <c r="AG318" s="290"/>
      <c r="AH318" s="290"/>
      <c r="AI318" s="290"/>
      <c r="AJ318" s="290"/>
      <c r="AK318" s="290"/>
      <c r="AL318" s="290"/>
      <c r="AM318" s="290" t="s">
        <v>1769</v>
      </c>
      <c r="AN318" s="290"/>
      <c r="AO318" s="290"/>
      <c r="AP318" s="290"/>
      <c r="AQ318" s="290"/>
      <c r="AR318" s="290"/>
      <c r="AS318" s="290"/>
      <c r="AT318" s="290"/>
      <c r="AU318" s="290"/>
      <c r="AV318" s="290"/>
      <c r="AW318" s="290"/>
      <c r="AX318" s="290"/>
      <c r="AY318" s="290"/>
      <c r="AZ318" s="290"/>
      <c r="BA318" s="290"/>
      <c r="BB318" s="290"/>
      <c r="BC318" s="290"/>
      <c r="BD318" s="290"/>
      <c r="BE318" s="290"/>
      <c r="BF318" s="290"/>
      <c r="BG318" s="290">
        <v>2</v>
      </c>
      <c r="BH318" s="290">
        <v>2</v>
      </c>
      <c r="BI318" s="290">
        <v>2</v>
      </c>
      <c r="BJ318" s="290">
        <v>2</v>
      </c>
      <c r="BK318" s="290">
        <v>2</v>
      </c>
      <c r="BL318" s="290">
        <v>2</v>
      </c>
      <c r="BM318" s="290">
        <v>2</v>
      </c>
      <c r="BN318" s="290">
        <v>2</v>
      </c>
      <c r="BO318" s="290">
        <v>2</v>
      </c>
      <c r="BP318" s="290">
        <v>2</v>
      </c>
      <c r="BQ318" s="290">
        <v>2</v>
      </c>
      <c r="BR318" s="290">
        <v>2</v>
      </c>
      <c r="BS318" s="290">
        <v>2</v>
      </c>
      <c r="BT318" s="290">
        <v>2</v>
      </c>
      <c r="BU318" s="290">
        <v>2</v>
      </c>
      <c r="BV318" s="290">
        <v>2</v>
      </c>
      <c r="BW318" s="290">
        <v>2</v>
      </c>
      <c r="BX318" s="291">
        <f t="shared" si="202"/>
        <v>17</v>
      </c>
      <c r="BY318" s="292">
        <f t="shared" si="203"/>
        <v>1</v>
      </c>
      <c r="BZ318" s="291">
        <f t="shared" si="204"/>
        <v>0</v>
      </c>
      <c r="CA318" s="292">
        <f t="shared" si="205"/>
        <v>0</v>
      </c>
      <c r="CB318" s="291">
        <f t="shared" si="206"/>
        <v>0</v>
      </c>
      <c r="CC318" s="292">
        <f t="shared" si="207"/>
        <v>0</v>
      </c>
      <c r="CD318" s="291">
        <f t="shared" si="208"/>
        <v>2</v>
      </c>
      <c r="CE318" s="291" t="str">
        <f t="shared" si="163"/>
        <v>Đạt mục tiêu</v>
      </c>
      <c r="CF318" s="274"/>
    </row>
    <row r="319" spans="1:84" ht="50.25" customHeight="1">
      <c r="A319" s="652"/>
      <c r="B319" s="647"/>
      <c r="C319" s="643"/>
      <c r="D319" s="643"/>
      <c r="E319" s="643"/>
      <c r="F319" s="655"/>
      <c r="G319" s="657"/>
      <c r="H319" s="290" t="s">
        <v>1883</v>
      </c>
      <c r="I319" s="290" t="s">
        <v>1303</v>
      </c>
      <c r="J319" s="70" t="s">
        <v>1163</v>
      </c>
      <c r="K319" s="288" t="s">
        <v>1082</v>
      </c>
      <c r="L319" s="399" t="s">
        <v>648</v>
      </c>
      <c r="M319" s="289"/>
      <c r="N319" s="289"/>
      <c r="O319" s="289"/>
      <c r="P319" s="289"/>
      <c r="Q319" s="289"/>
      <c r="R319" s="289"/>
      <c r="S319" s="289" t="s">
        <v>648</v>
      </c>
      <c r="T319" s="289"/>
      <c r="U319" s="289"/>
      <c r="V319" s="289"/>
      <c r="W319" s="478">
        <f t="shared" si="201"/>
        <v>1</v>
      </c>
      <c r="X319" s="290"/>
      <c r="Y319" s="290"/>
      <c r="Z319" s="290"/>
      <c r="AA319" s="290"/>
      <c r="AB319" s="290"/>
      <c r="AC319" s="290"/>
      <c r="AD319" s="290"/>
      <c r="AE319" s="290"/>
      <c r="AF319" s="290"/>
      <c r="AG319" s="290"/>
      <c r="AH319" s="290"/>
      <c r="AI319" s="290"/>
      <c r="AJ319" s="290"/>
      <c r="AK319" s="290"/>
      <c r="AL319" s="290"/>
      <c r="AM319" s="290"/>
      <c r="AN319" s="290"/>
      <c r="AO319" s="290"/>
      <c r="AP319" s="290"/>
      <c r="AQ319" s="290"/>
      <c r="AR319" s="290"/>
      <c r="AS319" s="290"/>
      <c r="AT319" s="290" t="s">
        <v>1769</v>
      </c>
      <c r="AU319" s="290"/>
      <c r="AV319" s="290"/>
      <c r="AW319" s="290"/>
      <c r="AX319" s="290"/>
      <c r="AY319" s="290"/>
      <c r="AZ319" s="290"/>
      <c r="BA319" s="290"/>
      <c r="BB319" s="290"/>
      <c r="BC319" s="290"/>
      <c r="BD319" s="290"/>
      <c r="BE319" s="290"/>
      <c r="BF319" s="290"/>
      <c r="BG319" s="290">
        <v>2</v>
      </c>
      <c r="BH319" s="290">
        <v>2</v>
      </c>
      <c r="BI319" s="290">
        <v>2</v>
      </c>
      <c r="BJ319" s="290">
        <v>2</v>
      </c>
      <c r="BK319" s="290">
        <v>2</v>
      </c>
      <c r="BL319" s="290">
        <v>2</v>
      </c>
      <c r="BM319" s="290">
        <v>2</v>
      </c>
      <c r="BN319" s="290">
        <v>2</v>
      </c>
      <c r="BO319" s="290">
        <v>2</v>
      </c>
      <c r="BP319" s="290">
        <v>2</v>
      </c>
      <c r="BQ319" s="290">
        <v>2</v>
      </c>
      <c r="BR319" s="290">
        <v>1</v>
      </c>
      <c r="BS319" s="290">
        <v>2</v>
      </c>
      <c r="BT319" s="290">
        <v>2</v>
      </c>
      <c r="BU319" s="290">
        <v>2</v>
      </c>
      <c r="BV319" s="290">
        <v>2</v>
      </c>
      <c r="BW319" s="290">
        <v>2</v>
      </c>
      <c r="BX319" s="291">
        <f t="shared" si="202"/>
        <v>16</v>
      </c>
      <c r="BY319" s="292">
        <f t="shared" si="203"/>
        <v>0.94117647058823528</v>
      </c>
      <c r="BZ319" s="291">
        <f t="shared" si="204"/>
        <v>1</v>
      </c>
      <c r="CA319" s="292">
        <f t="shared" si="205"/>
        <v>5.8823529411764705E-2</v>
      </c>
      <c r="CB319" s="291">
        <f t="shared" si="206"/>
        <v>0</v>
      </c>
      <c r="CC319" s="292">
        <f t="shared" si="207"/>
        <v>0</v>
      </c>
      <c r="CD319" s="291">
        <f t="shared" si="208"/>
        <v>1.9411764705882353</v>
      </c>
      <c r="CE319" s="291" t="str">
        <f t="shared" si="163"/>
        <v>Đạt mục tiêu</v>
      </c>
      <c r="CF319" s="274"/>
    </row>
    <row r="320" spans="1:84" ht="50.25" customHeight="1">
      <c r="A320" s="652"/>
      <c r="B320" s="647"/>
      <c r="C320" s="643"/>
      <c r="D320" s="643"/>
      <c r="E320" s="643"/>
      <c r="F320" s="655"/>
      <c r="G320" s="657"/>
      <c r="H320" s="290" t="s">
        <v>1998</v>
      </c>
      <c r="I320" s="290" t="s">
        <v>1303</v>
      </c>
      <c r="J320" s="70" t="s">
        <v>1163</v>
      </c>
      <c r="K320" s="288" t="s">
        <v>1082</v>
      </c>
      <c r="L320" s="399" t="s">
        <v>648</v>
      </c>
      <c r="M320" s="289"/>
      <c r="N320" s="289"/>
      <c r="O320" s="289"/>
      <c r="P320" s="289"/>
      <c r="Q320" s="289"/>
      <c r="R320" s="289"/>
      <c r="S320" s="289" t="s">
        <v>648</v>
      </c>
      <c r="T320" s="289"/>
      <c r="U320" s="289"/>
      <c r="V320" s="289"/>
      <c r="W320" s="478">
        <f t="shared" si="201"/>
        <v>1</v>
      </c>
      <c r="X320" s="290"/>
      <c r="Y320" s="290"/>
      <c r="Z320" s="290"/>
      <c r="AA320" s="290"/>
      <c r="AB320" s="290"/>
      <c r="AC320" s="290"/>
      <c r="AD320" s="290"/>
      <c r="AE320" s="290"/>
      <c r="AF320" s="290"/>
      <c r="AG320" s="290"/>
      <c r="AH320" s="290"/>
      <c r="AI320" s="290"/>
      <c r="AJ320" s="290"/>
      <c r="AK320" s="290"/>
      <c r="AL320" s="290"/>
      <c r="AM320" s="290"/>
      <c r="AN320" s="290"/>
      <c r="AO320" s="290"/>
      <c r="AP320" s="290"/>
      <c r="AQ320" s="290"/>
      <c r="AR320" s="290"/>
      <c r="AS320" s="290"/>
      <c r="AT320" s="290"/>
      <c r="AU320" s="290" t="s">
        <v>1769</v>
      </c>
      <c r="AV320" s="290"/>
      <c r="AW320" s="290"/>
      <c r="AX320" s="290"/>
      <c r="AY320" s="290"/>
      <c r="AZ320" s="290"/>
      <c r="BA320" s="290"/>
      <c r="BB320" s="290"/>
      <c r="BC320" s="290"/>
      <c r="BD320" s="290"/>
      <c r="BE320" s="290"/>
      <c r="BF320" s="290"/>
      <c r="BG320" s="290">
        <v>2</v>
      </c>
      <c r="BH320" s="290">
        <v>2</v>
      </c>
      <c r="BI320" s="290">
        <v>2</v>
      </c>
      <c r="BJ320" s="290">
        <v>2</v>
      </c>
      <c r="BK320" s="290">
        <v>2</v>
      </c>
      <c r="BL320" s="290">
        <v>2</v>
      </c>
      <c r="BM320" s="290">
        <v>2</v>
      </c>
      <c r="BN320" s="290">
        <v>2</v>
      </c>
      <c r="BO320" s="290">
        <v>2</v>
      </c>
      <c r="BP320" s="290">
        <v>2</v>
      </c>
      <c r="BQ320" s="290">
        <v>2</v>
      </c>
      <c r="BR320" s="290">
        <v>2</v>
      </c>
      <c r="BS320" s="290">
        <v>2</v>
      </c>
      <c r="BT320" s="290">
        <v>2</v>
      </c>
      <c r="BU320" s="290">
        <v>2</v>
      </c>
      <c r="BV320" s="290">
        <v>2</v>
      </c>
      <c r="BW320" s="290">
        <v>2</v>
      </c>
      <c r="BX320" s="291">
        <f t="shared" si="202"/>
        <v>17</v>
      </c>
      <c r="BY320" s="292">
        <f t="shared" si="203"/>
        <v>1</v>
      </c>
      <c r="BZ320" s="291">
        <f t="shared" si="204"/>
        <v>0</v>
      </c>
      <c r="CA320" s="292">
        <f t="shared" si="205"/>
        <v>0</v>
      </c>
      <c r="CB320" s="291">
        <f t="shared" si="206"/>
        <v>0</v>
      </c>
      <c r="CC320" s="292">
        <f t="shared" si="207"/>
        <v>0</v>
      </c>
      <c r="CD320" s="291">
        <f t="shared" si="208"/>
        <v>2</v>
      </c>
      <c r="CE320" s="291" t="str">
        <f t="shared" si="163"/>
        <v>Đạt mục tiêu</v>
      </c>
      <c r="CF320" s="274"/>
    </row>
    <row r="321" spans="1:84" ht="50.25" customHeight="1">
      <c r="A321" s="652"/>
      <c r="B321" s="647"/>
      <c r="C321" s="643"/>
      <c r="D321" s="643"/>
      <c r="E321" s="643"/>
      <c r="F321" s="655"/>
      <c r="G321" s="657"/>
      <c r="H321" s="290" t="s">
        <v>1999</v>
      </c>
      <c r="I321" s="290" t="s">
        <v>1303</v>
      </c>
      <c r="J321" s="70" t="s">
        <v>1163</v>
      </c>
      <c r="K321" s="288" t="s">
        <v>1082</v>
      </c>
      <c r="L321" s="399" t="s">
        <v>648</v>
      </c>
      <c r="M321" s="289"/>
      <c r="N321" s="289"/>
      <c r="O321" s="289"/>
      <c r="P321" s="289"/>
      <c r="Q321" s="289"/>
      <c r="R321" s="289"/>
      <c r="S321" s="289"/>
      <c r="T321" s="289"/>
      <c r="U321" s="289"/>
      <c r="V321" s="289" t="s">
        <v>648</v>
      </c>
      <c r="W321" s="478">
        <f t="shared" si="201"/>
        <v>1</v>
      </c>
      <c r="X321" s="290"/>
      <c r="Y321" s="290"/>
      <c r="Z321" s="290"/>
      <c r="AA321" s="290"/>
      <c r="AB321" s="290"/>
      <c r="AC321" s="290"/>
      <c r="AD321" s="290"/>
      <c r="AE321" s="290"/>
      <c r="AF321" s="290"/>
      <c r="AG321" s="290"/>
      <c r="AH321" s="290"/>
      <c r="AI321" s="290"/>
      <c r="AJ321" s="290"/>
      <c r="AK321" s="290"/>
      <c r="AL321" s="290"/>
      <c r="AM321" s="290"/>
      <c r="AN321" s="290"/>
      <c r="AO321" s="290"/>
      <c r="AP321" s="290"/>
      <c r="AQ321" s="290"/>
      <c r="AR321" s="290"/>
      <c r="AS321" s="290"/>
      <c r="AT321" s="290"/>
      <c r="AU321" s="290"/>
      <c r="AV321" s="290"/>
      <c r="AW321" s="290"/>
      <c r="AX321" s="290"/>
      <c r="AY321" s="290"/>
      <c r="AZ321" s="290"/>
      <c r="BA321" s="290"/>
      <c r="BB321" s="290"/>
      <c r="BC321" s="290"/>
      <c r="BD321" s="290"/>
      <c r="BE321" s="290"/>
      <c r="BF321" s="290"/>
      <c r="BG321" s="290">
        <v>2</v>
      </c>
      <c r="BH321" s="290">
        <v>2</v>
      </c>
      <c r="BI321" s="290">
        <v>2</v>
      </c>
      <c r="BJ321" s="290">
        <v>2</v>
      </c>
      <c r="BK321" s="290">
        <v>2</v>
      </c>
      <c r="BL321" s="290">
        <v>2</v>
      </c>
      <c r="BM321" s="290">
        <v>2</v>
      </c>
      <c r="BN321" s="290">
        <v>2</v>
      </c>
      <c r="BO321" s="290">
        <v>2</v>
      </c>
      <c r="BP321" s="290">
        <v>2</v>
      </c>
      <c r="BQ321" s="290">
        <v>2</v>
      </c>
      <c r="BR321" s="290">
        <v>1</v>
      </c>
      <c r="BS321" s="290">
        <v>2</v>
      </c>
      <c r="BT321" s="290">
        <v>2</v>
      </c>
      <c r="BU321" s="290">
        <v>2</v>
      </c>
      <c r="BV321" s="290">
        <v>2</v>
      </c>
      <c r="BW321" s="290">
        <v>2</v>
      </c>
      <c r="BX321" s="291">
        <f t="shared" si="202"/>
        <v>16</v>
      </c>
      <c r="BY321" s="292">
        <f t="shared" si="203"/>
        <v>0.94117647058823528</v>
      </c>
      <c r="BZ321" s="291">
        <f t="shared" si="204"/>
        <v>1</v>
      </c>
      <c r="CA321" s="292">
        <f t="shared" si="205"/>
        <v>5.8823529411764705E-2</v>
      </c>
      <c r="CB321" s="291">
        <f t="shared" si="206"/>
        <v>0</v>
      </c>
      <c r="CC321" s="292">
        <f t="shared" si="207"/>
        <v>0</v>
      </c>
      <c r="CD321" s="291">
        <f t="shared" si="208"/>
        <v>1.9411764705882353</v>
      </c>
      <c r="CE321" s="291" t="str">
        <f t="shared" si="163"/>
        <v>Đạt mục tiêu</v>
      </c>
      <c r="CF321" s="274"/>
    </row>
    <row r="322" spans="1:84" ht="30.75" customHeight="1">
      <c r="A322" s="652"/>
      <c r="B322" s="647"/>
      <c r="C322" s="643"/>
      <c r="D322" s="643"/>
      <c r="E322" s="643"/>
      <c r="F322" s="655"/>
      <c r="G322" s="657"/>
      <c r="H322" s="290" t="s">
        <v>1579</v>
      </c>
      <c r="I322" s="290" t="s">
        <v>1303</v>
      </c>
      <c r="J322" s="70" t="s">
        <v>1163</v>
      </c>
      <c r="K322" s="288" t="s">
        <v>1082</v>
      </c>
      <c r="L322" s="399" t="s">
        <v>648</v>
      </c>
      <c r="M322" s="289"/>
      <c r="N322" s="289"/>
      <c r="O322" s="289"/>
      <c r="P322" s="289"/>
      <c r="Q322" s="289"/>
      <c r="R322" s="289"/>
      <c r="S322" s="289"/>
      <c r="T322" s="289" t="s">
        <v>648</v>
      </c>
      <c r="U322" s="289"/>
      <c r="V322" s="289"/>
      <c r="W322" s="478">
        <f t="shared" si="201"/>
        <v>1</v>
      </c>
      <c r="X322" s="290"/>
      <c r="Y322" s="290"/>
      <c r="Z322" s="290"/>
      <c r="AA322" s="290"/>
      <c r="AB322" s="290"/>
      <c r="AC322" s="290"/>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0"/>
      <c r="AY322" s="290" t="s">
        <v>1769</v>
      </c>
      <c r="AZ322" s="290"/>
      <c r="BA322" s="290"/>
      <c r="BB322" s="290"/>
      <c r="BC322" s="290"/>
      <c r="BD322" s="290"/>
      <c r="BE322" s="290"/>
      <c r="BF322" s="290"/>
      <c r="BG322" s="290">
        <v>2</v>
      </c>
      <c r="BH322" s="290">
        <v>2</v>
      </c>
      <c r="BI322" s="290">
        <v>2</v>
      </c>
      <c r="BJ322" s="290">
        <v>2</v>
      </c>
      <c r="BK322" s="290">
        <v>2</v>
      </c>
      <c r="BL322" s="290">
        <v>2</v>
      </c>
      <c r="BM322" s="290">
        <v>2</v>
      </c>
      <c r="BN322" s="290">
        <v>2</v>
      </c>
      <c r="BO322" s="290">
        <v>2</v>
      </c>
      <c r="BP322" s="290">
        <v>2</v>
      </c>
      <c r="BQ322" s="290">
        <v>2</v>
      </c>
      <c r="BR322" s="290">
        <v>2</v>
      </c>
      <c r="BS322" s="290">
        <v>2</v>
      </c>
      <c r="BT322" s="290">
        <v>2</v>
      </c>
      <c r="BU322" s="290">
        <v>2</v>
      </c>
      <c r="BV322" s="290">
        <v>2</v>
      </c>
      <c r="BW322" s="290">
        <v>2</v>
      </c>
      <c r="BX322" s="291">
        <f t="shared" si="202"/>
        <v>17</v>
      </c>
      <c r="BY322" s="292">
        <f t="shared" si="203"/>
        <v>1</v>
      </c>
      <c r="BZ322" s="291">
        <f t="shared" si="204"/>
        <v>0</v>
      </c>
      <c r="CA322" s="292">
        <f t="shared" si="205"/>
        <v>0</v>
      </c>
      <c r="CB322" s="291">
        <f t="shared" si="206"/>
        <v>0</v>
      </c>
      <c r="CC322" s="292">
        <f t="shared" ref="CC322:CC353" si="209">CB322/COUNTA($BG322:$BV322)</f>
        <v>0</v>
      </c>
      <c r="CD322" s="291">
        <f t="shared" si="208"/>
        <v>2</v>
      </c>
      <c r="CE322" s="291" t="str">
        <f t="shared" si="163"/>
        <v>Đạt mục tiêu</v>
      </c>
      <c r="CF322" s="274"/>
    </row>
    <row r="323" spans="1:84" ht="30.75" customHeight="1">
      <c r="A323" s="652"/>
      <c r="B323" s="647"/>
      <c r="C323" s="643"/>
      <c r="D323" s="643"/>
      <c r="E323" s="643"/>
      <c r="F323" s="655"/>
      <c r="G323" s="657"/>
      <c r="H323" s="290" t="s">
        <v>2108</v>
      </c>
      <c r="I323" s="290" t="s">
        <v>1303</v>
      </c>
      <c r="J323" s="70" t="s">
        <v>1163</v>
      </c>
      <c r="K323" s="288" t="s">
        <v>1082</v>
      </c>
      <c r="L323" s="399" t="s">
        <v>648</v>
      </c>
      <c r="M323" s="289"/>
      <c r="N323" s="289"/>
      <c r="O323" s="289"/>
      <c r="P323" s="289"/>
      <c r="Q323" s="289"/>
      <c r="R323" s="289"/>
      <c r="S323" s="289"/>
      <c r="T323" s="289"/>
      <c r="U323" s="289" t="s">
        <v>648</v>
      </c>
      <c r="V323" s="289"/>
      <c r="W323" s="478">
        <f t="shared" si="201"/>
        <v>1</v>
      </c>
      <c r="X323" s="290"/>
      <c r="Y323" s="290"/>
      <c r="Z323" s="290"/>
      <c r="AA323" s="290"/>
      <c r="AB323" s="290"/>
      <c r="AC323" s="290"/>
      <c r="AD323" s="290"/>
      <c r="AE323" s="290"/>
      <c r="AF323" s="290"/>
      <c r="AG323" s="290"/>
      <c r="AH323" s="290"/>
      <c r="AI323" s="290"/>
      <c r="AJ323" s="290"/>
      <c r="AK323" s="290"/>
      <c r="AL323" s="290"/>
      <c r="AM323" s="290"/>
      <c r="AN323" s="290"/>
      <c r="AO323" s="290"/>
      <c r="AP323" s="290"/>
      <c r="AQ323" s="290"/>
      <c r="AR323" s="290"/>
      <c r="AS323" s="290"/>
      <c r="AT323" s="290"/>
      <c r="AU323" s="290"/>
      <c r="AV323" s="290"/>
      <c r="AW323" s="290"/>
      <c r="AX323" s="290"/>
      <c r="AY323" s="290"/>
      <c r="AZ323" s="290" t="s">
        <v>1769</v>
      </c>
      <c r="BA323" s="290"/>
      <c r="BB323" s="290"/>
      <c r="BC323" s="290"/>
      <c r="BD323" s="290"/>
      <c r="BE323" s="290"/>
      <c r="BF323" s="290"/>
      <c r="BG323" s="290">
        <v>2</v>
      </c>
      <c r="BH323" s="290">
        <v>2</v>
      </c>
      <c r="BI323" s="290">
        <v>2</v>
      </c>
      <c r="BJ323" s="290">
        <v>2</v>
      </c>
      <c r="BK323" s="290">
        <v>2</v>
      </c>
      <c r="BL323" s="290">
        <v>2</v>
      </c>
      <c r="BM323" s="290">
        <v>2</v>
      </c>
      <c r="BN323" s="290">
        <v>2</v>
      </c>
      <c r="BO323" s="290">
        <v>2</v>
      </c>
      <c r="BP323" s="290">
        <v>2</v>
      </c>
      <c r="BQ323" s="290">
        <v>2</v>
      </c>
      <c r="BR323" s="290">
        <v>2</v>
      </c>
      <c r="BS323" s="290">
        <v>2</v>
      </c>
      <c r="BT323" s="290">
        <v>2</v>
      </c>
      <c r="BU323" s="290">
        <v>2</v>
      </c>
      <c r="BV323" s="290">
        <v>2</v>
      </c>
      <c r="BW323" s="290">
        <v>2</v>
      </c>
      <c r="BX323" s="291">
        <f t="shared" si="202"/>
        <v>17</v>
      </c>
      <c r="BY323" s="292">
        <f t="shared" si="203"/>
        <v>1</v>
      </c>
      <c r="BZ323" s="291">
        <f t="shared" si="204"/>
        <v>0</v>
      </c>
      <c r="CA323" s="292">
        <f t="shared" si="205"/>
        <v>0</v>
      </c>
      <c r="CB323" s="291">
        <f t="shared" si="206"/>
        <v>0</v>
      </c>
      <c r="CC323" s="292">
        <f t="shared" si="209"/>
        <v>0</v>
      </c>
      <c r="CD323" s="291">
        <f t="shared" si="208"/>
        <v>2</v>
      </c>
      <c r="CE323" s="291" t="str">
        <f t="shared" si="163"/>
        <v>Đạt mục tiêu</v>
      </c>
      <c r="CF323" s="274"/>
    </row>
    <row r="324" spans="1:84" ht="30.75" customHeight="1">
      <c r="A324" s="652"/>
      <c r="B324" s="647"/>
      <c r="C324" s="643"/>
      <c r="D324" s="643"/>
      <c r="E324" s="643"/>
      <c r="F324" s="655"/>
      <c r="G324" s="657"/>
      <c r="H324" s="290" t="s">
        <v>2046</v>
      </c>
      <c r="I324" s="290" t="s">
        <v>1303</v>
      </c>
      <c r="J324" s="70" t="s">
        <v>1163</v>
      </c>
      <c r="K324" s="288" t="s">
        <v>1082</v>
      </c>
      <c r="L324" s="399" t="s">
        <v>648</v>
      </c>
      <c r="M324" s="289"/>
      <c r="N324" s="289"/>
      <c r="O324" s="289"/>
      <c r="P324" s="289"/>
      <c r="Q324" s="289"/>
      <c r="R324" s="289"/>
      <c r="S324" s="289"/>
      <c r="T324" s="289"/>
      <c r="U324" s="289" t="s">
        <v>648</v>
      </c>
      <c r="V324" s="289"/>
      <c r="W324" s="478">
        <f t="shared" si="201"/>
        <v>1</v>
      </c>
      <c r="X324" s="290"/>
      <c r="Y324" s="290"/>
      <c r="Z324" s="290"/>
      <c r="AA324" s="290"/>
      <c r="AB324" s="290"/>
      <c r="AC324" s="290"/>
      <c r="AD324" s="290"/>
      <c r="AE324" s="290"/>
      <c r="AF324" s="290"/>
      <c r="AG324" s="290"/>
      <c r="AH324" s="290"/>
      <c r="AI324" s="290"/>
      <c r="AJ324" s="290"/>
      <c r="AK324" s="290"/>
      <c r="AL324" s="290"/>
      <c r="AM324" s="290"/>
      <c r="AN324" s="290"/>
      <c r="AO324" s="290"/>
      <c r="AP324" s="290"/>
      <c r="AQ324" s="290"/>
      <c r="AR324" s="290"/>
      <c r="AS324" s="290"/>
      <c r="AT324" s="290"/>
      <c r="AU324" s="290"/>
      <c r="AV324" s="290"/>
      <c r="AW324" s="290"/>
      <c r="AX324" s="290"/>
      <c r="AY324" s="290"/>
      <c r="AZ324" s="290"/>
      <c r="BA324" s="290"/>
      <c r="BB324" s="290" t="s">
        <v>1769</v>
      </c>
      <c r="BC324" s="290"/>
      <c r="BD324" s="290"/>
      <c r="BE324" s="290"/>
      <c r="BF324" s="290"/>
      <c r="BG324" s="290">
        <v>2</v>
      </c>
      <c r="BH324" s="290">
        <v>2</v>
      </c>
      <c r="BI324" s="290">
        <v>1</v>
      </c>
      <c r="BJ324" s="290">
        <v>2</v>
      </c>
      <c r="BK324" s="290">
        <v>2</v>
      </c>
      <c r="BL324" s="290">
        <v>1</v>
      </c>
      <c r="BM324" s="290">
        <v>2</v>
      </c>
      <c r="BN324" s="290">
        <v>2</v>
      </c>
      <c r="BO324" s="290">
        <v>2</v>
      </c>
      <c r="BP324" s="290">
        <v>2</v>
      </c>
      <c r="BQ324" s="290">
        <v>2</v>
      </c>
      <c r="BR324" s="290">
        <v>2</v>
      </c>
      <c r="BS324" s="290">
        <v>2</v>
      </c>
      <c r="BT324" s="290">
        <v>2</v>
      </c>
      <c r="BU324" s="290">
        <v>2</v>
      </c>
      <c r="BV324" s="290">
        <v>2</v>
      </c>
      <c r="BW324" s="290">
        <v>2</v>
      </c>
      <c r="BX324" s="291">
        <f t="shared" ref="BX324:BX326" si="210">COUNTIF($BG324:$BW324,2)</f>
        <v>15</v>
      </c>
      <c r="BY324" s="292">
        <f t="shared" ref="BY324:BY326" si="211">BX324/COUNTA($BG324:$BW324)</f>
        <v>0.88235294117647056</v>
      </c>
      <c r="BZ324" s="291">
        <f t="shared" si="204"/>
        <v>2</v>
      </c>
      <c r="CA324" s="292">
        <f t="shared" ref="CA324:CA326" si="212">BZ324/COUNTA($BG324:$BW324)</f>
        <v>0.11764705882352941</v>
      </c>
      <c r="CB324" s="291">
        <f t="shared" si="206"/>
        <v>0</v>
      </c>
      <c r="CC324" s="292">
        <f t="shared" si="209"/>
        <v>0</v>
      </c>
      <c r="CD324" s="291">
        <f t="shared" ref="CD324:CD326" si="213">(((BX324*2)+(BZ324*1)+(CB324*0)))/COUNTA($BG324:$BW324)</f>
        <v>1.8823529411764706</v>
      </c>
      <c r="CE324" s="291" t="str">
        <f t="shared" si="163"/>
        <v>Đạt mục tiêu</v>
      </c>
      <c r="CF324" s="274"/>
    </row>
    <row r="325" spans="1:84" ht="30.75" customHeight="1">
      <c r="A325" s="652"/>
      <c r="B325" s="647"/>
      <c r="C325" s="643"/>
      <c r="D325" s="643"/>
      <c r="E325" s="643"/>
      <c r="F325" s="655"/>
      <c r="G325" s="657"/>
      <c r="H325" s="290" t="s">
        <v>2047</v>
      </c>
      <c r="I325" s="290" t="s">
        <v>1303</v>
      </c>
      <c r="J325" s="70" t="s">
        <v>1163</v>
      </c>
      <c r="K325" s="288" t="s">
        <v>1082</v>
      </c>
      <c r="L325" s="399" t="s">
        <v>648</v>
      </c>
      <c r="M325" s="289"/>
      <c r="N325" s="289"/>
      <c r="O325" s="289"/>
      <c r="P325" s="289"/>
      <c r="Q325" s="289"/>
      <c r="R325" s="289"/>
      <c r="S325" s="289"/>
      <c r="T325" s="289"/>
      <c r="U325" s="289" t="s">
        <v>648</v>
      </c>
      <c r="V325" s="289"/>
      <c r="W325" s="478">
        <f t="shared" si="201"/>
        <v>1</v>
      </c>
      <c r="X325" s="290"/>
      <c r="Y325" s="290"/>
      <c r="Z325" s="290"/>
      <c r="AA325" s="290"/>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290"/>
      <c r="BC325" s="290" t="s">
        <v>1769</v>
      </c>
      <c r="BD325" s="290"/>
      <c r="BE325" s="290"/>
      <c r="BF325" s="290"/>
      <c r="BG325" s="290">
        <v>2</v>
      </c>
      <c r="BH325" s="290">
        <v>2</v>
      </c>
      <c r="BI325" s="290">
        <v>2</v>
      </c>
      <c r="BJ325" s="290">
        <v>2</v>
      </c>
      <c r="BK325" s="290">
        <v>2</v>
      </c>
      <c r="BL325" s="290">
        <v>2</v>
      </c>
      <c r="BM325" s="290">
        <v>2</v>
      </c>
      <c r="BN325" s="290">
        <v>2</v>
      </c>
      <c r="BO325" s="290">
        <v>2</v>
      </c>
      <c r="BP325" s="290">
        <v>2</v>
      </c>
      <c r="BQ325" s="290">
        <v>2</v>
      </c>
      <c r="BR325" s="290">
        <v>2</v>
      </c>
      <c r="BS325" s="290">
        <v>2</v>
      </c>
      <c r="BT325" s="290">
        <v>2</v>
      </c>
      <c r="BU325" s="290">
        <v>2</v>
      </c>
      <c r="BV325" s="290">
        <v>2</v>
      </c>
      <c r="BW325" s="290">
        <v>2</v>
      </c>
      <c r="BX325" s="291">
        <f t="shared" si="210"/>
        <v>17</v>
      </c>
      <c r="BY325" s="292">
        <f t="shared" si="211"/>
        <v>1</v>
      </c>
      <c r="BZ325" s="291">
        <f t="shared" si="204"/>
        <v>0</v>
      </c>
      <c r="CA325" s="292">
        <f t="shared" si="212"/>
        <v>0</v>
      </c>
      <c r="CB325" s="291">
        <f t="shared" si="206"/>
        <v>0</v>
      </c>
      <c r="CC325" s="292">
        <f t="shared" si="209"/>
        <v>0</v>
      </c>
      <c r="CD325" s="291">
        <f t="shared" si="213"/>
        <v>2</v>
      </c>
      <c r="CE325" s="291" t="str">
        <f t="shared" si="163"/>
        <v>Đạt mục tiêu</v>
      </c>
      <c r="CF325" s="274"/>
    </row>
    <row r="326" spans="1:84" ht="53.25" customHeight="1">
      <c r="A326" s="652"/>
      <c r="B326" s="647"/>
      <c r="C326" s="643"/>
      <c r="D326" s="643"/>
      <c r="E326" s="643"/>
      <c r="F326" s="655"/>
      <c r="G326" s="657"/>
      <c r="H326" s="290" t="s">
        <v>1884</v>
      </c>
      <c r="I326" s="290" t="s">
        <v>1303</v>
      </c>
      <c r="J326" s="70" t="s">
        <v>1163</v>
      </c>
      <c r="K326" s="288" t="s">
        <v>1082</v>
      </c>
      <c r="L326" s="399" t="s">
        <v>648</v>
      </c>
      <c r="M326" s="289"/>
      <c r="N326" s="289"/>
      <c r="O326" s="289"/>
      <c r="P326" s="289"/>
      <c r="Q326" s="289"/>
      <c r="R326" s="289"/>
      <c r="S326" s="289"/>
      <c r="T326" s="289"/>
      <c r="U326" s="289" t="s">
        <v>648</v>
      </c>
      <c r="V326" s="289"/>
      <c r="W326" s="478">
        <f t="shared" si="201"/>
        <v>1</v>
      </c>
      <c r="X326" s="290"/>
      <c r="Y326" s="290"/>
      <c r="Z326" s="290"/>
      <c r="AA326" s="290"/>
      <c r="AB326" s="290"/>
      <c r="AC326" s="290"/>
      <c r="AD326" s="290"/>
      <c r="AE326" s="290"/>
      <c r="AF326" s="290"/>
      <c r="AG326" s="290"/>
      <c r="AH326" s="290"/>
      <c r="AI326" s="290"/>
      <c r="AJ326" s="290"/>
      <c r="AK326" s="290"/>
      <c r="AL326" s="290"/>
      <c r="AM326" s="290"/>
      <c r="AN326" s="290"/>
      <c r="AO326" s="290"/>
      <c r="AP326" s="290"/>
      <c r="AQ326" s="290"/>
      <c r="AR326" s="290"/>
      <c r="AS326" s="290"/>
      <c r="AT326" s="290"/>
      <c r="AU326" s="290"/>
      <c r="AV326" s="290"/>
      <c r="AW326" s="290"/>
      <c r="AX326" s="290"/>
      <c r="AY326" s="290"/>
      <c r="AZ326" s="290"/>
      <c r="BA326" s="290" t="s">
        <v>1769</v>
      </c>
      <c r="BB326" s="290"/>
      <c r="BC326" s="290"/>
      <c r="BD326" s="290"/>
      <c r="BE326" s="290"/>
      <c r="BF326" s="290"/>
      <c r="BG326" s="290">
        <v>2</v>
      </c>
      <c r="BH326" s="290">
        <v>2</v>
      </c>
      <c r="BI326" s="290">
        <v>2</v>
      </c>
      <c r="BJ326" s="290">
        <v>2</v>
      </c>
      <c r="BK326" s="290">
        <v>2</v>
      </c>
      <c r="BL326" s="290">
        <v>2</v>
      </c>
      <c r="BM326" s="290">
        <v>2</v>
      </c>
      <c r="BN326" s="290">
        <v>2</v>
      </c>
      <c r="BO326" s="290">
        <v>2</v>
      </c>
      <c r="BP326" s="290">
        <v>2</v>
      </c>
      <c r="BQ326" s="290">
        <v>2</v>
      </c>
      <c r="BR326" s="290">
        <v>2</v>
      </c>
      <c r="BS326" s="290">
        <v>2</v>
      </c>
      <c r="BT326" s="290">
        <v>2</v>
      </c>
      <c r="BU326" s="290">
        <v>2</v>
      </c>
      <c r="BV326" s="290">
        <v>2</v>
      </c>
      <c r="BW326" s="290">
        <v>2</v>
      </c>
      <c r="BX326" s="291">
        <f t="shared" si="210"/>
        <v>17</v>
      </c>
      <c r="BY326" s="292">
        <f t="shared" si="211"/>
        <v>1</v>
      </c>
      <c r="BZ326" s="291">
        <f t="shared" si="204"/>
        <v>0</v>
      </c>
      <c r="CA326" s="292">
        <f t="shared" si="212"/>
        <v>0</v>
      </c>
      <c r="CB326" s="291">
        <f t="shared" si="206"/>
        <v>0</v>
      </c>
      <c r="CC326" s="292">
        <f t="shared" si="209"/>
        <v>0</v>
      </c>
      <c r="CD326" s="291">
        <f t="shared" si="213"/>
        <v>2</v>
      </c>
      <c r="CE326" s="291" t="str">
        <f t="shared" si="163"/>
        <v>Đạt mục tiêu</v>
      </c>
      <c r="CF326" s="274"/>
    </row>
    <row r="327" spans="1:84" ht="53.25" customHeight="1">
      <c r="A327" s="652"/>
      <c r="B327" s="647"/>
      <c r="C327" s="643"/>
      <c r="D327" s="643"/>
      <c r="E327" s="643"/>
      <c r="F327" s="655"/>
      <c r="G327" s="657"/>
      <c r="H327" s="290" t="s">
        <v>1885</v>
      </c>
      <c r="I327" s="290" t="s">
        <v>1303</v>
      </c>
      <c r="J327" s="70" t="s">
        <v>1163</v>
      </c>
      <c r="K327" s="288" t="s">
        <v>1082</v>
      </c>
      <c r="L327" s="399" t="s">
        <v>648</v>
      </c>
      <c r="M327" s="289"/>
      <c r="N327" s="289"/>
      <c r="O327" s="289"/>
      <c r="P327" s="289"/>
      <c r="Q327" s="289"/>
      <c r="R327" s="289"/>
      <c r="S327" s="289"/>
      <c r="T327" s="289"/>
      <c r="U327" s="289"/>
      <c r="V327" s="289" t="s">
        <v>648</v>
      </c>
      <c r="W327" s="478">
        <f t="shared" si="201"/>
        <v>1</v>
      </c>
      <c r="X327" s="290"/>
      <c r="Y327" s="290"/>
      <c r="Z327" s="290"/>
      <c r="AA327" s="290"/>
      <c r="AB327" s="290"/>
      <c r="AC327" s="290"/>
      <c r="AD327" s="290"/>
      <c r="AE327" s="290"/>
      <c r="AF327" s="290"/>
      <c r="AG327" s="290"/>
      <c r="AH327" s="290"/>
      <c r="AI327" s="290"/>
      <c r="AJ327" s="290"/>
      <c r="AK327" s="290"/>
      <c r="AL327" s="290"/>
      <c r="AM327" s="290"/>
      <c r="AN327" s="290"/>
      <c r="AO327" s="290"/>
      <c r="AP327" s="290"/>
      <c r="AQ327" s="290"/>
      <c r="AR327" s="290"/>
      <c r="AS327" s="290"/>
      <c r="AT327" s="290"/>
      <c r="AU327" s="290"/>
      <c r="AV327" s="290"/>
      <c r="AW327" s="290"/>
      <c r="AX327" s="290"/>
      <c r="AY327" s="290"/>
      <c r="AZ327" s="290"/>
      <c r="BA327" s="290"/>
      <c r="BB327" s="290"/>
      <c r="BC327" s="290"/>
      <c r="BD327" s="290"/>
      <c r="BE327" s="290" t="s">
        <v>1769</v>
      </c>
      <c r="BF327" s="290"/>
      <c r="BG327" s="290">
        <v>2</v>
      </c>
      <c r="BH327" s="290">
        <v>2</v>
      </c>
      <c r="BI327" s="290">
        <v>2</v>
      </c>
      <c r="BJ327" s="290">
        <v>2</v>
      </c>
      <c r="BK327" s="290">
        <v>2</v>
      </c>
      <c r="BL327" s="290">
        <v>2</v>
      </c>
      <c r="BM327" s="290">
        <v>2</v>
      </c>
      <c r="BN327" s="290">
        <v>2</v>
      </c>
      <c r="BO327" s="290">
        <v>2</v>
      </c>
      <c r="BP327" s="290">
        <v>2</v>
      </c>
      <c r="BQ327" s="290">
        <v>2</v>
      </c>
      <c r="BR327" s="290">
        <v>2</v>
      </c>
      <c r="BS327" s="290">
        <v>2</v>
      </c>
      <c r="BT327" s="290">
        <v>2</v>
      </c>
      <c r="BU327" s="290">
        <v>2</v>
      </c>
      <c r="BV327" s="290">
        <v>2</v>
      </c>
      <c r="BW327" s="290">
        <v>2</v>
      </c>
      <c r="BX327" s="291">
        <f t="shared" ref="BX327:BX363" si="214">COUNTIF($BG327:$BW327,2)</f>
        <v>17</v>
      </c>
      <c r="BY327" s="292">
        <f t="shared" ref="BY327:BY363" si="215">BX327/COUNTA($BG327:$BW327)</f>
        <v>1</v>
      </c>
      <c r="BZ327" s="291">
        <f t="shared" si="204"/>
        <v>0</v>
      </c>
      <c r="CA327" s="292">
        <f t="shared" ref="CA327:CA363" si="216">BZ327/COUNTA($BG327:$BW327)</f>
        <v>0</v>
      </c>
      <c r="CB327" s="291">
        <f t="shared" si="206"/>
        <v>0</v>
      </c>
      <c r="CC327" s="292">
        <f t="shared" si="209"/>
        <v>0</v>
      </c>
      <c r="CD327" s="291">
        <f t="shared" ref="CD327:CD363" si="217">(((BX327*2)+(BZ327*1)+(CB327*0)))/COUNTA($BG327:$BW327)</f>
        <v>2</v>
      </c>
      <c r="CE327" s="291" t="str">
        <f t="shared" si="163"/>
        <v>Đạt mục tiêu</v>
      </c>
      <c r="CF327" s="274"/>
    </row>
    <row r="328" spans="1:84" ht="45.75" customHeight="1">
      <c r="A328" s="285">
        <v>260</v>
      </c>
      <c r="B328" s="293">
        <v>529</v>
      </c>
      <c r="C328" s="335" t="s">
        <v>1793</v>
      </c>
      <c r="D328" s="205" t="s">
        <v>23</v>
      </c>
      <c r="E328" s="335" t="s">
        <v>128</v>
      </c>
      <c r="F328" s="205" t="s">
        <v>25</v>
      </c>
      <c r="G328" s="290" t="s">
        <v>128</v>
      </c>
      <c r="H328" s="312" t="s">
        <v>1569</v>
      </c>
      <c r="I328" s="290" t="s">
        <v>1303</v>
      </c>
      <c r="J328" s="70" t="s">
        <v>1163</v>
      </c>
      <c r="K328" s="288" t="s">
        <v>1082</v>
      </c>
      <c r="L328" s="399" t="s">
        <v>648</v>
      </c>
      <c r="M328" s="289"/>
      <c r="N328" s="289"/>
      <c r="O328" s="289"/>
      <c r="P328" s="289"/>
      <c r="Q328" s="289"/>
      <c r="R328" s="289"/>
      <c r="S328" s="289"/>
      <c r="T328" s="289"/>
      <c r="U328" s="289"/>
      <c r="V328" s="289"/>
      <c r="W328" s="478">
        <f t="shared" si="201"/>
        <v>0</v>
      </c>
      <c r="X328" s="290"/>
      <c r="Y328" s="290"/>
      <c r="Z328" s="290"/>
      <c r="AA328" s="290"/>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290"/>
      <c r="BC328" s="290"/>
      <c r="BD328" s="290"/>
      <c r="BE328" s="290"/>
      <c r="BF328" s="290"/>
      <c r="BG328" s="290">
        <v>2</v>
      </c>
      <c r="BH328" s="290">
        <v>2</v>
      </c>
      <c r="BI328" s="290">
        <v>2</v>
      </c>
      <c r="BJ328" s="290">
        <v>2</v>
      </c>
      <c r="BK328" s="290">
        <v>1</v>
      </c>
      <c r="BL328" s="290">
        <v>2</v>
      </c>
      <c r="BM328" s="290">
        <v>2</v>
      </c>
      <c r="BN328" s="290">
        <v>2</v>
      </c>
      <c r="BO328" s="290">
        <v>2</v>
      </c>
      <c r="BP328" s="290">
        <v>2</v>
      </c>
      <c r="BQ328" s="290">
        <v>2</v>
      </c>
      <c r="BR328" s="290">
        <v>2</v>
      </c>
      <c r="BS328" s="290">
        <v>2</v>
      </c>
      <c r="BT328" s="290">
        <v>2</v>
      </c>
      <c r="BU328" s="290">
        <v>2</v>
      </c>
      <c r="BV328" s="290">
        <v>2</v>
      </c>
      <c r="BW328" s="290">
        <v>2</v>
      </c>
      <c r="BX328" s="291">
        <f t="shared" si="214"/>
        <v>16</v>
      </c>
      <c r="BY328" s="292">
        <f t="shared" si="215"/>
        <v>0.94117647058823528</v>
      </c>
      <c r="BZ328" s="291">
        <f t="shared" si="204"/>
        <v>1</v>
      </c>
      <c r="CA328" s="292">
        <f t="shared" si="216"/>
        <v>5.8823529411764705E-2</v>
      </c>
      <c r="CB328" s="291">
        <f t="shared" si="206"/>
        <v>0</v>
      </c>
      <c r="CC328" s="292">
        <f t="shared" si="209"/>
        <v>0</v>
      </c>
      <c r="CD328" s="291">
        <f t="shared" si="217"/>
        <v>1.9411764705882353</v>
      </c>
      <c r="CE328" s="291" t="str">
        <f t="shared" si="163"/>
        <v>Đạt mục tiêu</v>
      </c>
      <c r="CF328" s="274"/>
    </row>
    <row r="329" spans="1:84" ht="59.25" customHeight="1">
      <c r="A329" s="651">
        <v>261</v>
      </c>
      <c r="B329" s="646">
        <v>530</v>
      </c>
      <c r="C329" s="645" t="s">
        <v>1580</v>
      </c>
      <c r="D329" s="645" t="s">
        <v>25</v>
      </c>
      <c r="E329" s="645" t="s">
        <v>1580</v>
      </c>
      <c r="F329" s="645" t="s">
        <v>25</v>
      </c>
      <c r="G329" s="616" t="s">
        <v>1580</v>
      </c>
      <c r="H329" s="290" t="s">
        <v>1886</v>
      </c>
      <c r="I329" s="290" t="s">
        <v>1303</v>
      </c>
      <c r="J329" s="70" t="s">
        <v>1163</v>
      </c>
      <c r="K329" s="288" t="s">
        <v>1082</v>
      </c>
      <c r="L329" s="399" t="s">
        <v>648</v>
      </c>
      <c r="M329" s="289" t="s">
        <v>648</v>
      </c>
      <c r="N329" s="289"/>
      <c r="O329" s="289"/>
      <c r="P329" s="289"/>
      <c r="Q329" s="289"/>
      <c r="R329" s="289"/>
      <c r="S329" s="289"/>
      <c r="T329" s="289"/>
      <c r="U329" s="289"/>
      <c r="V329" s="289"/>
      <c r="W329" s="478">
        <f t="shared" si="201"/>
        <v>1</v>
      </c>
      <c r="X329" s="290"/>
      <c r="Y329" s="290"/>
      <c r="Z329" s="290"/>
      <c r="AA329" s="290"/>
      <c r="AB329" s="290"/>
      <c r="AC329" s="290"/>
      <c r="AD329" s="290"/>
      <c r="AE329" s="290"/>
      <c r="AF329" s="290"/>
      <c r="AG329" s="290"/>
      <c r="AH329" s="290"/>
      <c r="AI329" s="290"/>
      <c r="AJ329" s="290"/>
      <c r="AK329" s="290"/>
      <c r="AL329" s="290"/>
      <c r="AM329" s="290"/>
      <c r="AN329" s="290"/>
      <c r="AO329" s="290"/>
      <c r="AP329" s="290"/>
      <c r="AQ329" s="290"/>
      <c r="AR329" s="290"/>
      <c r="AS329" s="290"/>
      <c r="AT329" s="290"/>
      <c r="AU329" s="290"/>
      <c r="AV329" s="290"/>
      <c r="AW329" s="290"/>
      <c r="AX329" s="290"/>
      <c r="AY329" s="290"/>
      <c r="AZ329" s="290"/>
      <c r="BA329" s="290"/>
      <c r="BB329" s="290"/>
      <c r="BC329" s="290"/>
      <c r="BD329" s="290"/>
      <c r="BE329" s="290"/>
      <c r="BF329" s="290"/>
      <c r="BG329" s="290">
        <v>2</v>
      </c>
      <c r="BH329" s="290">
        <v>2</v>
      </c>
      <c r="BI329" s="290">
        <v>2</v>
      </c>
      <c r="BJ329" s="290">
        <v>2</v>
      </c>
      <c r="BK329" s="290">
        <v>1</v>
      </c>
      <c r="BL329" s="290">
        <v>2</v>
      </c>
      <c r="BM329" s="290">
        <v>2</v>
      </c>
      <c r="BN329" s="290">
        <v>2</v>
      </c>
      <c r="BO329" s="290">
        <v>2</v>
      </c>
      <c r="BP329" s="290">
        <v>2</v>
      </c>
      <c r="BQ329" s="290">
        <v>2</v>
      </c>
      <c r="BR329" s="290">
        <v>2</v>
      </c>
      <c r="BS329" s="290">
        <v>2</v>
      </c>
      <c r="BT329" s="290">
        <v>2</v>
      </c>
      <c r="BU329" s="290">
        <v>2</v>
      </c>
      <c r="BV329" s="290">
        <v>2</v>
      </c>
      <c r="BW329" s="290">
        <v>2</v>
      </c>
      <c r="BX329" s="291">
        <f t="shared" si="214"/>
        <v>16</v>
      </c>
      <c r="BY329" s="292">
        <f t="shared" si="215"/>
        <v>0.94117647058823528</v>
      </c>
      <c r="BZ329" s="291">
        <f t="shared" si="204"/>
        <v>1</v>
      </c>
      <c r="CA329" s="292">
        <f t="shared" si="216"/>
        <v>5.8823529411764705E-2</v>
      </c>
      <c r="CB329" s="291">
        <f t="shared" si="206"/>
        <v>0</v>
      </c>
      <c r="CC329" s="292">
        <f t="shared" si="209"/>
        <v>0</v>
      </c>
      <c r="CD329" s="291">
        <f t="shared" si="217"/>
        <v>1.9411764705882353</v>
      </c>
      <c r="CE329" s="291" t="str">
        <f t="shared" si="163"/>
        <v>Đạt mục tiêu</v>
      </c>
      <c r="CF329" s="274"/>
    </row>
    <row r="330" spans="1:84" ht="54" customHeight="1">
      <c r="A330" s="652"/>
      <c r="B330" s="647"/>
      <c r="C330" s="658"/>
      <c r="D330" s="643"/>
      <c r="E330" s="643"/>
      <c r="F330" s="643"/>
      <c r="G330" s="617"/>
      <c r="H330" s="290" t="s">
        <v>1887</v>
      </c>
      <c r="I330" s="290" t="s">
        <v>1303</v>
      </c>
      <c r="J330" s="70" t="s">
        <v>1163</v>
      </c>
      <c r="K330" s="288" t="s">
        <v>1082</v>
      </c>
      <c r="L330" s="399" t="s">
        <v>648</v>
      </c>
      <c r="M330" s="289" t="s">
        <v>648</v>
      </c>
      <c r="N330" s="289"/>
      <c r="O330" s="289"/>
      <c r="P330" s="289"/>
      <c r="Q330" s="289"/>
      <c r="R330" s="289"/>
      <c r="S330" s="289"/>
      <c r="T330" s="289"/>
      <c r="U330" s="289"/>
      <c r="V330" s="289"/>
      <c r="W330" s="478">
        <f t="shared" si="201"/>
        <v>1</v>
      </c>
      <c r="X330" s="290"/>
      <c r="Y330" s="290"/>
      <c r="Z330" s="290"/>
      <c r="AA330" s="290"/>
      <c r="AB330" s="290"/>
      <c r="AC330" s="290"/>
      <c r="AD330" s="290"/>
      <c r="AE330" s="290"/>
      <c r="AF330" s="290"/>
      <c r="AG330" s="290"/>
      <c r="AH330" s="290"/>
      <c r="AI330" s="290"/>
      <c r="AJ330" s="290"/>
      <c r="AK330" s="290"/>
      <c r="AL330" s="290"/>
      <c r="AM330" s="290"/>
      <c r="AN330" s="290"/>
      <c r="AO330" s="290"/>
      <c r="AP330" s="290"/>
      <c r="AQ330" s="290"/>
      <c r="AR330" s="290"/>
      <c r="AS330" s="290"/>
      <c r="AT330" s="290"/>
      <c r="AU330" s="290"/>
      <c r="AV330" s="290"/>
      <c r="AW330" s="290"/>
      <c r="AX330" s="290"/>
      <c r="AY330" s="290"/>
      <c r="AZ330" s="290"/>
      <c r="BA330" s="290"/>
      <c r="BB330" s="290"/>
      <c r="BC330" s="290"/>
      <c r="BD330" s="290"/>
      <c r="BE330" s="290"/>
      <c r="BF330" s="290"/>
      <c r="BG330" s="290">
        <v>2</v>
      </c>
      <c r="BH330" s="290">
        <v>2</v>
      </c>
      <c r="BI330" s="290">
        <v>2</v>
      </c>
      <c r="BJ330" s="290">
        <v>2</v>
      </c>
      <c r="BK330" s="290">
        <v>2</v>
      </c>
      <c r="BL330" s="290">
        <v>2</v>
      </c>
      <c r="BM330" s="290">
        <v>2</v>
      </c>
      <c r="BN330" s="290">
        <v>2</v>
      </c>
      <c r="BO330" s="290">
        <v>2</v>
      </c>
      <c r="BP330" s="290">
        <v>2</v>
      </c>
      <c r="BQ330" s="290">
        <v>2</v>
      </c>
      <c r="BR330" s="290">
        <v>2</v>
      </c>
      <c r="BS330" s="290">
        <v>2</v>
      </c>
      <c r="BT330" s="290">
        <v>2</v>
      </c>
      <c r="BU330" s="290">
        <v>2</v>
      </c>
      <c r="BV330" s="290">
        <v>2</v>
      </c>
      <c r="BW330" s="290">
        <v>2</v>
      </c>
      <c r="BX330" s="291">
        <f t="shared" si="214"/>
        <v>17</v>
      </c>
      <c r="BY330" s="292">
        <f t="shared" si="215"/>
        <v>1</v>
      </c>
      <c r="BZ330" s="291">
        <f t="shared" si="204"/>
        <v>0</v>
      </c>
      <c r="CA330" s="292">
        <f t="shared" si="216"/>
        <v>0</v>
      </c>
      <c r="CB330" s="291">
        <f t="shared" si="206"/>
        <v>0</v>
      </c>
      <c r="CC330" s="292">
        <f t="shared" si="209"/>
        <v>0</v>
      </c>
      <c r="CD330" s="291">
        <f t="shared" si="217"/>
        <v>2</v>
      </c>
      <c r="CE330" s="291" t="str">
        <f t="shared" ref="CE330:CE395" si="218">IF(CD330&gt;=1.6,"Đạt mục tiêu",IF(CD330&gt;=1,"Cần cố gắng","Chưa đạt"))</f>
        <v>Đạt mục tiêu</v>
      </c>
      <c r="CF330" s="274"/>
    </row>
    <row r="331" spans="1:84" ht="30.75" customHeight="1">
      <c r="A331" s="652"/>
      <c r="B331" s="647"/>
      <c r="C331" s="658"/>
      <c r="D331" s="643"/>
      <c r="E331" s="643"/>
      <c r="F331" s="643"/>
      <c r="G331" s="617"/>
      <c r="H331" s="290" t="s">
        <v>1888</v>
      </c>
      <c r="I331" s="290"/>
      <c r="J331" s="70" t="s">
        <v>1163</v>
      </c>
      <c r="K331" s="288" t="s">
        <v>1082</v>
      </c>
      <c r="L331" s="399" t="s">
        <v>648</v>
      </c>
      <c r="M331" s="289" t="s">
        <v>648</v>
      </c>
      <c r="N331" s="289"/>
      <c r="O331" s="289"/>
      <c r="P331" s="289"/>
      <c r="Q331" s="289"/>
      <c r="R331" s="289"/>
      <c r="S331" s="289"/>
      <c r="T331" s="289"/>
      <c r="U331" s="289"/>
      <c r="V331" s="289"/>
      <c r="W331" s="478">
        <f t="shared" si="201"/>
        <v>1</v>
      </c>
      <c r="X331" s="290"/>
      <c r="Y331" s="290"/>
      <c r="Z331" s="290"/>
      <c r="AA331" s="290"/>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290"/>
      <c r="BC331" s="290"/>
      <c r="BD331" s="290"/>
      <c r="BE331" s="290"/>
      <c r="BF331" s="290"/>
      <c r="BG331" s="290">
        <v>2</v>
      </c>
      <c r="BH331" s="290">
        <v>2</v>
      </c>
      <c r="BI331" s="290">
        <v>2</v>
      </c>
      <c r="BJ331" s="290">
        <v>2</v>
      </c>
      <c r="BK331" s="290">
        <v>2</v>
      </c>
      <c r="BL331" s="290">
        <v>2</v>
      </c>
      <c r="BM331" s="290">
        <v>2</v>
      </c>
      <c r="BN331" s="290">
        <v>2</v>
      </c>
      <c r="BO331" s="290">
        <v>2</v>
      </c>
      <c r="BP331" s="290">
        <v>2</v>
      </c>
      <c r="BQ331" s="290">
        <v>2</v>
      </c>
      <c r="BR331" s="290">
        <v>2</v>
      </c>
      <c r="BS331" s="290">
        <v>2</v>
      </c>
      <c r="BT331" s="290">
        <v>2</v>
      </c>
      <c r="BU331" s="290">
        <v>2</v>
      </c>
      <c r="BV331" s="290">
        <v>2</v>
      </c>
      <c r="BW331" s="290">
        <v>2</v>
      </c>
      <c r="BX331" s="291">
        <f t="shared" si="214"/>
        <v>17</v>
      </c>
      <c r="BY331" s="292">
        <f t="shared" si="215"/>
        <v>1</v>
      </c>
      <c r="BZ331" s="291">
        <f t="shared" si="204"/>
        <v>0</v>
      </c>
      <c r="CA331" s="292">
        <f t="shared" si="216"/>
        <v>0</v>
      </c>
      <c r="CB331" s="291">
        <f t="shared" si="206"/>
        <v>0</v>
      </c>
      <c r="CC331" s="292">
        <f t="shared" si="209"/>
        <v>0</v>
      </c>
      <c r="CD331" s="291">
        <f t="shared" si="217"/>
        <v>2</v>
      </c>
      <c r="CE331" s="291" t="str">
        <f t="shared" si="218"/>
        <v>Đạt mục tiêu</v>
      </c>
      <c r="CF331" s="274"/>
    </row>
    <row r="332" spans="1:84" ht="30.75" customHeight="1">
      <c r="A332" s="652"/>
      <c r="B332" s="647"/>
      <c r="C332" s="658"/>
      <c r="D332" s="643"/>
      <c r="E332" s="643"/>
      <c r="F332" s="643"/>
      <c r="G332" s="617"/>
      <c r="H332" s="290" t="s">
        <v>1889</v>
      </c>
      <c r="I332" s="290" t="s">
        <v>1303</v>
      </c>
      <c r="J332" s="70" t="s">
        <v>1163</v>
      </c>
      <c r="K332" s="288" t="s">
        <v>1082</v>
      </c>
      <c r="L332" s="399" t="s">
        <v>648</v>
      </c>
      <c r="M332" s="289" t="s">
        <v>648</v>
      </c>
      <c r="N332" s="289"/>
      <c r="O332" s="289"/>
      <c r="P332" s="289"/>
      <c r="Q332" s="289"/>
      <c r="R332" s="289"/>
      <c r="S332" s="289"/>
      <c r="T332" s="289"/>
      <c r="U332" s="289"/>
      <c r="V332" s="289"/>
      <c r="W332" s="478">
        <f t="shared" si="201"/>
        <v>1</v>
      </c>
      <c r="X332" s="290"/>
      <c r="Y332" s="290"/>
      <c r="Z332" s="290"/>
      <c r="AA332" s="290"/>
      <c r="AB332" s="290"/>
      <c r="AC332" s="290"/>
      <c r="AD332" s="290"/>
      <c r="AE332" s="290"/>
      <c r="AF332" s="290"/>
      <c r="AG332" s="290"/>
      <c r="AH332" s="290"/>
      <c r="AI332" s="290"/>
      <c r="AJ332" s="290"/>
      <c r="AK332" s="290"/>
      <c r="AL332" s="290"/>
      <c r="AM332" s="290"/>
      <c r="AN332" s="290"/>
      <c r="AO332" s="290"/>
      <c r="AP332" s="290"/>
      <c r="AQ332" s="290"/>
      <c r="AR332" s="290"/>
      <c r="AS332" s="290"/>
      <c r="AT332" s="290"/>
      <c r="AU332" s="290"/>
      <c r="AV332" s="290"/>
      <c r="AW332" s="290"/>
      <c r="AX332" s="290"/>
      <c r="AY332" s="290"/>
      <c r="AZ332" s="290"/>
      <c r="BA332" s="290"/>
      <c r="BB332" s="290"/>
      <c r="BC332" s="290"/>
      <c r="BD332" s="290"/>
      <c r="BE332" s="290"/>
      <c r="BF332" s="290"/>
      <c r="BG332" s="290">
        <v>2</v>
      </c>
      <c r="BH332" s="290">
        <v>2</v>
      </c>
      <c r="BI332" s="290">
        <v>2</v>
      </c>
      <c r="BJ332" s="290">
        <v>2</v>
      </c>
      <c r="BK332" s="290">
        <v>2</v>
      </c>
      <c r="BL332" s="290">
        <v>2</v>
      </c>
      <c r="BM332" s="290">
        <v>2</v>
      </c>
      <c r="BN332" s="290">
        <v>2</v>
      </c>
      <c r="BO332" s="290">
        <v>2</v>
      </c>
      <c r="BP332" s="290">
        <v>2</v>
      </c>
      <c r="BQ332" s="290">
        <v>2</v>
      </c>
      <c r="BR332" s="290">
        <v>2</v>
      </c>
      <c r="BS332" s="290">
        <v>2</v>
      </c>
      <c r="BT332" s="290">
        <v>2</v>
      </c>
      <c r="BU332" s="290">
        <v>2</v>
      </c>
      <c r="BV332" s="290">
        <v>2</v>
      </c>
      <c r="BW332" s="290">
        <v>2</v>
      </c>
      <c r="BX332" s="291">
        <f t="shared" si="214"/>
        <v>17</v>
      </c>
      <c r="BY332" s="292">
        <f t="shared" si="215"/>
        <v>1</v>
      </c>
      <c r="BZ332" s="291">
        <f t="shared" si="204"/>
        <v>0</v>
      </c>
      <c r="CA332" s="292">
        <f t="shared" si="216"/>
        <v>0</v>
      </c>
      <c r="CB332" s="291">
        <f t="shared" si="206"/>
        <v>0</v>
      </c>
      <c r="CC332" s="292">
        <f t="shared" si="209"/>
        <v>0</v>
      </c>
      <c r="CD332" s="291">
        <f t="shared" si="217"/>
        <v>2</v>
      </c>
      <c r="CE332" s="291" t="str">
        <f t="shared" si="218"/>
        <v>Đạt mục tiêu</v>
      </c>
      <c r="CF332" s="274"/>
    </row>
    <row r="333" spans="1:84" ht="30.75" customHeight="1">
      <c r="A333" s="652"/>
      <c r="B333" s="647"/>
      <c r="C333" s="658"/>
      <c r="D333" s="643"/>
      <c r="E333" s="643"/>
      <c r="F333" s="643"/>
      <c r="G333" s="617"/>
      <c r="H333" s="290" t="s">
        <v>1890</v>
      </c>
      <c r="I333" s="290" t="s">
        <v>1303</v>
      </c>
      <c r="J333" s="70" t="s">
        <v>1163</v>
      </c>
      <c r="K333" s="288" t="s">
        <v>1082</v>
      </c>
      <c r="L333" s="399" t="s">
        <v>648</v>
      </c>
      <c r="M333" s="289"/>
      <c r="N333" s="289" t="s">
        <v>648</v>
      </c>
      <c r="O333" s="289"/>
      <c r="P333" s="289"/>
      <c r="Q333" s="289"/>
      <c r="R333" s="289"/>
      <c r="S333" s="289"/>
      <c r="T333" s="289"/>
      <c r="U333" s="289"/>
      <c r="V333" s="289"/>
      <c r="W333" s="478">
        <f t="shared" si="201"/>
        <v>1</v>
      </c>
      <c r="X333" s="290"/>
      <c r="Y333" s="290"/>
      <c r="Z333" s="290"/>
      <c r="AA333" s="290"/>
      <c r="AB333" s="290"/>
      <c r="AC333" s="290"/>
      <c r="AD333" s="290"/>
      <c r="AE333" s="290"/>
      <c r="AF333" s="290"/>
      <c r="AG333" s="290"/>
      <c r="AH333" s="290"/>
      <c r="AI333" s="290"/>
      <c r="AJ333" s="290"/>
      <c r="AK333" s="290"/>
      <c r="AL333" s="290"/>
      <c r="AM333" s="290"/>
      <c r="AN333" s="290"/>
      <c r="AO333" s="290"/>
      <c r="AP333" s="290"/>
      <c r="AQ333" s="290"/>
      <c r="AR333" s="290"/>
      <c r="AS333" s="290"/>
      <c r="AT333" s="290"/>
      <c r="AU333" s="290"/>
      <c r="AV333" s="290"/>
      <c r="AW333" s="290"/>
      <c r="AX333" s="290"/>
      <c r="AY333" s="290"/>
      <c r="AZ333" s="290"/>
      <c r="BA333" s="290"/>
      <c r="BB333" s="290"/>
      <c r="BC333" s="290"/>
      <c r="BD333" s="290"/>
      <c r="BE333" s="290"/>
      <c r="BF333" s="290"/>
      <c r="BG333" s="290">
        <v>2</v>
      </c>
      <c r="BH333" s="290">
        <v>2</v>
      </c>
      <c r="BI333" s="290">
        <v>1</v>
      </c>
      <c r="BJ333" s="290">
        <v>2</v>
      </c>
      <c r="BK333" s="290">
        <v>2</v>
      </c>
      <c r="BL333" s="290">
        <v>2</v>
      </c>
      <c r="BM333" s="290">
        <v>2</v>
      </c>
      <c r="BN333" s="290">
        <v>2</v>
      </c>
      <c r="BO333" s="290">
        <v>2</v>
      </c>
      <c r="BP333" s="290">
        <v>2</v>
      </c>
      <c r="BQ333" s="290">
        <v>2</v>
      </c>
      <c r="BR333" s="290">
        <v>2</v>
      </c>
      <c r="BS333" s="290">
        <v>2</v>
      </c>
      <c r="BT333" s="290">
        <v>2</v>
      </c>
      <c r="BU333" s="290">
        <v>2</v>
      </c>
      <c r="BV333" s="290">
        <v>2</v>
      </c>
      <c r="BW333" s="290">
        <v>2</v>
      </c>
      <c r="BX333" s="291">
        <f t="shared" si="214"/>
        <v>16</v>
      </c>
      <c r="BY333" s="292">
        <f t="shared" si="215"/>
        <v>0.94117647058823528</v>
      </c>
      <c r="BZ333" s="291">
        <f t="shared" si="204"/>
        <v>1</v>
      </c>
      <c r="CA333" s="292">
        <f t="shared" si="216"/>
        <v>5.8823529411764705E-2</v>
      </c>
      <c r="CB333" s="291">
        <f t="shared" si="206"/>
        <v>0</v>
      </c>
      <c r="CC333" s="292">
        <f t="shared" si="209"/>
        <v>0</v>
      </c>
      <c r="CD333" s="291">
        <f t="shared" si="217"/>
        <v>1.9411764705882353</v>
      </c>
      <c r="CE333" s="291" t="str">
        <f t="shared" si="218"/>
        <v>Đạt mục tiêu</v>
      </c>
      <c r="CF333" s="274"/>
    </row>
    <row r="334" spans="1:84" ht="30.75" customHeight="1">
      <c r="A334" s="652"/>
      <c r="B334" s="647"/>
      <c r="C334" s="658"/>
      <c r="D334" s="643"/>
      <c r="E334" s="643"/>
      <c r="F334" s="643"/>
      <c r="G334" s="617"/>
      <c r="H334" s="290" t="s">
        <v>1581</v>
      </c>
      <c r="I334" s="290" t="s">
        <v>1303</v>
      </c>
      <c r="J334" s="70" t="s">
        <v>1163</v>
      </c>
      <c r="K334" s="288" t="s">
        <v>1082</v>
      </c>
      <c r="L334" s="399" t="s">
        <v>648</v>
      </c>
      <c r="M334" s="289"/>
      <c r="N334" s="289" t="s">
        <v>648</v>
      </c>
      <c r="O334" s="289"/>
      <c r="P334" s="289"/>
      <c r="Q334" s="289"/>
      <c r="R334" s="289"/>
      <c r="S334" s="289"/>
      <c r="T334" s="289"/>
      <c r="U334" s="289"/>
      <c r="V334" s="289"/>
      <c r="W334" s="478">
        <f t="shared" si="201"/>
        <v>1</v>
      </c>
      <c r="X334" s="290"/>
      <c r="Y334" s="290"/>
      <c r="Z334" s="290"/>
      <c r="AA334" s="290"/>
      <c r="AB334" s="290"/>
      <c r="AC334" s="290"/>
      <c r="AD334" s="290"/>
      <c r="AE334" s="290"/>
      <c r="AF334" s="290"/>
      <c r="AG334" s="290"/>
      <c r="AH334" s="290"/>
      <c r="AI334" s="290"/>
      <c r="AJ334" s="290"/>
      <c r="AK334" s="290"/>
      <c r="AL334" s="290"/>
      <c r="AM334" s="290"/>
      <c r="AN334" s="290"/>
      <c r="AO334" s="290"/>
      <c r="AP334" s="290"/>
      <c r="AQ334" s="290"/>
      <c r="AR334" s="290"/>
      <c r="AS334" s="290"/>
      <c r="AT334" s="290"/>
      <c r="AU334" s="290"/>
      <c r="AV334" s="290"/>
      <c r="AW334" s="290"/>
      <c r="AX334" s="290"/>
      <c r="AY334" s="290"/>
      <c r="AZ334" s="290"/>
      <c r="BA334" s="290"/>
      <c r="BB334" s="290"/>
      <c r="BC334" s="290"/>
      <c r="BD334" s="290"/>
      <c r="BE334" s="290"/>
      <c r="BF334" s="290"/>
      <c r="BG334" s="290">
        <v>2</v>
      </c>
      <c r="BH334" s="290">
        <v>2</v>
      </c>
      <c r="BI334" s="290">
        <v>2</v>
      </c>
      <c r="BJ334" s="290">
        <v>2</v>
      </c>
      <c r="BK334" s="290">
        <v>2</v>
      </c>
      <c r="BL334" s="290">
        <v>2</v>
      </c>
      <c r="BM334" s="290">
        <v>2</v>
      </c>
      <c r="BN334" s="290">
        <v>2</v>
      </c>
      <c r="BO334" s="290">
        <v>2</v>
      </c>
      <c r="BP334" s="290">
        <v>2</v>
      </c>
      <c r="BQ334" s="290">
        <v>2</v>
      </c>
      <c r="BR334" s="290">
        <v>2</v>
      </c>
      <c r="BS334" s="290">
        <v>2</v>
      </c>
      <c r="BT334" s="290">
        <v>2</v>
      </c>
      <c r="BU334" s="290">
        <v>2</v>
      </c>
      <c r="BV334" s="290">
        <v>2</v>
      </c>
      <c r="BW334" s="290">
        <v>2</v>
      </c>
      <c r="BX334" s="291">
        <f t="shared" si="214"/>
        <v>17</v>
      </c>
      <c r="BY334" s="292">
        <f t="shared" si="215"/>
        <v>1</v>
      </c>
      <c r="BZ334" s="291">
        <f t="shared" si="204"/>
        <v>0</v>
      </c>
      <c r="CA334" s="292">
        <f t="shared" si="216"/>
        <v>0</v>
      </c>
      <c r="CB334" s="291">
        <f t="shared" si="206"/>
        <v>0</v>
      </c>
      <c r="CC334" s="292">
        <f t="shared" si="209"/>
        <v>0</v>
      </c>
      <c r="CD334" s="291">
        <f t="shared" si="217"/>
        <v>2</v>
      </c>
      <c r="CE334" s="291" t="str">
        <f t="shared" si="218"/>
        <v>Đạt mục tiêu</v>
      </c>
      <c r="CF334" s="274"/>
    </row>
    <row r="335" spans="1:84" ht="30.75" customHeight="1">
      <c r="A335" s="652"/>
      <c r="B335" s="647"/>
      <c r="C335" s="658"/>
      <c r="D335" s="643"/>
      <c r="E335" s="643"/>
      <c r="F335" s="643"/>
      <c r="G335" s="617"/>
      <c r="H335" s="290" t="s">
        <v>1584</v>
      </c>
      <c r="I335" s="290" t="s">
        <v>1303</v>
      </c>
      <c r="J335" s="70" t="s">
        <v>1163</v>
      </c>
      <c r="K335" s="288" t="s">
        <v>1082</v>
      </c>
      <c r="L335" s="399" t="s">
        <v>648</v>
      </c>
      <c r="M335" s="289"/>
      <c r="N335" s="289"/>
      <c r="O335" s="289" t="s">
        <v>648</v>
      </c>
      <c r="P335" s="289"/>
      <c r="Q335" s="289"/>
      <c r="R335" s="289"/>
      <c r="S335" s="289"/>
      <c r="T335" s="289"/>
      <c r="U335" s="289"/>
      <c r="V335" s="289"/>
      <c r="W335" s="478">
        <f t="shared" si="201"/>
        <v>1</v>
      </c>
      <c r="X335" s="290"/>
      <c r="Y335" s="290"/>
      <c r="Z335" s="290"/>
      <c r="AA335" s="290"/>
      <c r="AB335" s="290"/>
      <c r="AC335" s="290"/>
      <c r="AD335" s="290"/>
      <c r="AE335" s="290"/>
      <c r="AF335" s="290"/>
      <c r="AG335" s="290"/>
      <c r="AH335" s="290"/>
      <c r="AI335" s="290"/>
      <c r="AJ335" s="290"/>
      <c r="AK335" s="290"/>
      <c r="AL335" s="290"/>
      <c r="AM335" s="290"/>
      <c r="AN335" s="290"/>
      <c r="AO335" s="290"/>
      <c r="AP335" s="290"/>
      <c r="AQ335" s="290"/>
      <c r="AR335" s="290"/>
      <c r="AS335" s="290"/>
      <c r="AT335" s="290"/>
      <c r="AU335" s="290"/>
      <c r="AV335" s="290"/>
      <c r="AW335" s="290"/>
      <c r="AX335" s="290"/>
      <c r="AY335" s="290"/>
      <c r="AZ335" s="290"/>
      <c r="BA335" s="290"/>
      <c r="BB335" s="290"/>
      <c r="BC335" s="290"/>
      <c r="BD335" s="290"/>
      <c r="BE335" s="290"/>
      <c r="BF335" s="290"/>
      <c r="BG335" s="290">
        <v>2</v>
      </c>
      <c r="BH335" s="290">
        <v>2</v>
      </c>
      <c r="BI335" s="290">
        <v>1</v>
      </c>
      <c r="BJ335" s="290">
        <v>2</v>
      </c>
      <c r="BK335" s="290">
        <v>2</v>
      </c>
      <c r="BL335" s="290">
        <v>2</v>
      </c>
      <c r="BM335" s="290">
        <v>2</v>
      </c>
      <c r="BN335" s="290">
        <v>2</v>
      </c>
      <c r="BO335" s="290">
        <v>2</v>
      </c>
      <c r="BP335" s="290">
        <v>2</v>
      </c>
      <c r="BQ335" s="290">
        <v>2</v>
      </c>
      <c r="BR335" s="290">
        <v>2</v>
      </c>
      <c r="BS335" s="290">
        <v>2</v>
      </c>
      <c r="BT335" s="290">
        <v>2</v>
      </c>
      <c r="BU335" s="290">
        <v>2</v>
      </c>
      <c r="BV335" s="290">
        <v>2</v>
      </c>
      <c r="BW335" s="290">
        <v>2</v>
      </c>
      <c r="BX335" s="291">
        <f t="shared" si="214"/>
        <v>16</v>
      </c>
      <c r="BY335" s="292">
        <f t="shared" si="215"/>
        <v>0.94117647058823528</v>
      </c>
      <c r="BZ335" s="291">
        <f t="shared" si="204"/>
        <v>1</v>
      </c>
      <c r="CA335" s="292">
        <f t="shared" si="216"/>
        <v>5.8823529411764705E-2</v>
      </c>
      <c r="CB335" s="291">
        <f t="shared" si="206"/>
        <v>0</v>
      </c>
      <c r="CC335" s="292">
        <f t="shared" si="209"/>
        <v>0</v>
      </c>
      <c r="CD335" s="291">
        <f t="shared" si="217"/>
        <v>1.9411764705882353</v>
      </c>
      <c r="CE335" s="291" t="str">
        <f t="shared" si="218"/>
        <v>Đạt mục tiêu</v>
      </c>
      <c r="CF335" s="274"/>
    </row>
    <row r="336" spans="1:84" ht="30.75" customHeight="1">
      <c r="A336" s="652"/>
      <c r="B336" s="647"/>
      <c r="C336" s="658"/>
      <c r="D336" s="643"/>
      <c r="E336" s="643"/>
      <c r="F336" s="643"/>
      <c r="G336" s="617"/>
      <c r="H336" s="290" t="s">
        <v>1585</v>
      </c>
      <c r="I336" s="290" t="s">
        <v>1303</v>
      </c>
      <c r="J336" s="70" t="s">
        <v>1163</v>
      </c>
      <c r="K336" s="288" t="s">
        <v>1082</v>
      </c>
      <c r="L336" s="399" t="s">
        <v>648</v>
      </c>
      <c r="M336" s="289"/>
      <c r="N336" s="289"/>
      <c r="O336" s="289" t="s">
        <v>648</v>
      </c>
      <c r="P336" s="289"/>
      <c r="Q336" s="289"/>
      <c r="R336" s="289"/>
      <c r="S336" s="289"/>
      <c r="T336" s="289"/>
      <c r="U336" s="289"/>
      <c r="V336" s="289"/>
      <c r="W336" s="478">
        <f t="shared" si="201"/>
        <v>1</v>
      </c>
      <c r="X336" s="290"/>
      <c r="Y336" s="290"/>
      <c r="Z336" s="290"/>
      <c r="AA336" s="290"/>
      <c r="AB336" s="290"/>
      <c r="AC336" s="290"/>
      <c r="AD336" s="290"/>
      <c r="AE336" s="290"/>
      <c r="AF336" s="290"/>
      <c r="AG336" s="290"/>
      <c r="AH336" s="290"/>
      <c r="AI336" s="290"/>
      <c r="AJ336" s="290"/>
      <c r="AK336" s="290"/>
      <c r="AL336" s="290"/>
      <c r="AM336" s="290"/>
      <c r="AN336" s="290"/>
      <c r="AO336" s="290"/>
      <c r="AP336" s="290"/>
      <c r="AQ336" s="290"/>
      <c r="AR336" s="290"/>
      <c r="AS336" s="290"/>
      <c r="AT336" s="290"/>
      <c r="AU336" s="290"/>
      <c r="AV336" s="290"/>
      <c r="AW336" s="290"/>
      <c r="AX336" s="290"/>
      <c r="AY336" s="290"/>
      <c r="AZ336" s="290"/>
      <c r="BA336" s="290"/>
      <c r="BB336" s="290"/>
      <c r="BC336" s="290"/>
      <c r="BD336" s="290"/>
      <c r="BE336" s="290"/>
      <c r="BF336" s="290"/>
      <c r="BG336" s="290">
        <v>2</v>
      </c>
      <c r="BH336" s="290">
        <v>2</v>
      </c>
      <c r="BI336" s="290">
        <v>2</v>
      </c>
      <c r="BJ336" s="290">
        <v>2</v>
      </c>
      <c r="BK336" s="290">
        <v>1</v>
      </c>
      <c r="BL336" s="290">
        <v>2</v>
      </c>
      <c r="BM336" s="290">
        <v>2</v>
      </c>
      <c r="BN336" s="290">
        <v>2</v>
      </c>
      <c r="BO336" s="290">
        <v>2</v>
      </c>
      <c r="BP336" s="290">
        <v>2</v>
      </c>
      <c r="BQ336" s="290">
        <v>1</v>
      </c>
      <c r="BR336" s="290">
        <v>2</v>
      </c>
      <c r="BS336" s="290">
        <v>2</v>
      </c>
      <c r="BT336" s="290">
        <v>2</v>
      </c>
      <c r="BU336" s="290">
        <v>2</v>
      </c>
      <c r="BV336" s="290">
        <v>2</v>
      </c>
      <c r="BW336" s="290">
        <v>2</v>
      </c>
      <c r="BX336" s="291">
        <f t="shared" si="214"/>
        <v>15</v>
      </c>
      <c r="BY336" s="292">
        <f t="shared" si="215"/>
        <v>0.88235294117647056</v>
      </c>
      <c r="BZ336" s="291">
        <f t="shared" si="204"/>
        <v>2</v>
      </c>
      <c r="CA336" s="292">
        <f t="shared" si="216"/>
        <v>0.11764705882352941</v>
      </c>
      <c r="CB336" s="291">
        <f t="shared" si="206"/>
        <v>0</v>
      </c>
      <c r="CC336" s="292">
        <f t="shared" si="209"/>
        <v>0</v>
      </c>
      <c r="CD336" s="291">
        <f t="shared" si="217"/>
        <v>1.8823529411764706</v>
      </c>
      <c r="CE336" s="291" t="str">
        <f t="shared" si="218"/>
        <v>Đạt mục tiêu</v>
      </c>
      <c r="CF336" s="274"/>
    </row>
    <row r="337" spans="1:84" ht="30.75" customHeight="1">
      <c r="A337" s="652"/>
      <c r="B337" s="647"/>
      <c r="C337" s="658"/>
      <c r="D337" s="643"/>
      <c r="E337" s="643"/>
      <c r="F337" s="643"/>
      <c r="G337" s="617"/>
      <c r="H337" s="290" t="s">
        <v>1891</v>
      </c>
      <c r="I337" s="290" t="s">
        <v>1303</v>
      </c>
      <c r="J337" s="70" t="s">
        <v>1163</v>
      </c>
      <c r="K337" s="288" t="s">
        <v>1082</v>
      </c>
      <c r="L337" s="399" t="s">
        <v>648</v>
      </c>
      <c r="M337" s="289"/>
      <c r="N337" s="289"/>
      <c r="O337" s="289" t="s">
        <v>648</v>
      </c>
      <c r="P337" s="289"/>
      <c r="Q337" s="289"/>
      <c r="R337" s="289"/>
      <c r="S337" s="289"/>
      <c r="T337" s="289"/>
      <c r="U337" s="289"/>
      <c r="V337" s="289"/>
      <c r="W337" s="478">
        <f t="shared" si="201"/>
        <v>1</v>
      </c>
      <c r="X337" s="290"/>
      <c r="Y337" s="290"/>
      <c r="Z337" s="290"/>
      <c r="AA337" s="290"/>
      <c r="AB337" s="290"/>
      <c r="AC337" s="290"/>
      <c r="AD337" s="290"/>
      <c r="AE337" s="290"/>
      <c r="AF337" s="290"/>
      <c r="AG337" s="290"/>
      <c r="AH337" s="290"/>
      <c r="AI337" s="290"/>
      <c r="AJ337" s="290"/>
      <c r="AK337" s="290"/>
      <c r="AL337" s="290"/>
      <c r="AM337" s="290"/>
      <c r="AN337" s="290"/>
      <c r="AO337" s="290"/>
      <c r="AP337" s="290"/>
      <c r="AQ337" s="290"/>
      <c r="AR337" s="290"/>
      <c r="AS337" s="290"/>
      <c r="AT337" s="290"/>
      <c r="AU337" s="290"/>
      <c r="AV337" s="290"/>
      <c r="AW337" s="290"/>
      <c r="AX337" s="290"/>
      <c r="AY337" s="290"/>
      <c r="AZ337" s="290"/>
      <c r="BA337" s="290"/>
      <c r="BB337" s="290"/>
      <c r="BC337" s="290"/>
      <c r="BD337" s="290"/>
      <c r="BE337" s="290"/>
      <c r="BF337" s="290"/>
      <c r="BG337" s="290">
        <v>2</v>
      </c>
      <c r="BH337" s="290">
        <v>2</v>
      </c>
      <c r="BI337" s="290">
        <v>2</v>
      </c>
      <c r="BJ337" s="290">
        <v>2</v>
      </c>
      <c r="BK337" s="290">
        <v>2</v>
      </c>
      <c r="BL337" s="290">
        <v>2</v>
      </c>
      <c r="BM337" s="290">
        <v>2</v>
      </c>
      <c r="BN337" s="290">
        <v>2</v>
      </c>
      <c r="BO337" s="290">
        <v>2</v>
      </c>
      <c r="BP337" s="290">
        <v>1</v>
      </c>
      <c r="BQ337" s="290">
        <v>2</v>
      </c>
      <c r="BR337" s="290">
        <v>2</v>
      </c>
      <c r="BS337" s="290">
        <v>2</v>
      </c>
      <c r="BT337" s="290">
        <v>2</v>
      </c>
      <c r="BU337" s="290">
        <v>2</v>
      </c>
      <c r="BV337" s="290">
        <v>2</v>
      </c>
      <c r="BW337" s="290">
        <v>2</v>
      </c>
      <c r="BX337" s="291">
        <f t="shared" si="214"/>
        <v>16</v>
      </c>
      <c r="BY337" s="292">
        <f t="shared" si="215"/>
        <v>0.94117647058823528</v>
      </c>
      <c r="BZ337" s="291">
        <f t="shared" si="204"/>
        <v>1</v>
      </c>
      <c r="CA337" s="292">
        <f t="shared" si="216"/>
        <v>5.8823529411764705E-2</v>
      </c>
      <c r="CB337" s="291">
        <f t="shared" si="206"/>
        <v>0</v>
      </c>
      <c r="CC337" s="292">
        <f t="shared" si="209"/>
        <v>0</v>
      </c>
      <c r="CD337" s="291">
        <f t="shared" si="217"/>
        <v>1.9411764705882353</v>
      </c>
      <c r="CE337" s="291" t="str">
        <f t="shared" si="218"/>
        <v>Đạt mục tiêu</v>
      </c>
      <c r="CF337" s="274"/>
    </row>
    <row r="338" spans="1:84" ht="30.75" customHeight="1">
      <c r="A338" s="652"/>
      <c r="B338" s="647"/>
      <c r="C338" s="658"/>
      <c r="D338" s="643"/>
      <c r="E338" s="643"/>
      <c r="F338" s="643"/>
      <c r="G338" s="617"/>
      <c r="H338" s="290" t="s">
        <v>1586</v>
      </c>
      <c r="I338" s="290" t="s">
        <v>1303</v>
      </c>
      <c r="J338" s="70" t="s">
        <v>1163</v>
      </c>
      <c r="K338" s="288" t="s">
        <v>1082</v>
      </c>
      <c r="L338" s="399" t="s">
        <v>648</v>
      </c>
      <c r="M338" s="289"/>
      <c r="N338" s="289"/>
      <c r="O338" s="289"/>
      <c r="P338" s="289" t="s">
        <v>648</v>
      </c>
      <c r="Q338" s="289"/>
      <c r="R338" s="289"/>
      <c r="S338" s="289"/>
      <c r="T338" s="289"/>
      <c r="U338" s="289"/>
      <c r="V338" s="289"/>
      <c r="W338" s="478">
        <f t="shared" si="201"/>
        <v>1</v>
      </c>
      <c r="X338" s="290"/>
      <c r="Y338" s="290"/>
      <c r="Z338" s="290"/>
      <c r="AA338" s="290"/>
      <c r="AB338" s="290"/>
      <c r="AC338" s="290"/>
      <c r="AD338" s="290"/>
      <c r="AE338" s="290"/>
      <c r="AF338" s="290"/>
      <c r="AG338" s="290"/>
      <c r="AH338" s="290"/>
      <c r="AI338" s="290"/>
      <c r="AJ338" s="290"/>
      <c r="AK338" s="290"/>
      <c r="AL338" s="290"/>
      <c r="AM338" s="290"/>
      <c r="AN338" s="290"/>
      <c r="AO338" s="290"/>
      <c r="AP338" s="290"/>
      <c r="AQ338" s="290"/>
      <c r="AR338" s="290"/>
      <c r="AS338" s="290"/>
      <c r="AT338" s="290"/>
      <c r="AU338" s="290"/>
      <c r="AV338" s="290"/>
      <c r="AW338" s="290"/>
      <c r="AX338" s="290"/>
      <c r="AY338" s="290"/>
      <c r="AZ338" s="290"/>
      <c r="BA338" s="290"/>
      <c r="BB338" s="290"/>
      <c r="BC338" s="290"/>
      <c r="BD338" s="290"/>
      <c r="BE338" s="290"/>
      <c r="BF338" s="290"/>
      <c r="BG338" s="290">
        <v>2</v>
      </c>
      <c r="BH338" s="290">
        <v>2</v>
      </c>
      <c r="BI338" s="290">
        <v>2</v>
      </c>
      <c r="BJ338" s="290">
        <v>2</v>
      </c>
      <c r="BK338" s="290">
        <v>1</v>
      </c>
      <c r="BL338" s="290">
        <v>2</v>
      </c>
      <c r="BM338" s="290">
        <v>2</v>
      </c>
      <c r="BN338" s="290">
        <v>2</v>
      </c>
      <c r="BO338" s="290">
        <v>2</v>
      </c>
      <c r="BP338" s="290">
        <v>2</v>
      </c>
      <c r="BQ338" s="290">
        <v>2</v>
      </c>
      <c r="BR338" s="290">
        <v>2</v>
      </c>
      <c r="BS338" s="290">
        <v>2</v>
      </c>
      <c r="BT338" s="290">
        <v>2</v>
      </c>
      <c r="BU338" s="290">
        <v>2</v>
      </c>
      <c r="BV338" s="290">
        <v>2</v>
      </c>
      <c r="BW338" s="290">
        <v>2</v>
      </c>
      <c r="BX338" s="291">
        <f t="shared" si="214"/>
        <v>16</v>
      </c>
      <c r="BY338" s="292">
        <f t="shared" si="215"/>
        <v>0.94117647058823528</v>
      </c>
      <c r="BZ338" s="291">
        <f t="shared" si="204"/>
        <v>1</v>
      </c>
      <c r="CA338" s="292">
        <f t="shared" si="216"/>
        <v>5.8823529411764705E-2</v>
      </c>
      <c r="CB338" s="291">
        <f t="shared" si="206"/>
        <v>0</v>
      </c>
      <c r="CC338" s="292">
        <f t="shared" si="209"/>
        <v>0</v>
      </c>
      <c r="CD338" s="291">
        <f t="shared" si="217"/>
        <v>1.9411764705882353</v>
      </c>
      <c r="CE338" s="291" t="str">
        <f t="shared" si="218"/>
        <v>Đạt mục tiêu</v>
      </c>
      <c r="CF338" s="274"/>
    </row>
    <row r="339" spans="1:84" ht="30.75" customHeight="1">
      <c r="A339" s="652"/>
      <c r="B339" s="647"/>
      <c r="C339" s="658"/>
      <c r="D339" s="643"/>
      <c r="E339" s="643"/>
      <c r="F339" s="643"/>
      <c r="G339" s="617"/>
      <c r="H339" s="290" t="s">
        <v>1892</v>
      </c>
      <c r="I339" s="290" t="s">
        <v>1303</v>
      </c>
      <c r="J339" s="70" t="s">
        <v>1163</v>
      </c>
      <c r="K339" s="288" t="s">
        <v>1082</v>
      </c>
      <c r="L339" s="399" t="s">
        <v>648</v>
      </c>
      <c r="M339" s="289"/>
      <c r="N339" s="289"/>
      <c r="O339" s="289"/>
      <c r="P339" s="289" t="s">
        <v>648</v>
      </c>
      <c r="Q339" s="289"/>
      <c r="R339" s="289"/>
      <c r="S339" s="289"/>
      <c r="T339" s="289"/>
      <c r="U339" s="289"/>
      <c r="V339" s="289"/>
      <c r="W339" s="478">
        <f t="shared" si="201"/>
        <v>1</v>
      </c>
      <c r="X339" s="290"/>
      <c r="Y339" s="290"/>
      <c r="Z339" s="290"/>
      <c r="AA339" s="290"/>
      <c r="AB339" s="290"/>
      <c r="AC339" s="290"/>
      <c r="AD339" s="290"/>
      <c r="AE339" s="290"/>
      <c r="AF339" s="290"/>
      <c r="AG339" s="290"/>
      <c r="AH339" s="290"/>
      <c r="AI339" s="290"/>
      <c r="AJ339" s="290"/>
      <c r="AK339" s="290"/>
      <c r="AL339" s="290"/>
      <c r="AM339" s="290"/>
      <c r="AN339" s="290"/>
      <c r="AO339" s="290"/>
      <c r="AP339" s="290"/>
      <c r="AQ339" s="290"/>
      <c r="AR339" s="290"/>
      <c r="AS339" s="290"/>
      <c r="AT339" s="290"/>
      <c r="AU339" s="290"/>
      <c r="AV339" s="290"/>
      <c r="AW339" s="290"/>
      <c r="AX339" s="290"/>
      <c r="AY339" s="290"/>
      <c r="AZ339" s="290"/>
      <c r="BA339" s="290"/>
      <c r="BB339" s="290"/>
      <c r="BC339" s="290"/>
      <c r="BD339" s="290"/>
      <c r="BE339" s="290"/>
      <c r="BF339" s="290"/>
      <c r="BG339" s="290">
        <v>2</v>
      </c>
      <c r="BH339" s="290">
        <v>2</v>
      </c>
      <c r="BI339" s="290">
        <v>2</v>
      </c>
      <c r="BJ339" s="290">
        <v>2</v>
      </c>
      <c r="BK339" s="290">
        <v>2</v>
      </c>
      <c r="BL339" s="290">
        <v>2</v>
      </c>
      <c r="BM339" s="290">
        <v>2</v>
      </c>
      <c r="BN339" s="290">
        <v>2</v>
      </c>
      <c r="BO339" s="290">
        <v>2</v>
      </c>
      <c r="BP339" s="290">
        <v>2</v>
      </c>
      <c r="BQ339" s="290">
        <v>2</v>
      </c>
      <c r="BR339" s="290">
        <v>2</v>
      </c>
      <c r="BS339" s="290">
        <v>2</v>
      </c>
      <c r="BT339" s="290">
        <v>2</v>
      </c>
      <c r="BU339" s="290">
        <v>2</v>
      </c>
      <c r="BV339" s="290">
        <v>2</v>
      </c>
      <c r="BW339" s="290">
        <v>2</v>
      </c>
      <c r="BX339" s="291">
        <f t="shared" si="214"/>
        <v>17</v>
      </c>
      <c r="BY339" s="292">
        <f t="shared" si="215"/>
        <v>1</v>
      </c>
      <c r="BZ339" s="291">
        <f t="shared" si="204"/>
        <v>0</v>
      </c>
      <c r="CA339" s="292">
        <f t="shared" si="216"/>
        <v>0</v>
      </c>
      <c r="CB339" s="291">
        <f t="shared" si="206"/>
        <v>0</v>
      </c>
      <c r="CC339" s="292">
        <f t="shared" si="209"/>
        <v>0</v>
      </c>
      <c r="CD339" s="291">
        <f t="shared" si="217"/>
        <v>2</v>
      </c>
      <c r="CE339" s="291" t="str">
        <f t="shared" si="218"/>
        <v>Đạt mục tiêu</v>
      </c>
      <c r="CF339" s="274"/>
    </row>
    <row r="340" spans="1:84" ht="30.75" customHeight="1">
      <c r="A340" s="652"/>
      <c r="B340" s="647"/>
      <c r="C340" s="658"/>
      <c r="D340" s="643"/>
      <c r="E340" s="643"/>
      <c r="F340" s="643"/>
      <c r="G340" s="617"/>
      <c r="H340" s="290" t="s">
        <v>1893</v>
      </c>
      <c r="I340" s="290" t="s">
        <v>1303</v>
      </c>
      <c r="J340" s="70" t="s">
        <v>1163</v>
      </c>
      <c r="K340" s="288" t="s">
        <v>1082</v>
      </c>
      <c r="L340" s="399" t="s">
        <v>648</v>
      </c>
      <c r="M340" s="289"/>
      <c r="N340" s="289"/>
      <c r="O340" s="289"/>
      <c r="P340" s="289" t="s">
        <v>648</v>
      </c>
      <c r="Q340" s="289"/>
      <c r="R340" s="289"/>
      <c r="S340" s="289"/>
      <c r="T340" s="289"/>
      <c r="U340" s="289"/>
      <c r="V340" s="289"/>
      <c r="W340" s="478">
        <f t="shared" si="201"/>
        <v>1</v>
      </c>
      <c r="X340" s="290"/>
      <c r="Y340" s="290"/>
      <c r="Z340" s="290"/>
      <c r="AA340" s="290"/>
      <c r="AB340" s="290"/>
      <c r="AC340" s="290"/>
      <c r="AD340" s="290"/>
      <c r="AE340" s="290"/>
      <c r="AF340" s="290"/>
      <c r="AG340" s="290"/>
      <c r="AH340" s="290"/>
      <c r="AI340" s="290"/>
      <c r="AJ340" s="290"/>
      <c r="AK340" s="290"/>
      <c r="AL340" s="290"/>
      <c r="AM340" s="290"/>
      <c r="AN340" s="290"/>
      <c r="AO340" s="290"/>
      <c r="AP340" s="290"/>
      <c r="AQ340" s="290"/>
      <c r="AR340" s="290"/>
      <c r="AS340" s="290"/>
      <c r="AT340" s="290"/>
      <c r="AU340" s="290"/>
      <c r="AV340" s="290"/>
      <c r="AW340" s="290"/>
      <c r="AX340" s="290"/>
      <c r="AY340" s="290"/>
      <c r="AZ340" s="290"/>
      <c r="BA340" s="290"/>
      <c r="BB340" s="290"/>
      <c r="BC340" s="290"/>
      <c r="BD340" s="290"/>
      <c r="BE340" s="290"/>
      <c r="BF340" s="290"/>
      <c r="BG340" s="290">
        <v>2</v>
      </c>
      <c r="BH340" s="290">
        <v>2</v>
      </c>
      <c r="BI340" s="290">
        <v>2</v>
      </c>
      <c r="BJ340" s="290">
        <v>2</v>
      </c>
      <c r="BK340" s="290">
        <v>1</v>
      </c>
      <c r="BL340" s="290">
        <v>2</v>
      </c>
      <c r="BM340" s="290">
        <v>2</v>
      </c>
      <c r="BN340" s="290">
        <v>2</v>
      </c>
      <c r="BO340" s="290">
        <v>2</v>
      </c>
      <c r="BP340" s="290">
        <v>2</v>
      </c>
      <c r="BQ340" s="290">
        <v>2</v>
      </c>
      <c r="BR340" s="290">
        <v>2</v>
      </c>
      <c r="BS340" s="290">
        <v>2</v>
      </c>
      <c r="BT340" s="290">
        <v>2</v>
      </c>
      <c r="BU340" s="290">
        <v>2</v>
      </c>
      <c r="BV340" s="290">
        <v>2</v>
      </c>
      <c r="BW340" s="290">
        <v>2</v>
      </c>
      <c r="BX340" s="291">
        <f t="shared" si="214"/>
        <v>16</v>
      </c>
      <c r="BY340" s="292">
        <f t="shared" si="215"/>
        <v>0.94117647058823528</v>
      </c>
      <c r="BZ340" s="291">
        <f t="shared" si="204"/>
        <v>1</v>
      </c>
      <c r="CA340" s="292">
        <f t="shared" si="216"/>
        <v>5.8823529411764705E-2</v>
      </c>
      <c r="CB340" s="291">
        <f t="shared" si="206"/>
        <v>0</v>
      </c>
      <c r="CC340" s="292">
        <f t="shared" si="209"/>
        <v>0</v>
      </c>
      <c r="CD340" s="291">
        <f t="shared" si="217"/>
        <v>1.9411764705882353</v>
      </c>
      <c r="CE340" s="291" t="str">
        <f t="shared" si="218"/>
        <v>Đạt mục tiêu</v>
      </c>
      <c r="CF340" s="274"/>
    </row>
    <row r="341" spans="1:84" ht="30.75" customHeight="1">
      <c r="A341" s="652"/>
      <c r="B341" s="647"/>
      <c r="C341" s="658"/>
      <c r="D341" s="643"/>
      <c r="E341" s="643"/>
      <c r="F341" s="643"/>
      <c r="G341" s="617"/>
      <c r="H341" s="290" t="s">
        <v>1894</v>
      </c>
      <c r="I341" s="290" t="s">
        <v>1303</v>
      </c>
      <c r="J341" s="70" t="s">
        <v>1163</v>
      </c>
      <c r="K341" s="288" t="s">
        <v>1082</v>
      </c>
      <c r="L341" s="399" t="s">
        <v>648</v>
      </c>
      <c r="M341" s="289"/>
      <c r="N341" s="289"/>
      <c r="O341" s="289"/>
      <c r="P341" s="289" t="s">
        <v>648</v>
      </c>
      <c r="Q341" s="289"/>
      <c r="R341" s="289"/>
      <c r="S341" s="289"/>
      <c r="T341" s="289"/>
      <c r="U341" s="289"/>
      <c r="V341" s="289"/>
      <c r="W341" s="478">
        <f t="shared" si="201"/>
        <v>1</v>
      </c>
      <c r="X341" s="290"/>
      <c r="Y341" s="290"/>
      <c r="Z341" s="290"/>
      <c r="AA341" s="290"/>
      <c r="AB341" s="290"/>
      <c r="AC341" s="290"/>
      <c r="AD341" s="290"/>
      <c r="AE341" s="290"/>
      <c r="AF341" s="290"/>
      <c r="AG341" s="290"/>
      <c r="AH341" s="290"/>
      <c r="AI341" s="290"/>
      <c r="AJ341" s="290"/>
      <c r="AK341" s="290"/>
      <c r="AL341" s="290"/>
      <c r="AM341" s="290"/>
      <c r="AN341" s="290"/>
      <c r="AO341" s="290"/>
      <c r="AP341" s="290"/>
      <c r="AQ341" s="290"/>
      <c r="AR341" s="290"/>
      <c r="AS341" s="290"/>
      <c r="AT341" s="290"/>
      <c r="AU341" s="290"/>
      <c r="AV341" s="290"/>
      <c r="AW341" s="290"/>
      <c r="AX341" s="290"/>
      <c r="AY341" s="290"/>
      <c r="AZ341" s="290"/>
      <c r="BA341" s="290"/>
      <c r="BB341" s="290"/>
      <c r="BC341" s="290"/>
      <c r="BD341" s="290"/>
      <c r="BE341" s="290"/>
      <c r="BF341" s="290"/>
      <c r="BG341" s="290">
        <v>2</v>
      </c>
      <c r="BH341" s="290">
        <v>2</v>
      </c>
      <c r="BI341" s="290">
        <v>2</v>
      </c>
      <c r="BJ341" s="290">
        <v>2</v>
      </c>
      <c r="BK341" s="290">
        <v>2</v>
      </c>
      <c r="BL341" s="290">
        <v>2</v>
      </c>
      <c r="BM341" s="290">
        <v>2</v>
      </c>
      <c r="BN341" s="290">
        <v>2</v>
      </c>
      <c r="BO341" s="290">
        <v>2</v>
      </c>
      <c r="BP341" s="290">
        <v>2</v>
      </c>
      <c r="BQ341" s="290">
        <v>2</v>
      </c>
      <c r="BR341" s="290">
        <v>2</v>
      </c>
      <c r="BS341" s="290">
        <v>2</v>
      </c>
      <c r="BT341" s="290">
        <v>2</v>
      </c>
      <c r="BU341" s="290">
        <v>2</v>
      </c>
      <c r="BV341" s="290">
        <v>2</v>
      </c>
      <c r="BW341" s="290">
        <v>2</v>
      </c>
      <c r="BX341" s="291">
        <f t="shared" si="214"/>
        <v>17</v>
      </c>
      <c r="BY341" s="292">
        <f t="shared" si="215"/>
        <v>1</v>
      </c>
      <c r="BZ341" s="291">
        <f t="shared" si="204"/>
        <v>0</v>
      </c>
      <c r="CA341" s="292">
        <f t="shared" si="216"/>
        <v>0</v>
      </c>
      <c r="CB341" s="291">
        <f t="shared" si="206"/>
        <v>0</v>
      </c>
      <c r="CC341" s="292">
        <f t="shared" si="209"/>
        <v>0</v>
      </c>
      <c r="CD341" s="291">
        <f t="shared" si="217"/>
        <v>2</v>
      </c>
      <c r="CE341" s="291" t="str">
        <f t="shared" si="218"/>
        <v>Đạt mục tiêu</v>
      </c>
      <c r="CF341" s="274"/>
    </row>
    <row r="342" spans="1:84" ht="30.75" customHeight="1">
      <c r="A342" s="652"/>
      <c r="B342" s="647"/>
      <c r="C342" s="658"/>
      <c r="D342" s="643"/>
      <c r="E342" s="643"/>
      <c r="F342" s="643"/>
      <c r="G342" s="617"/>
      <c r="H342" s="290" t="s">
        <v>1896</v>
      </c>
      <c r="I342" s="290" t="s">
        <v>1303</v>
      </c>
      <c r="J342" s="70" t="s">
        <v>1163</v>
      </c>
      <c r="K342" s="288" t="s">
        <v>1082</v>
      </c>
      <c r="L342" s="399" t="s">
        <v>648</v>
      </c>
      <c r="M342" s="289"/>
      <c r="N342" s="289"/>
      <c r="O342" s="289"/>
      <c r="P342" s="289"/>
      <c r="Q342" s="289" t="s">
        <v>648</v>
      </c>
      <c r="R342" s="289"/>
      <c r="S342" s="289"/>
      <c r="T342" s="289"/>
      <c r="U342" s="289"/>
      <c r="V342" s="289"/>
      <c r="W342" s="478">
        <f t="shared" si="201"/>
        <v>1</v>
      </c>
      <c r="X342" s="290"/>
      <c r="Y342" s="290"/>
      <c r="Z342" s="290"/>
      <c r="AA342" s="290"/>
      <c r="AB342" s="290"/>
      <c r="AC342" s="290"/>
      <c r="AD342" s="290"/>
      <c r="AE342" s="290"/>
      <c r="AF342" s="290"/>
      <c r="AG342" s="290"/>
      <c r="AH342" s="290"/>
      <c r="AI342" s="290"/>
      <c r="AJ342" s="290"/>
      <c r="AK342" s="290"/>
      <c r="AL342" s="290"/>
      <c r="AM342" s="290"/>
      <c r="AN342" s="290"/>
      <c r="AO342" s="290"/>
      <c r="AP342" s="290"/>
      <c r="AQ342" s="290"/>
      <c r="AR342" s="290"/>
      <c r="AS342" s="290"/>
      <c r="AT342" s="290"/>
      <c r="AU342" s="290"/>
      <c r="AV342" s="290"/>
      <c r="AW342" s="290"/>
      <c r="AX342" s="290"/>
      <c r="AY342" s="290"/>
      <c r="AZ342" s="290"/>
      <c r="BA342" s="290"/>
      <c r="BB342" s="290"/>
      <c r="BC342" s="290"/>
      <c r="BD342" s="290"/>
      <c r="BE342" s="290"/>
      <c r="BF342" s="290"/>
      <c r="BG342" s="290">
        <v>2</v>
      </c>
      <c r="BH342" s="290">
        <v>2</v>
      </c>
      <c r="BI342" s="290">
        <v>2</v>
      </c>
      <c r="BJ342" s="290">
        <v>2</v>
      </c>
      <c r="BK342" s="290">
        <v>2</v>
      </c>
      <c r="BL342" s="290">
        <v>2</v>
      </c>
      <c r="BM342" s="290">
        <v>2</v>
      </c>
      <c r="BN342" s="290">
        <v>2</v>
      </c>
      <c r="BO342" s="290">
        <v>2</v>
      </c>
      <c r="BP342" s="290">
        <v>2</v>
      </c>
      <c r="BQ342" s="290">
        <v>2</v>
      </c>
      <c r="BR342" s="290">
        <v>2</v>
      </c>
      <c r="BS342" s="290">
        <v>2</v>
      </c>
      <c r="BT342" s="290">
        <v>2</v>
      </c>
      <c r="BU342" s="290">
        <v>2</v>
      </c>
      <c r="BV342" s="290">
        <v>2</v>
      </c>
      <c r="BW342" s="290">
        <v>2</v>
      </c>
      <c r="BX342" s="291">
        <f t="shared" si="214"/>
        <v>17</v>
      </c>
      <c r="BY342" s="292">
        <f t="shared" si="215"/>
        <v>1</v>
      </c>
      <c r="BZ342" s="291">
        <f t="shared" si="204"/>
        <v>0</v>
      </c>
      <c r="CA342" s="292">
        <f t="shared" si="216"/>
        <v>0</v>
      </c>
      <c r="CB342" s="291">
        <f t="shared" si="206"/>
        <v>0</v>
      </c>
      <c r="CC342" s="292">
        <f t="shared" si="209"/>
        <v>0</v>
      </c>
      <c r="CD342" s="291">
        <f t="shared" si="217"/>
        <v>2</v>
      </c>
      <c r="CE342" s="291" t="str">
        <f t="shared" si="218"/>
        <v>Đạt mục tiêu</v>
      </c>
      <c r="CF342" s="274"/>
    </row>
    <row r="343" spans="1:84" ht="30.75" customHeight="1">
      <c r="A343" s="652"/>
      <c r="B343" s="647"/>
      <c r="C343" s="658"/>
      <c r="D343" s="643"/>
      <c r="E343" s="643"/>
      <c r="F343" s="643"/>
      <c r="G343" s="617"/>
      <c r="H343" s="290" t="s">
        <v>1895</v>
      </c>
      <c r="I343" s="290" t="s">
        <v>1303</v>
      </c>
      <c r="J343" s="70" t="s">
        <v>1163</v>
      </c>
      <c r="K343" s="288" t="s">
        <v>1082</v>
      </c>
      <c r="L343" s="399" t="s">
        <v>648</v>
      </c>
      <c r="M343" s="289"/>
      <c r="N343" s="289"/>
      <c r="O343" s="289"/>
      <c r="P343" s="289"/>
      <c r="Q343" s="289" t="s">
        <v>648</v>
      </c>
      <c r="R343" s="289"/>
      <c r="S343" s="289"/>
      <c r="T343" s="289"/>
      <c r="U343" s="289"/>
      <c r="V343" s="289"/>
      <c r="W343" s="478">
        <f t="shared" si="201"/>
        <v>1</v>
      </c>
      <c r="X343" s="290"/>
      <c r="Y343" s="290"/>
      <c r="Z343" s="290"/>
      <c r="AA343" s="290"/>
      <c r="AB343" s="290"/>
      <c r="AC343" s="290"/>
      <c r="AD343" s="290"/>
      <c r="AE343" s="290"/>
      <c r="AF343" s="290"/>
      <c r="AG343" s="290"/>
      <c r="AH343" s="290"/>
      <c r="AI343" s="290"/>
      <c r="AJ343" s="290"/>
      <c r="AK343" s="290"/>
      <c r="AL343" s="290"/>
      <c r="AM343" s="290"/>
      <c r="AN343" s="290"/>
      <c r="AO343" s="290"/>
      <c r="AP343" s="290"/>
      <c r="AQ343" s="290"/>
      <c r="AR343" s="290"/>
      <c r="AS343" s="290"/>
      <c r="AT343" s="290"/>
      <c r="AU343" s="290"/>
      <c r="AV343" s="290"/>
      <c r="AW343" s="290"/>
      <c r="AX343" s="290"/>
      <c r="AY343" s="290"/>
      <c r="AZ343" s="290"/>
      <c r="BA343" s="290"/>
      <c r="BB343" s="290"/>
      <c r="BC343" s="290"/>
      <c r="BD343" s="290"/>
      <c r="BE343" s="290"/>
      <c r="BF343" s="290"/>
      <c r="BG343" s="290">
        <v>2</v>
      </c>
      <c r="BH343" s="290">
        <v>2</v>
      </c>
      <c r="BI343" s="290">
        <v>2</v>
      </c>
      <c r="BJ343" s="290">
        <v>2</v>
      </c>
      <c r="BK343" s="290">
        <v>2</v>
      </c>
      <c r="BL343" s="290">
        <v>2</v>
      </c>
      <c r="BM343" s="290">
        <v>2</v>
      </c>
      <c r="BN343" s="290">
        <v>2</v>
      </c>
      <c r="BO343" s="290">
        <v>2</v>
      </c>
      <c r="BP343" s="290">
        <v>2</v>
      </c>
      <c r="BQ343" s="290">
        <v>2</v>
      </c>
      <c r="BR343" s="290">
        <v>2</v>
      </c>
      <c r="BS343" s="290">
        <v>2</v>
      </c>
      <c r="BT343" s="290">
        <v>2</v>
      </c>
      <c r="BU343" s="290">
        <v>2</v>
      </c>
      <c r="BV343" s="290">
        <v>2</v>
      </c>
      <c r="BW343" s="290">
        <v>2</v>
      </c>
      <c r="BX343" s="291">
        <f t="shared" si="214"/>
        <v>17</v>
      </c>
      <c r="BY343" s="292">
        <f t="shared" si="215"/>
        <v>1</v>
      </c>
      <c r="BZ343" s="291">
        <f t="shared" si="204"/>
        <v>0</v>
      </c>
      <c r="CA343" s="292">
        <f t="shared" si="216"/>
        <v>0</v>
      </c>
      <c r="CB343" s="291">
        <f t="shared" si="206"/>
        <v>0</v>
      </c>
      <c r="CC343" s="292">
        <f t="shared" si="209"/>
        <v>0</v>
      </c>
      <c r="CD343" s="291">
        <f t="shared" si="217"/>
        <v>2</v>
      </c>
      <c r="CE343" s="291" t="str">
        <f t="shared" si="218"/>
        <v>Đạt mục tiêu</v>
      </c>
      <c r="CF343" s="274"/>
    </row>
    <row r="344" spans="1:84" ht="30.75" customHeight="1">
      <c r="A344" s="652"/>
      <c r="B344" s="647"/>
      <c r="C344" s="658"/>
      <c r="D344" s="643"/>
      <c r="E344" s="643"/>
      <c r="F344" s="643"/>
      <c r="G344" s="617"/>
      <c r="H344" s="290" t="s">
        <v>1897</v>
      </c>
      <c r="I344" s="290" t="s">
        <v>1303</v>
      </c>
      <c r="J344" s="70" t="s">
        <v>1163</v>
      </c>
      <c r="K344" s="288" t="s">
        <v>1082</v>
      </c>
      <c r="L344" s="399" t="s">
        <v>648</v>
      </c>
      <c r="M344" s="289"/>
      <c r="N344" s="289"/>
      <c r="O344" s="289"/>
      <c r="P344" s="289"/>
      <c r="Q344" s="289" t="s">
        <v>648</v>
      </c>
      <c r="R344" s="289"/>
      <c r="S344" s="289"/>
      <c r="T344" s="289"/>
      <c r="U344" s="289"/>
      <c r="V344" s="289"/>
      <c r="W344" s="478">
        <f t="shared" si="201"/>
        <v>1</v>
      </c>
      <c r="X344" s="290"/>
      <c r="Y344" s="290"/>
      <c r="Z344" s="290"/>
      <c r="AA344" s="290"/>
      <c r="AB344" s="290"/>
      <c r="AC344" s="290"/>
      <c r="AD344" s="290"/>
      <c r="AE344" s="290"/>
      <c r="AF344" s="290"/>
      <c r="AG344" s="290"/>
      <c r="AH344" s="290"/>
      <c r="AI344" s="290"/>
      <c r="AJ344" s="290"/>
      <c r="AK344" s="290"/>
      <c r="AL344" s="290"/>
      <c r="AM344" s="290"/>
      <c r="AN344" s="290"/>
      <c r="AO344" s="290"/>
      <c r="AP344" s="290"/>
      <c r="AQ344" s="290"/>
      <c r="AR344" s="290"/>
      <c r="AS344" s="290"/>
      <c r="AT344" s="290"/>
      <c r="AU344" s="290"/>
      <c r="AV344" s="290"/>
      <c r="AW344" s="290"/>
      <c r="AX344" s="290"/>
      <c r="AY344" s="290"/>
      <c r="AZ344" s="290"/>
      <c r="BA344" s="290"/>
      <c r="BB344" s="290"/>
      <c r="BC344" s="290"/>
      <c r="BD344" s="290"/>
      <c r="BE344" s="290"/>
      <c r="BF344" s="290"/>
      <c r="BG344" s="290">
        <v>2</v>
      </c>
      <c r="BH344" s="290">
        <v>2</v>
      </c>
      <c r="BI344" s="290">
        <v>2</v>
      </c>
      <c r="BJ344" s="290">
        <v>2</v>
      </c>
      <c r="BK344" s="290">
        <v>2</v>
      </c>
      <c r="BL344" s="290">
        <v>2</v>
      </c>
      <c r="BM344" s="290">
        <v>2</v>
      </c>
      <c r="BN344" s="290">
        <v>2</v>
      </c>
      <c r="BO344" s="290">
        <v>2</v>
      </c>
      <c r="BP344" s="290">
        <v>2</v>
      </c>
      <c r="BQ344" s="290">
        <v>2</v>
      </c>
      <c r="BR344" s="290">
        <v>2</v>
      </c>
      <c r="BS344" s="290">
        <v>2</v>
      </c>
      <c r="BT344" s="290">
        <v>2</v>
      </c>
      <c r="BU344" s="290">
        <v>2</v>
      </c>
      <c r="BV344" s="290">
        <v>2</v>
      </c>
      <c r="BW344" s="290">
        <v>2</v>
      </c>
      <c r="BX344" s="291">
        <f t="shared" si="214"/>
        <v>17</v>
      </c>
      <c r="BY344" s="292">
        <f t="shared" si="215"/>
        <v>1</v>
      </c>
      <c r="BZ344" s="291">
        <f t="shared" si="204"/>
        <v>0</v>
      </c>
      <c r="CA344" s="292">
        <f t="shared" si="216"/>
        <v>0</v>
      </c>
      <c r="CB344" s="291">
        <f t="shared" si="206"/>
        <v>0</v>
      </c>
      <c r="CC344" s="292">
        <f t="shared" si="209"/>
        <v>0</v>
      </c>
      <c r="CD344" s="291">
        <f t="shared" si="217"/>
        <v>2</v>
      </c>
      <c r="CE344" s="291" t="str">
        <f t="shared" si="218"/>
        <v>Đạt mục tiêu</v>
      </c>
      <c r="CF344" s="274"/>
    </row>
    <row r="345" spans="1:84" ht="30.75" customHeight="1">
      <c r="A345" s="652"/>
      <c r="B345" s="647"/>
      <c r="C345" s="658"/>
      <c r="D345" s="643"/>
      <c r="E345" s="643"/>
      <c r="F345" s="643"/>
      <c r="G345" s="617"/>
      <c r="H345" s="290" t="s">
        <v>1898</v>
      </c>
      <c r="I345" s="290" t="s">
        <v>1303</v>
      </c>
      <c r="J345" s="70" t="s">
        <v>1163</v>
      </c>
      <c r="K345" s="288" t="s">
        <v>1082</v>
      </c>
      <c r="L345" s="399" t="s">
        <v>648</v>
      </c>
      <c r="M345" s="289"/>
      <c r="N345" s="289"/>
      <c r="O345" s="289"/>
      <c r="P345" s="289"/>
      <c r="Q345" s="289" t="s">
        <v>648</v>
      </c>
      <c r="R345" s="289"/>
      <c r="S345" s="289"/>
      <c r="T345" s="289"/>
      <c r="U345" s="289"/>
      <c r="V345" s="289"/>
      <c r="W345" s="478">
        <f t="shared" si="201"/>
        <v>1</v>
      </c>
      <c r="X345" s="290"/>
      <c r="Y345" s="290"/>
      <c r="Z345" s="290"/>
      <c r="AA345" s="290"/>
      <c r="AB345" s="290"/>
      <c r="AC345" s="290"/>
      <c r="AD345" s="290"/>
      <c r="AE345" s="290"/>
      <c r="AF345" s="290"/>
      <c r="AG345" s="290"/>
      <c r="AH345" s="290"/>
      <c r="AI345" s="290"/>
      <c r="AJ345" s="290"/>
      <c r="AK345" s="290"/>
      <c r="AL345" s="290"/>
      <c r="AM345" s="290"/>
      <c r="AN345" s="290"/>
      <c r="AO345" s="290"/>
      <c r="AP345" s="290"/>
      <c r="AQ345" s="290"/>
      <c r="AR345" s="290"/>
      <c r="AS345" s="290"/>
      <c r="AT345" s="290"/>
      <c r="AU345" s="290"/>
      <c r="AV345" s="290"/>
      <c r="AW345" s="290"/>
      <c r="AX345" s="290"/>
      <c r="AY345" s="290"/>
      <c r="AZ345" s="290"/>
      <c r="BA345" s="290"/>
      <c r="BB345" s="290"/>
      <c r="BC345" s="290"/>
      <c r="BD345" s="290"/>
      <c r="BE345" s="290"/>
      <c r="BF345" s="290"/>
      <c r="BG345" s="290">
        <v>2</v>
      </c>
      <c r="BH345" s="290">
        <v>2</v>
      </c>
      <c r="BI345" s="290">
        <v>2</v>
      </c>
      <c r="BJ345" s="290">
        <v>2</v>
      </c>
      <c r="BK345" s="290">
        <v>2</v>
      </c>
      <c r="BL345" s="290">
        <v>2</v>
      </c>
      <c r="BM345" s="290">
        <v>2</v>
      </c>
      <c r="BN345" s="290">
        <v>2</v>
      </c>
      <c r="BO345" s="290">
        <v>2</v>
      </c>
      <c r="BP345" s="290">
        <v>2</v>
      </c>
      <c r="BQ345" s="290">
        <v>2</v>
      </c>
      <c r="BR345" s="290">
        <v>2</v>
      </c>
      <c r="BS345" s="290">
        <v>2</v>
      </c>
      <c r="BT345" s="290">
        <v>2</v>
      </c>
      <c r="BU345" s="290">
        <v>2</v>
      </c>
      <c r="BV345" s="290">
        <v>2</v>
      </c>
      <c r="BW345" s="290">
        <v>2</v>
      </c>
      <c r="BX345" s="291">
        <f t="shared" si="214"/>
        <v>17</v>
      </c>
      <c r="BY345" s="292">
        <f t="shared" si="215"/>
        <v>1</v>
      </c>
      <c r="BZ345" s="291">
        <f t="shared" si="204"/>
        <v>0</v>
      </c>
      <c r="CA345" s="292">
        <f t="shared" si="216"/>
        <v>0</v>
      </c>
      <c r="CB345" s="291">
        <f t="shared" si="206"/>
        <v>0</v>
      </c>
      <c r="CC345" s="292">
        <f t="shared" si="209"/>
        <v>0</v>
      </c>
      <c r="CD345" s="291">
        <f t="shared" si="217"/>
        <v>2</v>
      </c>
      <c r="CE345" s="291" t="str">
        <f t="shared" si="218"/>
        <v>Đạt mục tiêu</v>
      </c>
      <c r="CF345" s="274"/>
    </row>
    <row r="346" spans="1:84" ht="30.75" customHeight="1">
      <c r="A346" s="652"/>
      <c r="B346" s="647"/>
      <c r="C346" s="658"/>
      <c r="D346" s="643"/>
      <c r="E346" s="643"/>
      <c r="F346" s="643"/>
      <c r="G346" s="617"/>
      <c r="H346" s="290" t="s">
        <v>1582</v>
      </c>
      <c r="I346" s="290" t="s">
        <v>1303</v>
      </c>
      <c r="J346" s="70" t="s">
        <v>1163</v>
      </c>
      <c r="K346" s="288" t="s">
        <v>1082</v>
      </c>
      <c r="L346" s="399" t="s">
        <v>648</v>
      </c>
      <c r="M346" s="289"/>
      <c r="N346" s="289"/>
      <c r="O346" s="289"/>
      <c r="P346" s="289"/>
      <c r="Q346" s="289"/>
      <c r="R346" s="289" t="s">
        <v>648</v>
      </c>
      <c r="S346" s="289"/>
      <c r="T346" s="289"/>
      <c r="U346" s="289"/>
      <c r="V346" s="289"/>
      <c r="W346" s="478">
        <f t="shared" si="201"/>
        <v>1</v>
      </c>
      <c r="X346" s="290"/>
      <c r="Y346" s="290"/>
      <c r="Z346" s="290"/>
      <c r="AA346" s="290"/>
      <c r="AB346" s="290"/>
      <c r="AC346" s="290"/>
      <c r="AD346" s="290"/>
      <c r="AE346" s="290"/>
      <c r="AF346" s="290"/>
      <c r="AG346" s="290"/>
      <c r="AH346" s="290"/>
      <c r="AI346" s="290"/>
      <c r="AJ346" s="290"/>
      <c r="AK346" s="290"/>
      <c r="AL346" s="290"/>
      <c r="AM346" s="290"/>
      <c r="AN346" s="290"/>
      <c r="AO346" s="290"/>
      <c r="AP346" s="290"/>
      <c r="AQ346" s="290"/>
      <c r="AR346" s="290"/>
      <c r="AS346" s="290"/>
      <c r="AT346" s="290"/>
      <c r="AU346" s="290"/>
      <c r="AV346" s="290"/>
      <c r="AW346" s="290"/>
      <c r="AX346" s="290"/>
      <c r="AY346" s="290"/>
      <c r="AZ346" s="290"/>
      <c r="BA346" s="290"/>
      <c r="BB346" s="290"/>
      <c r="BC346" s="290"/>
      <c r="BD346" s="290"/>
      <c r="BE346" s="290"/>
      <c r="BF346" s="290"/>
      <c r="BG346" s="290">
        <v>2</v>
      </c>
      <c r="BH346" s="290">
        <v>2</v>
      </c>
      <c r="BI346" s="290">
        <v>2</v>
      </c>
      <c r="BJ346" s="290">
        <v>2</v>
      </c>
      <c r="BK346" s="290">
        <v>2</v>
      </c>
      <c r="BL346" s="290">
        <v>2</v>
      </c>
      <c r="BM346" s="290">
        <v>2</v>
      </c>
      <c r="BN346" s="290">
        <v>2</v>
      </c>
      <c r="BO346" s="290">
        <v>2</v>
      </c>
      <c r="BP346" s="290">
        <v>2</v>
      </c>
      <c r="BQ346" s="290">
        <v>2</v>
      </c>
      <c r="BR346" s="290">
        <v>2</v>
      </c>
      <c r="BS346" s="290">
        <v>2</v>
      </c>
      <c r="BT346" s="290">
        <v>2</v>
      </c>
      <c r="BU346" s="290">
        <v>2</v>
      </c>
      <c r="BV346" s="290">
        <v>2</v>
      </c>
      <c r="BW346" s="290">
        <v>2</v>
      </c>
      <c r="BX346" s="291">
        <f t="shared" si="214"/>
        <v>17</v>
      </c>
      <c r="BY346" s="292">
        <f t="shared" si="215"/>
        <v>1</v>
      </c>
      <c r="BZ346" s="291">
        <f t="shared" si="204"/>
        <v>0</v>
      </c>
      <c r="CA346" s="292">
        <f t="shared" si="216"/>
        <v>0</v>
      </c>
      <c r="CB346" s="291">
        <f t="shared" si="206"/>
        <v>0</v>
      </c>
      <c r="CC346" s="292">
        <f t="shared" si="209"/>
        <v>0</v>
      </c>
      <c r="CD346" s="291">
        <f t="shared" si="217"/>
        <v>2</v>
      </c>
      <c r="CE346" s="291" t="str">
        <f t="shared" si="218"/>
        <v>Đạt mục tiêu</v>
      </c>
      <c r="CF346" s="274"/>
    </row>
    <row r="347" spans="1:84" ht="30.75" customHeight="1">
      <c r="A347" s="652"/>
      <c r="B347" s="647"/>
      <c r="C347" s="658"/>
      <c r="D347" s="643"/>
      <c r="E347" s="643"/>
      <c r="F347" s="643"/>
      <c r="G347" s="617"/>
      <c r="H347" s="290" t="s">
        <v>1899</v>
      </c>
      <c r="I347" s="290" t="s">
        <v>1303</v>
      </c>
      <c r="J347" s="70" t="s">
        <v>1163</v>
      </c>
      <c r="K347" s="288" t="s">
        <v>1082</v>
      </c>
      <c r="L347" s="399" t="s">
        <v>648</v>
      </c>
      <c r="M347" s="289"/>
      <c r="N347" s="289"/>
      <c r="O347" s="289"/>
      <c r="P347" s="289"/>
      <c r="Q347" s="289"/>
      <c r="R347" s="289" t="s">
        <v>648</v>
      </c>
      <c r="S347" s="289"/>
      <c r="T347" s="289"/>
      <c r="U347" s="289"/>
      <c r="V347" s="289"/>
      <c r="W347" s="478">
        <f t="shared" si="201"/>
        <v>1</v>
      </c>
      <c r="X347" s="290"/>
      <c r="Y347" s="290"/>
      <c r="Z347" s="290"/>
      <c r="AA347" s="290"/>
      <c r="AB347" s="290"/>
      <c r="AC347" s="290"/>
      <c r="AD347" s="290"/>
      <c r="AE347" s="290"/>
      <c r="AF347" s="290"/>
      <c r="AG347" s="290"/>
      <c r="AH347" s="290"/>
      <c r="AI347" s="290"/>
      <c r="AJ347" s="290"/>
      <c r="AK347" s="290"/>
      <c r="AL347" s="290"/>
      <c r="AM347" s="290"/>
      <c r="AN347" s="290"/>
      <c r="AO347" s="290" t="s">
        <v>1772</v>
      </c>
      <c r="AP347" s="290"/>
      <c r="AQ347" s="290"/>
      <c r="AR347" s="290"/>
      <c r="AS347" s="290"/>
      <c r="AT347" s="290"/>
      <c r="AU347" s="290"/>
      <c r="AV347" s="290"/>
      <c r="AW347" s="290"/>
      <c r="AX347" s="290"/>
      <c r="AY347" s="290"/>
      <c r="AZ347" s="290"/>
      <c r="BA347" s="290"/>
      <c r="BB347" s="290"/>
      <c r="BC347" s="290"/>
      <c r="BD347" s="290"/>
      <c r="BE347" s="290"/>
      <c r="BF347" s="290"/>
      <c r="BG347" s="290">
        <v>2</v>
      </c>
      <c r="BH347" s="290">
        <v>2</v>
      </c>
      <c r="BI347" s="290">
        <v>1</v>
      </c>
      <c r="BJ347" s="290">
        <v>2</v>
      </c>
      <c r="BK347" s="290">
        <v>2</v>
      </c>
      <c r="BL347" s="290">
        <v>2</v>
      </c>
      <c r="BM347" s="290">
        <v>2</v>
      </c>
      <c r="BN347" s="290">
        <v>2</v>
      </c>
      <c r="BO347" s="290">
        <v>2</v>
      </c>
      <c r="BP347" s="290">
        <v>2</v>
      </c>
      <c r="BQ347" s="290">
        <v>2</v>
      </c>
      <c r="BR347" s="290">
        <v>2</v>
      </c>
      <c r="BS347" s="290">
        <v>2</v>
      </c>
      <c r="BT347" s="290">
        <v>2</v>
      </c>
      <c r="BU347" s="290">
        <v>2</v>
      </c>
      <c r="BV347" s="290">
        <v>2</v>
      </c>
      <c r="BW347" s="290">
        <v>2</v>
      </c>
      <c r="BX347" s="291">
        <f t="shared" si="214"/>
        <v>16</v>
      </c>
      <c r="BY347" s="292">
        <f t="shared" si="215"/>
        <v>0.94117647058823528</v>
      </c>
      <c r="BZ347" s="291">
        <f t="shared" si="204"/>
        <v>1</v>
      </c>
      <c r="CA347" s="292">
        <f t="shared" si="216"/>
        <v>5.8823529411764705E-2</v>
      </c>
      <c r="CB347" s="291">
        <f t="shared" si="206"/>
        <v>0</v>
      </c>
      <c r="CC347" s="292">
        <f t="shared" si="209"/>
        <v>0</v>
      </c>
      <c r="CD347" s="291">
        <f t="shared" si="217"/>
        <v>1.9411764705882353</v>
      </c>
      <c r="CE347" s="291" t="str">
        <f t="shared" si="218"/>
        <v>Đạt mục tiêu</v>
      </c>
      <c r="CF347" s="274"/>
    </row>
    <row r="348" spans="1:84" ht="41.25" customHeight="1">
      <c r="A348" s="652"/>
      <c r="B348" s="647"/>
      <c r="C348" s="658"/>
      <c r="D348" s="643"/>
      <c r="E348" s="643"/>
      <c r="F348" s="643"/>
      <c r="G348" s="617"/>
      <c r="H348" s="290" t="s">
        <v>1900</v>
      </c>
      <c r="I348" s="290" t="s">
        <v>1303</v>
      </c>
      <c r="J348" s="70" t="s">
        <v>1163</v>
      </c>
      <c r="K348" s="288" t="s">
        <v>1082</v>
      </c>
      <c r="L348" s="399" t="s">
        <v>648</v>
      </c>
      <c r="M348" s="289"/>
      <c r="N348" s="289"/>
      <c r="O348" s="289"/>
      <c r="P348" s="289"/>
      <c r="Q348" s="289"/>
      <c r="R348" s="289" t="s">
        <v>648</v>
      </c>
      <c r="S348" s="289"/>
      <c r="T348" s="289"/>
      <c r="U348" s="289"/>
      <c r="V348" s="289"/>
      <c r="W348" s="478">
        <f t="shared" si="201"/>
        <v>1</v>
      </c>
      <c r="X348" s="290"/>
      <c r="Y348" s="290"/>
      <c r="Z348" s="290"/>
      <c r="AA348" s="290"/>
      <c r="AB348" s="290"/>
      <c r="AC348" s="290"/>
      <c r="AD348" s="290"/>
      <c r="AE348" s="290"/>
      <c r="AF348" s="290"/>
      <c r="AG348" s="290"/>
      <c r="AH348" s="290"/>
      <c r="AI348" s="290"/>
      <c r="AJ348" s="290" t="s">
        <v>1772</v>
      </c>
      <c r="AK348" s="290"/>
      <c r="AL348" s="290"/>
      <c r="AM348" s="290"/>
      <c r="AN348" s="290"/>
      <c r="AO348" s="290"/>
      <c r="AP348" s="290"/>
      <c r="AQ348" s="290"/>
      <c r="AR348" s="290"/>
      <c r="AS348" s="290"/>
      <c r="AT348" s="290"/>
      <c r="AU348" s="290"/>
      <c r="AV348" s="290"/>
      <c r="AW348" s="290"/>
      <c r="AX348" s="290"/>
      <c r="AY348" s="290"/>
      <c r="AZ348" s="290"/>
      <c r="BA348" s="290"/>
      <c r="BB348" s="290"/>
      <c r="BC348" s="290"/>
      <c r="BD348" s="290"/>
      <c r="BE348" s="290"/>
      <c r="BF348" s="290"/>
      <c r="BG348" s="290">
        <v>2</v>
      </c>
      <c r="BH348" s="290">
        <v>2</v>
      </c>
      <c r="BI348" s="290">
        <v>2</v>
      </c>
      <c r="BJ348" s="290">
        <v>2</v>
      </c>
      <c r="BK348" s="290">
        <v>2</v>
      </c>
      <c r="BL348" s="290">
        <v>2</v>
      </c>
      <c r="BM348" s="290">
        <v>2</v>
      </c>
      <c r="BN348" s="290">
        <v>2</v>
      </c>
      <c r="BO348" s="290">
        <v>2</v>
      </c>
      <c r="BP348" s="290">
        <v>2</v>
      </c>
      <c r="BQ348" s="290">
        <v>2</v>
      </c>
      <c r="BR348" s="290">
        <v>2</v>
      </c>
      <c r="BS348" s="290">
        <v>2</v>
      </c>
      <c r="BT348" s="290">
        <v>2</v>
      </c>
      <c r="BU348" s="290">
        <v>2</v>
      </c>
      <c r="BV348" s="290">
        <v>2</v>
      </c>
      <c r="BW348" s="290">
        <v>2</v>
      </c>
      <c r="BX348" s="291">
        <f t="shared" si="214"/>
        <v>17</v>
      </c>
      <c r="BY348" s="292">
        <f t="shared" si="215"/>
        <v>1</v>
      </c>
      <c r="BZ348" s="291">
        <f t="shared" si="204"/>
        <v>0</v>
      </c>
      <c r="CA348" s="292">
        <f t="shared" si="216"/>
        <v>0</v>
      </c>
      <c r="CB348" s="291">
        <f t="shared" si="206"/>
        <v>0</v>
      </c>
      <c r="CC348" s="292">
        <f t="shared" si="209"/>
        <v>0</v>
      </c>
      <c r="CD348" s="291">
        <f t="shared" si="217"/>
        <v>2</v>
      </c>
      <c r="CE348" s="291" t="str">
        <f t="shared" si="218"/>
        <v>Đạt mục tiêu</v>
      </c>
      <c r="CF348" s="274"/>
    </row>
    <row r="349" spans="1:84" ht="30.75" customHeight="1">
      <c r="A349" s="652"/>
      <c r="B349" s="647"/>
      <c r="C349" s="658"/>
      <c r="D349" s="643"/>
      <c r="E349" s="643"/>
      <c r="F349" s="643"/>
      <c r="G349" s="617"/>
      <c r="H349" s="290" t="s">
        <v>1901</v>
      </c>
      <c r="I349" s="290" t="s">
        <v>1303</v>
      </c>
      <c r="J349" s="70" t="s">
        <v>1163</v>
      </c>
      <c r="K349" s="288" t="s">
        <v>1082</v>
      </c>
      <c r="L349" s="399" t="s">
        <v>648</v>
      </c>
      <c r="M349" s="289"/>
      <c r="N349" s="289"/>
      <c r="O349" s="289"/>
      <c r="P349" s="289"/>
      <c r="Q349" s="289"/>
      <c r="R349" s="289"/>
      <c r="S349" s="289" t="s">
        <v>648</v>
      </c>
      <c r="T349" s="289"/>
      <c r="U349" s="289"/>
      <c r="V349" s="289"/>
      <c r="W349" s="478">
        <f t="shared" si="201"/>
        <v>1</v>
      </c>
      <c r="X349" s="290"/>
      <c r="Y349" s="290"/>
      <c r="Z349" s="290"/>
      <c r="AA349" s="290"/>
      <c r="AB349" s="290"/>
      <c r="AC349" s="290"/>
      <c r="AD349" s="290"/>
      <c r="AE349" s="290"/>
      <c r="AF349" s="290"/>
      <c r="AG349" s="290"/>
      <c r="AH349" s="290"/>
      <c r="AI349" s="290"/>
      <c r="AJ349" s="290"/>
      <c r="AK349" s="290"/>
      <c r="AL349" s="290"/>
      <c r="AM349" s="290"/>
      <c r="AN349" s="290"/>
      <c r="AO349" s="290"/>
      <c r="AP349" s="290"/>
      <c r="AQ349" s="290"/>
      <c r="AR349" s="290"/>
      <c r="AS349" s="290"/>
      <c r="AT349" s="290"/>
      <c r="AU349" s="290"/>
      <c r="AV349" s="290"/>
      <c r="AW349" s="290"/>
      <c r="AX349" s="290"/>
      <c r="AY349" s="290"/>
      <c r="AZ349" s="290"/>
      <c r="BA349" s="290"/>
      <c r="BB349" s="290"/>
      <c r="BC349" s="290"/>
      <c r="BD349" s="290"/>
      <c r="BE349" s="290"/>
      <c r="BF349" s="290"/>
      <c r="BG349" s="290">
        <v>2</v>
      </c>
      <c r="BH349" s="290">
        <v>2</v>
      </c>
      <c r="BI349" s="290">
        <v>2</v>
      </c>
      <c r="BJ349" s="290">
        <v>2</v>
      </c>
      <c r="BK349" s="290">
        <v>2</v>
      </c>
      <c r="BL349" s="290">
        <v>2</v>
      </c>
      <c r="BM349" s="290">
        <v>2</v>
      </c>
      <c r="BN349" s="290">
        <v>2</v>
      </c>
      <c r="BO349" s="290">
        <v>2</v>
      </c>
      <c r="BP349" s="290">
        <v>2</v>
      </c>
      <c r="BQ349" s="290">
        <v>2</v>
      </c>
      <c r="BR349" s="290">
        <v>2</v>
      </c>
      <c r="BS349" s="290">
        <v>2</v>
      </c>
      <c r="BT349" s="290">
        <v>2</v>
      </c>
      <c r="BU349" s="290">
        <v>2</v>
      </c>
      <c r="BV349" s="290">
        <v>2</v>
      </c>
      <c r="BW349" s="290">
        <v>2</v>
      </c>
      <c r="BX349" s="291">
        <f t="shared" si="214"/>
        <v>17</v>
      </c>
      <c r="BY349" s="292">
        <f t="shared" si="215"/>
        <v>1</v>
      </c>
      <c r="BZ349" s="291">
        <f t="shared" si="204"/>
        <v>0</v>
      </c>
      <c r="CA349" s="292">
        <f t="shared" si="216"/>
        <v>0</v>
      </c>
      <c r="CB349" s="291">
        <f t="shared" si="206"/>
        <v>0</v>
      </c>
      <c r="CC349" s="292">
        <f t="shared" si="209"/>
        <v>0</v>
      </c>
      <c r="CD349" s="291">
        <f t="shared" si="217"/>
        <v>2</v>
      </c>
      <c r="CE349" s="291" t="str">
        <f t="shared" si="218"/>
        <v>Đạt mục tiêu</v>
      </c>
      <c r="CF349" s="274"/>
    </row>
    <row r="350" spans="1:84" ht="30.75" customHeight="1">
      <c r="A350" s="652"/>
      <c r="B350" s="647"/>
      <c r="C350" s="658"/>
      <c r="D350" s="643"/>
      <c r="E350" s="643"/>
      <c r="F350" s="643"/>
      <c r="G350" s="617"/>
      <c r="H350" s="290" t="s">
        <v>1902</v>
      </c>
      <c r="I350" s="290" t="s">
        <v>1303</v>
      </c>
      <c r="J350" s="70" t="s">
        <v>1163</v>
      </c>
      <c r="K350" s="288" t="s">
        <v>1082</v>
      </c>
      <c r="L350" s="399" t="s">
        <v>648</v>
      </c>
      <c r="M350" s="289"/>
      <c r="N350" s="289"/>
      <c r="O350" s="289"/>
      <c r="P350" s="289"/>
      <c r="Q350" s="289"/>
      <c r="R350" s="289"/>
      <c r="S350" s="289" t="s">
        <v>648</v>
      </c>
      <c r="T350" s="289"/>
      <c r="U350" s="289"/>
      <c r="V350" s="289"/>
      <c r="W350" s="478">
        <f t="shared" si="201"/>
        <v>1</v>
      </c>
      <c r="X350" s="290"/>
      <c r="Y350" s="290"/>
      <c r="Z350" s="290"/>
      <c r="AA350" s="290"/>
      <c r="AB350" s="290"/>
      <c r="AC350" s="290"/>
      <c r="AD350" s="290"/>
      <c r="AE350" s="290"/>
      <c r="AF350" s="290"/>
      <c r="AG350" s="290"/>
      <c r="AH350" s="290"/>
      <c r="AI350" s="290"/>
      <c r="AJ350" s="290"/>
      <c r="AK350" s="290"/>
      <c r="AL350" s="290"/>
      <c r="AM350" s="290"/>
      <c r="AN350" s="290"/>
      <c r="AO350" s="290"/>
      <c r="AP350" s="290"/>
      <c r="AQ350" s="290"/>
      <c r="AR350" s="290"/>
      <c r="AS350" s="290"/>
      <c r="AT350" s="290"/>
      <c r="AU350" s="290"/>
      <c r="AV350" s="290"/>
      <c r="AW350" s="290"/>
      <c r="AX350" s="290"/>
      <c r="AY350" s="290"/>
      <c r="AZ350" s="290"/>
      <c r="BA350" s="290"/>
      <c r="BB350" s="290"/>
      <c r="BC350" s="290"/>
      <c r="BD350" s="290"/>
      <c r="BE350" s="290"/>
      <c r="BF350" s="290"/>
      <c r="BG350" s="290">
        <v>2</v>
      </c>
      <c r="BH350" s="290">
        <v>2</v>
      </c>
      <c r="BI350" s="290">
        <v>2</v>
      </c>
      <c r="BJ350" s="290">
        <v>2</v>
      </c>
      <c r="BK350" s="290">
        <v>1</v>
      </c>
      <c r="BL350" s="290">
        <v>2</v>
      </c>
      <c r="BM350" s="290">
        <v>2</v>
      </c>
      <c r="BN350" s="290">
        <v>2</v>
      </c>
      <c r="BO350" s="290">
        <v>2</v>
      </c>
      <c r="BP350" s="290">
        <v>2</v>
      </c>
      <c r="BQ350" s="290">
        <v>2</v>
      </c>
      <c r="BR350" s="290">
        <v>2</v>
      </c>
      <c r="BS350" s="290">
        <v>2</v>
      </c>
      <c r="BT350" s="290">
        <v>2</v>
      </c>
      <c r="BU350" s="290">
        <v>2</v>
      </c>
      <c r="BV350" s="290">
        <v>2</v>
      </c>
      <c r="BW350" s="290">
        <v>2</v>
      </c>
      <c r="BX350" s="291">
        <f t="shared" si="214"/>
        <v>16</v>
      </c>
      <c r="BY350" s="292">
        <f t="shared" si="215"/>
        <v>0.94117647058823528</v>
      </c>
      <c r="BZ350" s="291">
        <f t="shared" si="204"/>
        <v>1</v>
      </c>
      <c r="CA350" s="292">
        <f t="shared" si="216"/>
        <v>5.8823529411764705E-2</v>
      </c>
      <c r="CB350" s="291">
        <f t="shared" si="206"/>
        <v>0</v>
      </c>
      <c r="CC350" s="292">
        <f t="shared" si="209"/>
        <v>0</v>
      </c>
      <c r="CD350" s="291">
        <f t="shared" si="217"/>
        <v>1.9411764705882353</v>
      </c>
      <c r="CE350" s="291" t="str">
        <f t="shared" si="218"/>
        <v>Đạt mục tiêu</v>
      </c>
      <c r="CF350" s="274"/>
    </row>
    <row r="351" spans="1:84" ht="30.75" customHeight="1">
      <c r="A351" s="652"/>
      <c r="B351" s="647"/>
      <c r="C351" s="658"/>
      <c r="D351" s="643"/>
      <c r="E351" s="643"/>
      <c r="F351" s="643"/>
      <c r="G351" s="617"/>
      <c r="H351" s="290" t="s">
        <v>1583</v>
      </c>
      <c r="I351" s="290" t="s">
        <v>1303</v>
      </c>
      <c r="J351" s="70" t="s">
        <v>1163</v>
      </c>
      <c r="K351" s="288" t="s">
        <v>1082</v>
      </c>
      <c r="L351" s="399" t="s">
        <v>648</v>
      </c>
      <c r="M351" s="289"/>
      <c r="N351" s="289"/>
      <c r="O351" s="289"/>
      <c r="P351" s="289"/>
      <c r="Q351" s="289"/>
      <c r="R351" s="289"/>
      <c r="S351" s="289" t="s">
        <v>648</v>
      </c>
      <c r="T351" s="289"/>
      <c r="U351" s="289"/>
      <c r="V351" s="289"/>
      <c r="W351" s="478">
        <f t="shared" si="201"/>
        <v>1</v>
      </c>
      <c r="X351" s="290"/>
      <c r="Y351" s="290"/>
      <c r="Z351" s="290"/>
      <c r="AA351" s="290"/>
      <c r="AB351" s="290"/>
      <c r="AC351" s="290"/>
      <c r="AD351" s="290"/>
      <c r="AE351" s="290"/>
      <c r="AF351" s="290"/>
      <c r="AG351" s="290"/>
      <c r="AH351" s="290"/>
      <c r="AI351" s="290"/>
      <c r="AJ351" s="290"/>
      <c r="AK351" s="290"/>
      <c r="AL351" s="290"/>
      <c r="AM351" s="290"/>
      <c r="AN351" s="290"/>
      <c r="AO351" s="290"/>
      <c r="AP351" s="290"/>
      <c r="AQ351" s="290"/>
      <c r="AR351" s="290" t="s">
        <v>1772</v>
      </c>
      <c r="AS351" s="290"/>
      <c r="AT351" s="290"/>
      <c r="AU351" s="290"/>
      <c r="AV351" s="290"/>
      <c r="AW351" s="290"/>
      <c r="AX351" s="290"/>
      <c r="AY351" s="290"/>
      <c r="AZ351" s="290"/>
      <c r="BA351" s="290"/>
      <c r="BB351" s="290"/>
      <c r="BC351" s="290"/>
      <c r="BD351" s="290"/>
      <c r="BE351" s="290"/>
      <c r="BF351" s="290"/>
      <c r="BG351" s="290">
        <v>2</v>
      </c>
      <c r="BH351" s="290">
        <v>2</v>
      </c>
      <c r="BI351" s="290">
        <v>1</v>
      </c>
      <c r="BJ351" s="290">
        <v>2</v>
      </c>
      <c r="BK351" s="290">
        <v>2</v>
      </c>
      <c r="BL351" s="290">
        <v>2</v>
      </c>
      <c r="BM351" s="290">
        <v>2</v>
      </c>
      <c r="BN351" s="290">
        <v>2</v>
      </c>
      <c r="BO351" s="290">
        <v>2</v>
      </c>
      <c r="BP351" s="290">
        <v>2</v>
      </c>
      <c r="BQ351" s="290">
        <v>2</v>
      </c>
      <c r="BR351" s="290">
        <v>2</v>
      </c>
      <c r="BS351" s="290">
        <v>2</v>
      </c>
      <c r="BT351" s="290">
        <v>2</v>
      </c>
      <c r="BU351" s="290">
        <v>2</v>
      </c>
      <c r="BV351" s="290">
        <v>2</v>
      </c>
      <c r="BW351" s="290">
        <v>2</v>
      </c>
      <c r="BX351" s="291">
        <f t="shared" si="214"/>
        <v>16</v>
      </c>
      <c r="BY351" s="292">
        <f t="shared" si="215"/>
        <v>0.94117647058823528</v>
      </c>
      <c r="BZ351" s="291">
        <f t="shared" si="204"/>
        <v>1</v>
      </c>
      <c r="CA351" s="292">
        <f t="shared" si="216"/>
        <v>5.8823529411764705E-2</v>
      </c>
      <c r="CB351" s="291">
        <f t="shared" si="206"/>
        <v>0</v>
      </c>
      <c r="CC351" s="292">
        <f t="shared" si="209"/>
        <v>0</v>
      </c>
      <c r="CD351" s="291">
        <f t="shared" si="217"/>
        <v>1.9411764705882353</v>
      </c>
      <c r="CE351" s="291" t="str">
        <f t="shared" si="218"/>
        <v>Đạt mục tiêu</v>
      </c>
      <c r="CF351" s="274"/>
    </row>
    <row r="352" spans="1:84" ht="30.75" customHeight="1">
      <c r="A352" s="652"/>
      <c r="B352" s="647"/>
      <c r="C352" s="658"/>
      <c r="D352" s="643"/>
      <c r="E352" s="643"/>
      <c r="F352" s="643"/>
      <c r="G352" s="617"/>
      <c r="H352" s="290" t="s">
        <v>1589</v>
      </c>
      <c r="I352" s="290" t="s">
        <v>1303</v>
      </c>
      <c r="J352" s="70" t="s">
        <v>1163</v>
      </c>
      <c r="K352" s="288" t="s">
        <v>1082</v>
      </c>
      <c r="L352" s="399" t="s">
        <v>648</v>
      </c>
      <c r="M352" s="289"/>
      <c r="N352" s="289"/>
      <c r="O352" s="289"/>
      <c r="P352" s="289"/>
      <c r="Q352" s="289"/>
      <c r="R352" s="289"/>
      <c r="S352" s="289" t="s">
        <v>648</v>
      </c>
      <c r="T352" s="289"/>
      <c r="U352" s="289"/>
      <c r="V352" s="289"/>
      <c r="W352" s="478">
        <f t="shared" si="201"/>
        <v>1</v>
      </c>
      <c r="X352" s="290"/>
      <c r="Y352" s="290"/>
      <c r="Z352" s="290"/>
      <c r="AA352" s="290"/>
      <c r="AB352" s="290"/>
      <c r="AC352" s="290"/>
      <c r="AD352" s="290"/>
      <c r="AE352" s="290"/>
      <c r="AF352" s="290"/>
      <c r="AG352" s="290"/>
      <c r="AH352" s="290"/>
      <c r="AI352" s="290"/>
      <c r="AJ352" s="290"/>
      <c r="AK352" s="290"/>
      <c r="AL352" s="290"/>
      <c r="AM352" s="290"/>
      <c r="AN352" s="290"/>
      <c r="AO352" s="290"/>
      <c r="AP352" s="290"/>
      <c r="AQ352" s="290"/>
      <c r="AR352" s="290"/>
      <c r="AS352" s="290"/>
      <c r="AT352" s="290"/>
      <c r="AU352" s="290"/>
      <c r="AV352" s="290"/>
      <c r="AW352" s="290"/>
      <c r="AX352" s="290"/>
      <c r="AY352" s="290"/>
      <c r="AZ352" s="290"/>
      <c r="BA352" s="290"/>
      <c r="BB352" s="290"/>
      <c r="BC352" s="290"/>
      <c r="BD352" s="290"/>
      <c r="BE352" s="290" t="s">
        <v>1772</v>
      </c>
      <c r="BF352" s="290"/>
      <c r="BG352" s="290">
        <v>2</v>
      </c>
      <c r="BH352" s="290">
        <v>2</v>
      </c>
      <c r="BI352" s="290">
        <v>2</v>
      </c>
      <c r="BJ352" s="290">
        <v>2</v>
      </c>
      <c r="BK352" s="290">
        <v>2</v>
      </c>
      <c r="BL352" s="290">
        <v>2</v>
      </c>
      <c r="BM352" s="290">
        <v>2</v>
      </c>
      <c r="BN352" s="290">
        <v>2</v>
      </c>
      <c r="BO352" s="290">
        <v>2</v>
      </c>
      <c r="BP352" s="290">
        <v>2</v>
      </c>
      <c r="BQ352" s="290">
        <v>2</v>
      </c>
      <c r="BR352" s="290">
        <v>2</v>
      </c>
      <c r="BS352" s="290">
        <v>2</v>
      </c>
      <c r="BT352" s="290">
        <v>2</v>
      </c>
      <c r="BU352" s="290">
        <v>2</v>
      </c>
      <c r="BV352" s="290">
        <v>2</v>
      </c>
      <c r="BW352" s="290">
        <v>2</v>
      </c>
      <c r="BX352" s="291">
        <f t="shared" si="214"/>
        <v>17</v>
      </c>
      <c r="BY352" s="292">
        <f t="shared" si="215"/>
        <v>1</v>
      </c>
      <c r="BZ352" s="291">
        <f t="shared" si="204"/>
        <v>0</v>
      </c>
      <c r="CA352" s="292">
        <f t="shared" si="216"/>
        <v>0</v>
      </c>
      <c r="CB352" s="291">
        <f t="shared" si="206"/>
        <v>0</v>
      </c>
      <c r="CC352" s="292">
        <f t="shared" si="209"/>
        <v>0</v>
      </c>
      <c r="CD352" s="291">
        <f t="shared" si="217"/>
        <v>2</v>
      </c>
      <c r="CE352" s="291" t="str">
        <f t="shared" si="218"/>
        <v>Đạt mục tiêu</v>
      </c>
      <c r="CF352" s="274"/>
    </row>
    <row r="353" spans="1:84" ht="30.75" customHeight="1">
      <c r="A353" s="652"/>
      <c r="B353" s="647"/>
      <c r="C353" s="658"/>
      <c r="D353" s="643"/>
      <c r="E353" s="643"/>
      <c r="F353" s="643"/>
      <c r="G353" s="617"/>
      <c r="H353" s="290" t="s">
        <v>2001</v>
      </c>
      <c r="I353" s="290" t="s">
        <v>1303</v>
      </c>
      <c r="J353" s="70" t="s">
        <v>1163</v>
      </c>
      <c r="K353" s="288" t="s">
        <v>1082</v>
      </c>
      <c r="L353" s="399" t="s">
        <v>648</v>
      </c>
      <c r="M353" s="289"/>
      <c r="N353" s="289"/>
      <c r="O353" s="289"/>
      <c r="P353" s="289"/>
      <c r="Q353" s="289"/>
      <c r="R353" s="289"/>
      <c r="S353" s="289" t="s">
        <v>648</v>
      </c>
      <c r="T353" s="289"/>
      <c r="U353" s="289"/>
      <c r="V353" s="289"/>
      <c r="W353" s="478">
        <f t="shared" si="201"/>
        <v>1</v>
      </c>
      <c r="X353" s="290"/>
      <c r="Y353" s="290"/>
      <c r="Z353" s="290"/>
      <c r="AA353" s="290"/>
      <c r="AB353" s="290"/>
      <c r="AC353" s="290"/>
      <c r="AD353" s="290"/>
      <c r="AE353" s="290"/>
      <c r="AF353" s="290"/>
      <c r="AG353" s="290"/>
      <c r="AH353" s="290"/>
      <c r="AI353" s="290"/>
      <c r="AJ353" s="290"/>
      <c r="AK353" s="290"/>
      <c r="AL353" s="290"/>
      <c r="AM353" s="290"/>
      <c r="AN353" s="290"/>
      <c r="AO353" s="290"/>
      <c r="AP353" s="290"/>
      <c r="AQ353" s="290"/>
      <c r="AR353" s="290"/>
      <c r="AS353" s="290"/>
      <c r="AT353" s="290"/>
      <c r="AU353" s="290"/>
      <c r="AV353" s="290"/>
      <c r="AW353" s="290"/>
      <c r="AX353" s="290"/>
      <c r="AY353" s="290"/>
      <c r="AZ353" s="290"/>
      <c r="BA353" s="290"/>
      <c r="BB353" s="290"/>
      <c r="BC353" s="290"/>
      <c r="BD353" s="290"/>
      <c r="BE353" s="290"/>
      <c r="BF353" s="290"/>
      <c r="BG353" s="290">
        <v>2</v>
      </c>
      <c r="BH353" s="290">
        <v>2</v>
      </c>
      <c r="BI353" s="290">
        <v>1</v>
      </c>
      <c r="BJ353" s="290">
        <v>2</v>
      </c>
      <c r="BK353" s="290">
        <v>1</v>
      </c>
      <c r="BL353" s="290">
        <v>2</v>
      </c>
      <c r="BM353" s="290">
        <v>2</v>
      </c>
      <c r="BN353" s="290">
        <v>2</v>
      </c>
      <c r="BO353" s="290">
        <v>2</v>
      </c>
      <c r="BP353" s="290">
        <v>2</v>
      </c>
      <c r="BQ353" s="290">
        <v>2</v>
      </c>
      <c r="BR353" s="290">
        <v>2</v>
      </c>
      <c r="BS353" s="290">
        <v>2</v>
      </c>
      <c r="BT353" s="290">
        <v>2</v>
      </c>
      <c r="BU353" s="290">
        <v>2</v>
      </c>
      <c r="BV353" s="290">
        <v>2</v>
      </c>
      <c r="BW353" s="290">
        <v>2</v>
      </c>
      <c r="BX353" s="291">
        <f t="shared" si="214"/>
        <v>15</v>
      </c>
      <c r="BY353" s="292">
        <f t="shared" si="215"/>
        <v>0.88235294117647056</v>
      </c>
      <c r="BZ353" s="291">
        <f t="shared" si="204"/>
        <v>2</v>
      </c>
      <c r="CA353" s="292">
        <f t="shared" si="216"/>
        <v>0.11764705882352941</v>
      </c>
      <c r="CB353" s="291">
        <f t="shared" si="206"/>
        <v>0</v>
      </c>
      <c r="CC353" s="292">
        <f t="shared" si="209"/>
        <v>0</v>
      </c>
      <c r="CD353" s="291">
        <f t="shared" si="217"/>
        <v>1.8823529411764706</v>
      </c>
      <c r="CE353" s="291" t="str">
        <f t="shared" si="218"/>
        <v>Đạt mục tiêu</v>
      </c>
      <c r="CF353" s="274"/>
    </row>
    <row r="354" spans="1:84" ht="30.75" customHeight="1">
      <c r="A354" s="652"/>
      <c r="B354" s="647"/>
      <c r="C354" s="658"/>
      <c r="D354" s="643"/>
      <c r="E354" s="643"/>
      <c r="F354" s="643"/>
      <c r="G354" s="617"/>
      <c r="H354" s="290" t="s">
        <v>1590</v>
      </c>
      <c r="I354" s="290" t="s">
        <v>1303</v>
      </c>
      <c r="J354" s="70" t="s">
        <v>1163</v>
      </c>
      <c r="K354" s="288" t="s">
        <v>1082</v>
      </c>
      <c r="L354" s="399" t="s">
        <v>648</v>
      </c>
      <c r="M354" s="289"/>
      <c r="N354" s="289"/>
      <c r="O354" s="289"/>
      <c r="P354" s="289"/>
      <c r="Q354" s="289"/>
      <c r="R354" s="289"/>
      <c r="S354" s="289" t="s">
        <v>648</v>
      </c>
      <c r="T354" s="289"/>
      <c r="U354" s="289"/>
      <c r="V354" s="289"/>
      <c r="W354" s="478">
        <f t="shared" si="201"/>
        <v>1</v>
      </c>
      <c r="X354" s="290"/>
      <c r="Y354" s="290"/>
      <c r="Z354" s="290"/>
      <c r="AA354" s="290"/>
      <c r="AB354" s="290"/>
      <c r="AC354" s="290"/>
      <c r="AD354" s="290"/>
      <c r="AE354" s="290"/>
      <c r="AF354" s="290"/>
      <c r="AG354" s="290"/>
      <c r="AH354" s="290"/>
      <c r="AI354" s="290"/>
      <c r="AJ354" s="290"/>
      <c r="AK354" s="290"/>
      <c r="AL354" s="290"/>
      <c r="AM354" s="290"/>
      <c r="AN354" s="290"/>
      <c r="AO354" s="290"/>
      <c r="AP354" s="290"/>
      <c r="AQ354" s="290"/>
      <c r="AR354" s="290"/>
      <c r="AS354" s="290"/>
      <c r="AT354" s="290"/>
      <c r="AU354" s="290"/>
      <c r="AV354" s="290"/>
      <c r="AW354" s="290"/>
      <c r="AX354" s="290"/>
      <c r="AY354" s="290"/>
      <c r="AZ354" s="290"/>
      <c r="BA354" s="290"/>
      <c r="BB354" s="290"/>
      <c r="BC354" s="290"/>
      <c r="BD354" s="290"/>
      <c r="BE354" s="290"/>
      <c r="BF354" s="290"/>
      <c r="BG354" s="290">
        <v>2</v>
      </c>
      <c r="BH354" s="290">
        <v>2</v>
      </c>
      <c r="BI354" s="290">
        <v>2</v>
      </c>
      <c r="BJ354" s="290">
        <v>2</v>
      </c>
      <c r="BK354" s="290">
        <v>2</v>
      </c>
      <c r="BL354" s="290">
        <v>2</v>
      </c>
      <c r="BM354" s="290">
        <v>2</v>
      </c>
      <c r="BN354" s="290">
        <v>2</v>
      </c>
      <c r="BO354" s="290">
        <v>2</v>
      </c>
      <c r="BP354" s="290">
        <v>2</v>
      </c>
      <c r="BQ354" s="290">
        <v>2</v>
      </c>
      <c r="BR354" s="290">
        <v>2</v>
      </c>
      <c r="BS354" s="290">
        <v>2</v>
      </c>
      <c r="BT354" s="290">
        <v>2</v>
      </c>
      <c r="BU354" s="290">
        <v>2</v>
      </c>
      <c r="BV354" s="290">
        <v>2</v>
      </c>
      <c r="BW354" s="290">
        <v>2</v>
      </c>
      <c r="BX354" s="291">
        <f t="shared" si="214"/>
        <v>17</v>
      </c>
      <c r="BY354" s="292">
        <f t="shared" si="215"/>
        <v>1</v>
      </c>
      <c r="BZ354" s="291">
        <f t="shared" si="204"/>
        <v>0</v>
      </c>
      <c r="CA354" s="292">
        <f t="shared" si="216"/>
        <v>0</v>
      </c>
      <c r="CB354" s="291">
        <f t="shared" si="206"/>
        <v>0</v>
      </c>
      <c r="CC354" s="292">
        <f t="shared" ref="CC354:CC390" si="219">CB354/COUNTA($BG354:$BV354)</f>
        <v>0</v>
      </c>
      <c r="CD354" s="291">
        <f t="shared" si="217"/>
        <v>2</v>
      </c>
      <c r="CE354" s="291" t="str">
        <f t="shared" si="218"/>
        <v>Đạt mục tiêu</v>
      </c>
      <c r="CF354" s="274"/>
    </row>
    <row r="355" spans="1:84" ht="56.25" customHeight="1">
      <c r="A355" s="652"/>
      <c r="B355" s="647"/>
      <c r="C355" s="658"/>
      <c r="D355" s="643"/>
      <c r="E355" s="643"/>
      <c r="F355" s="643"/>
      <c r="G355" s="617"/>
      <c r="H355" s="290" t="s">
        <v>1587</v>
      </c>
      <c r="I355" s="290" t="s">
        <v>1303</v>
      </c>
      <c r="J355" s="70" t="s">
        <v>1163</v>
      </c>
      <c r="K355" s="288" t="s">
        <v>1082</v>
      </c>
      <c r="L355" s="399" t="s">
        <v>648</v>
      </c>
      <c r="M355" s="289"/>
      <c r="N355" s="289"/>
      <c r="O355" s="289"/>
      <c r="P355" s="289"/>
      <c r="Q355" s="289"/>
      <c r="R355" s="289"/>
      <c r="S355" s="289"/>
      <c r="T355" s="289"/>
      <c r="U355" s="289" t="s">
        <v>648</v>
      </c>
      <c r="V355" s="289"/>
      <c r="W355" s="478">
        <f t="shared" si="201"/>
        <v>1</v>
      </c>
      <c r="X355" s="290"/>
      <c r="Y355" s="290"/>
      <c r="Z355" s="290"/>
      <c r="AA355" s="290"/>
      <c r="AB355" s="290"/>
      <c r="AC355" s="290"/>
      <c r="AD355" s="290"/>
      <c r="AE355" s="290"/>
      <c r="AF355" s="290"/>
      <c r="AG355" s="290"/>
      <c r="AH355" s="290"/>
      <c r="AI355" s="290"/>
      <c r="AJ355" s="290"/>
      <c r="AK355" s="290"/>
      <c r="AL355" s="290"/>
      <c r="AM355" s="290"/>
      <c r="AN355" s="290"/>
      <c r="AO355" s="290"/>
      <c r="AP355" s="290"/>
      <c r="AQ355" s="290"/>
      <c r="AR355" s="290"/>
      <c r="AS355" s="290"/>
      <c r="AT355" s="290"/>
      <c r="AU355" s="290"/>
      <c r="AV355" s="290"/>
      <c r="AW355" s="290"/>
      <c r="AX355" s="290"/>
      <c r="AY355" s="290"/>
      <c r="AZ355" s="290"/>
      <c r="BA355" s="290"/>
      <c r="BB355" s="290"/>
      <c r="BC355" s="290"/>
      <c r="BD355" s="290"/>
      <c r="BE355" s="290"/>
      <c r="BF355" s="290"/>
      <c r="BG355" s="290">
        <v>2</v>
      </c>
      <c r="BH355" s="290">
        <v>2</v>
      </c>
      <c r="BI355" s="290">
        <v>2</v>
      </c>
      <c r="BJ355" s="290">
        <v>2</v>
      </c>
      <c r="BK355" s="290">
        <v>2</v>
      </c>
      <c r="BL355" s="290">
        <v>2</v>
      </c>
      <c r="BM355" s="290">
        <v>2</v>
      </c>
      <c r="BN355" s="290">
        <v>2</v>
      </c>
      <c r="BO355" s="290">
        <v>2</v>
      </c>
      <c r="BP355" s="290">
        <v>2</v>
      </c>
      <c r="BQ355" s="290">
        <v>2</v>
      </c>
      <c r="BR355" s="290">
        <v>2</v>
      </c>
      <c r="BS355" s="290">
        <v>2</v>
      </c>
      <c r="BT355" s="290">
        <v>2</v>
      </c>
      <c r="BU355" s="290">
        <v>2</v>
      </c>
      <c r="BV355" s="290">
        <v>2</v>
      </c>
      <c r="BW355" s="290">
        <v>2</v>
      </c>
      <c r="BX355" s="291">
        <f t="shared" si="214"/>
        <v>17</v>
      </c>
      <c r="BY355" s="292">
        <f t="shared" si="215"/>
        <v>1</v>
      </c>
      <c r="BZ355" s="291">
        <f t="shared" si="204"/>
        <v>0</v>
      </c>
      <c r="CA355" s="292">
        <f t="shared" si="216"/>
        <v>0</v>
      </c>
      <c r="CB355" s="291">
        <f t="shared" si="206"/>
        <v>0</v>
      </c>
      <c r="CC355" s="292">
        <f t="shared" si="219"/>
        <v>0</v>
      </c>
      <c r="CD355" s="291">
        <f t="shared" si="217"/>
        <v>2</v>
      </c>
      <c r="CE355" s="291" t="str">
        <f t="shared" si="218"/>
        <v>Đạt mục tiêu</v>
      </c>
      <c r="CF355" s="274"/>
    </row>
    <row r="356" spans="1:84" ht="27.75" customHeight="1">
      <c r="A356" s="652"/>
      <c r="B356" s="647"/>
      <c r="C356" s="658"/>
      <c r="D356" s="643"/>
      <c r="E356" s="643"/>
      <c r="F356" s="643"/>
      <c r="G356" s="617"/>
      <c r="H356" s="290" t="s">
        <v>1903</v>
      </c>
      <c r="I356" s="290" t="s">
        <v>1303</v>
      </c>
      <c r="J356" s="70" t="s">
        <v>1163</v>
      </c>
      <c r="K356" s="288" t="s">
        <v>1082</v>
      </c>
      <c r="L356" s="399" t="s">
        <v>648</v>
      </c>
      <c r="M356" s="289"/>
      <c r="N356" s="289"/>
      <c r="O356" s="289"/>
      <c r="P356" s="289"/>
      <c r="Q356" s="289"/>
      <c r="R356" s="289"/>
      <c r="S356" s="289"/>
      <c r="T356" s="289"/>
      <c r="U356" s="289" t="s">
        <v>648</v>
      </c>
      <c r="V356" s="289"/>
      <c r="W356" s="478">
        <f t="shared" si="201"/>
        <v>1</v>
      </c>
      <c r="X356" s="290"/>
      <c r="Y356" s="290"/>
      <c r="Z356" s="290"/>
      <c r="AA356" s="290"/>
      <c r="AB356" s="290"/>
      <c r="AC356" s="290"/>
      <c r="AD356" s="290"/>
      <c r="AE356" s="290"/>
      <c r="AF356" s="290"/>
      <c r="AG356" s="290"/>
      <c r="AH356" s="290"/>
      <c r="AI356" s="290"/>
      <c r="AJ356" s="290"/>
      <c r="AK356" s="290"/>
      <c r="AL356" s="290"/>
      <c r="AM356" s="290"/>
      <c r="AN356" s="290"/>
      <c r="AO356" s="290"/>
      <c r="AP356" s="290"/>
      <c r="AQ356" s="290"/>
      <c r="AR356" s="290"/>
      <c r="AS356" s="290"/>
      <c r="AT356" s="290"/>
      <c r="AU356" s="290"/>
      <c r="AV356" s="290"/>
      <c r="AW356" s="290"/>
      <c r="AX356" s="290"/>
      <c r="AY356" s="290"/>
      <c r="AZ356" s="290"/>
      <c r="BA356" s="290"/>
      <c r="BB356" s="290"/>
      <c r="BC356" s="290"/>
      <c r="BD356" s="290"/>
      <c r="BE356" s="290"/>
      <c r="BF356" s="290"/>
      <c r="BG356" s="290">
        <v>2</v>
      </c>
      <c r="BH356" s="290">
        <v>2</v>
      </c>
      <c r="BI356" s="290">
        <v>2</v>
      </c>
      <c r="BJ356" s="290">
        <v>2</v>
      </c>
      <c r="BK356" s="290">
        <v>2</v>
      </c>
      <c r="BL356" s="290">
        <v>2</v>
      </c>
      <c r="BM356" s="290">
        <v>2</v>
      </c>
      <c r="BN356" s="290">
        <v>2</v>
      </c>
      <c r="BO356" s="290">
        <v>2</v>
      </c>
      <c r="BP356" s="290">
        <v>2</v>
      </c>
      <c r="BQ356" s="290">
        <v>2</v>
      </c>
      <c r="BR356" s="290">
        <v>2</v>
      </c>
      <c r="BS356" s="290">
        <v>2</v>
      </c>
      <c r="BT356" s="290">
        <v>2</v>
      </c>
      <c r="BU356" s="290">
        <v>2</v>
      </c>
      <c r="BV356" s="290">
        <v>2</v>
      </c>
      <c r="BW356" s="290">
        <v>2</v>
      </c>
      <c r="BX356" s="291">
        <f t="shared" si="214"/>
        <v>17</v>
      </c>
      <c r="BY356" s="292">
        <f t="shared" si="215"/>
        <v>1</v>
      </c>
      <c r="BZ356" s="291">
        <f t="shared" si="204"/>
        <v>0</v>
      </c>
      <c r="CA356" s="292">
        <f t="shared" si="216"/>
        <v>0</v>
      </c>
      <c r="CB356" s="291">
        <f t="shared" si="206"/>
        <v>0</v>
      </c>
      <c r="CC356" s="292">
        <f t="shared" si="219"/>
        <v>0</v>
      </c>
      <c r="CD356" s="291">
        <f t="shared" si="217"/>
        <v>2</v>
      </c>
      <c r="CE356" s="291" t="str">
        <f t="shared" si="218"/>
        <v>Đạt mục tiêu</v>
      </c>
      <c r="CF356" s="274"/>
    </row>
    <row r="357" spans="1:84" ht="32.25" customHeight="1">
      <c r="A357" s="652"/>
      <c r="B357" s="647"/>
      <c r="C357" s="658"/>
      <c r="D357" s="643"/>
      <c r="E357" s="643"/>
      <c r="F357" s="643"/>
      <c r="G357" s="617"/>
      <c r="H357" s="290" t="s">
        <v>1588</v>
      </c>
      <c r="I357" s="290" t="s">
        <v>1303</v>
      </c>
      <c r="J357" s="70" t="s">
        <v>1163</v>
      </c>
      <c r="K357" s="288" t="s">
        <v>1082</v>
      </c>
      <c r="L357" s="399" t="s">
        <v>648</v>
      </c>
      <c r="M357" s="289"/>
      <c r="N357" s="289"/>
      <c r="O357" s="289"/>
      <c r="P357" s="289"/>
      <c r="Q357" s="289"/>
      <c r="R357" s="289"/>
      <c r="S357" s="289"/>
      <c r="T357" s="289"/>
      <c r="U357" s="289" t="s">
        <v>648</v>
      </c>
      <c r="V357" s="289"/>
      <c r="W357" s="478">
        <f t="shared" si="201"/>
        <v>1</v>
      </c>
      <c r="X357" s="290"/>
      <c r="Y357" s="290"/>
      <c r="Z357" s="290"/>
      <c r="AA357" s="290"/>
      <c r="AB357" s="290"/>
      <c r="AC357" s="290"/>
      <c r="AD357" s="290"/>
      <c r="AE357" s="290"/>
      <c r="AF357" s="290"/>
      <c r="AG357" s="290"/>
      <c r="AH357" s="290"/>
      <c r="AI357" s="290"/>
      <c r="AJ357" s="290"/>
      <c r="AK357" s="290"/>
      <c r="AL357" s="290"/>
      <c r="AM357" s="290"/>
      <c r="AN357" s="290"/>
      <c r="AO357" s="290"/>
      <c r="AP357" s="290"/>
      <c r="AQ357" s="290"/>
      <c r="AR357" s="290"/>
      <c r="AS357" s="290"/>
      <c r="AT357" s="290"/>
      <c r="AU357" s="290"/>
      <c r="AV357" s="290"/>
      <c r="AW357" s="290"/>
      <c r="AX357" s="290"/>
      <c r="AY357" s="290"/>
      <c r="AZ357" s="290"/>
      <c r="BA357" s="290"/>
      <c r="BB357" s="290"/>
      <c r="BC357" s="290"/>
      <c r="BD357" s="290"/>
      <c r="BE357" s="290"/>
      <c r="BF357" s="290"/>
      <c r="BG357" s="290">
        <v>2</v>
      </c>
      <c r="BH357" s="290">
        <v>2</v>
      </c>
      <c r="BI357" s="290">
        <v>2</v>
      </c>
      <c r="BJ357" s="290">
        <v>2</v>
      </c>
      <c r="BK357" s="290">
        <v>2</v>
      </c>
      <c r="BL357" s="290">
        <v>2</v>
      </c>
      <c r="BM357" s="290">
        <v>2</v>
      </c>
      <c r="BN357" s="290">
        <v>2</v>
      </c>
      <c r="BO357" s="290">
        <v>2</v>
      </c>
      <c r="BP357" s="290">
        <v>2</v>
      </c>
      <c r="BQ357" s="290">
        <v>2</v>
      </c>
      <c r="BR357" s="290">
        <v>2</v>
      </c>
      <c r="BS357" s="290">
        <v>2</v>
      </c>
      <c r="BT357" s="290">
        <v>2</v>
      </c>
      <c r="BU357" s="290">
        <v>2</v>
      </c>
      <c r="BV357" s="290">
        <v>2</v>
      </c>
      <c r="BW357" s="290">
        <v>2</v>
      </c>
      <c r="BX357" s="291">
        <f t="shared" si="214"/>
        <v>17</v>
      </c>
      <c r="BY357" s="292">
        <f t="shared" si="215"/>
        <v>1</v>
      </c>
      <c r="BZ357" s="291">
        <f t="shared" si="204"/>
        <v>0</v>
      </c>
      <c r="CA357" s="292">
        <f t="shared" si="216"/>
        <v>0</v>
      </c>
      <c r="CB357" s="291">
        <f t="shared" si="206"/>
        <v>0</v>
      </c>
      <c r="CC357" s="292">
        <f t="shared" si="219"/>
        <v>0</v>
      </c>
      <c r="CD357" s="291">
        <f t="shared" si="217"/>
        <v>2</v>
      </c>
      <c r="CE357" s="291" t="str">
        <f t="shared" si="218"/>
        <v>Đạt mục tiêu</v>
      </c>
      <c r="CF357" s="274"/>
    </row>
    <row r="358" spans="1:84" ht="44.25" customHeight="1">
      <c r="A358" s="652"/>
      <c r="B358" s="647"/>
      <c r="C358" s="658"/>
      <c r="D358" s="643"/>
      <c r="E358" s="643"/>
      <c r="F358" s="643"/>
      <c r="G358" s="617"/>
      <c r="H358" s="290" t="s">
        <v>1904</v>
      </c>
      <c r="I358" s="290" t="s">
        <v>1303</v>
      </c>
      <c r="J358" s="70" t="s">
        <v>1163</v>
      </c>
      <c r="K358" s="288" t="s">
        <v>1082</v>
      </c>
      <c r="L358" s="399" t="s">
        <v>648</v>
      </c>
      <c r="M358" s="289"/>
      <c r="N358" s="289"/>
      <c r="O358" s="289"/>
      <c r="P358" s="289"/>
      <c r="Q358" s="289"/>
      <c r="R358" s="289"/>
      <c r="S358" s="289"/>
      <c r="T358" s="289"/>
      <c r="U358" s="289" t="s">
        <v>648</v>
      </c>
      <c r="V358" s="289"/>
      <c r="W358" s="478">
        <f t="shared" si="201"/>
        <v>1</v>
      </c>
      <c r="X358" s="290"/>
      <c r="Y358" s="290"/>
      <c r="Z358" s="290"/>
      <c r="AA358" s="290"/>
      <c r="AB358" s="290"/>
      <c r="AC358" s="290"/>
      <c r="AD358" s="290"/>
      <c r="AE358" s="290"/>
      <c r="AF358" s="290"/>
      <c r="AG358" s="290"/>
      <c r="AH358" s="290"/>
      <c r="AI358" s="290"/>
      <c r="AJ358" s="290"/>
      <c r="AK358" s="290"/>
      <c r="AL358" s="290"/>
      <c r="AM358" s="290"/>
      <c r="AN358" s="290"/>
      <c r="AO358" s="290"/>
      <c r="AP358" s="290"/>
      <c r="AQ358" s="290"/>
      <c r="AR358" s="290"/>
      <c r="AS358" s="290"/>
      <c r="AT358" s="290"/>
      <c r="AU358" s="290"/>
      <c r="AV358" s="290"/>
      <c r="AW358" s="290"/>
      <c r="AX358" s="290"/>
      <c r="AY358" s="290"/>
      <c r="AZ358" s="290"/>
      <c r="BA358" s="290"/>
      <c r="BB358" s="290"/>
      <c r="BC358" s="290"/>
      <c r="BD358" s="290"/>
      <c r="BE358" s="290"/>
      <c r="BF358" s="290"/>
      <c r="BG358" s="290">
        <v>2</v>
      </c>
      <c r="BH358" s="290">
        <v>2</v>
      </c>
      <c r="BI358" s="290">
        <v>2</v>
      </c>
      <c r="BJ358" s="290">
        <v>2</v>
      </c>
      <c r="BK358" s="290">
        <v>2</v>
      </c>
      <c r="BL358" s="290">
        <v>2</v>
      </c>
      <c r="BM358" s="290">
        <v>2</v>
      </c>
      <c r="BN358" s="290">
        <v>2</v>
      </c>
      <c r="BO358" s="290">
        <v>2</v>
      </c>
      <c r="BP358" s="290">
        <v>2</v>
      </c>
      <c r="BQ358" s="290">
        <v>2</v>
      </c>
      <c r="BR358" s="290">
        <v>2</v>
      </c>
      <c r="BS358" s="290">
        <v>2</v>
      </c>
      <c r="BT358" s="290">
        <v>2</v>
      </c>
      <c r="BU358" s="290">
        <v>2</v>
      </c>
      <c r="BV358" s="290">
        <v>2</v>
      </c>
      <c r="BW358" s="290">
        <v>2</v>
      </c>
      <c r="BX358" s="291">
        <f t="shared" si="214"/>
        <v>17</v>
      </c>
      <c r="BY358" s="292">
        <f t="shared" si="215"/>
        <v>1</v>
      </c>
      <c r="BZ358" s="291">
        <f t="shared" si="204"/>
        <v>0</v>
      </c>
      <c r="CA358" s="292">
        <f t="shared" si="216"/>
        <v>0</v>
      </c>
      <c r="CB358" s="291">
        <f t="shared" si="206"/>
        <v>0</v>
      </c>
      <c r="CC358" s="292">
        <f t="shared" si="219"/>
        <v>0</v>
      </c>
      <c r="CD358" s="291">
        <f t="shared" si="217"/>
        <v>2</v>
      </c>
      <c r="CE358" s="291" t="str">
        <f t="shared" si="218"/>
        <v>Đạt mục tiêu</v>
      </c>
      <c r="CF358" s="274"/>
    </row>
    <row r="359" spans="1:84" ht="56.25" customHeight="1">
      <c r="A359" s="652"/>
      <c r="B359" s="647"/>
      <c r="C359" s="658"/>
      <c r="D359" s="643"/>
      <c r="E359" s="643"/>
      <c r="F359" s="643"/>
      <c r="G359" s="617"/>
      <c r="H359" s="290" t="s">
        <v>1905</v>
      </c>
      <c r="I359" s="290" t="s">
        <v>1303</v>
      </c>
      <c r="J359" s="70" t="s">
        <v>1163</v>
      </c>
      <c r="K359" s="288" t="s">
        <v>1082</v>
      </c>
      <c r="L359" s="399" t="s">
        <v>648</v>
      </c>
      <c r="M359" s="289"/>
      <c r="N359" s="289"/>
      <c r="O359" s="289"/>
      <c r="P359" s="289"/>
      <c r="Q359" s="289"/>
      <c r="R359" s="289"/>
      <c r="S359" s="289"/>
      <c r="T359" s="289"/>
      <c r="U359" s="289"/>
      <c r="V359" s="289" t="s">
        <v>648</v>
      </c>
      <c r="W359" s="478">
        <f t="shared" si="201"/>
        <v>1</v>
      </c>
      <c r="X359" s="290"/>
      <c r="Y359" s="290"/>
      <c r="Z359" s="290"/>
      <c r="AA359" s="290"/>
      <c r="AB359" s="290"/>
      <c r="AC359" s="290"/>
      <c r="AD359" s="290"/>
      <c r="AE359" s="290"/>
      <c r="AF359" s="290"/>
      <c r="AG359" s="290"/>
      <c r="AH359" s="290"/>
      <c r="AI359" s="290"/>
      <c r="AJ359" s="290"/>
      <c r="AK359" s="290"/>
      <c r="AL359" s="290"/>
      <c r="AM359" s="290"/>
      <c r="AN359" s="290"/>
      <c r="AO359" s="290"/>
      <c r="AP359" s="290"/>
      <c r="AQ359" s="290"/>
      <c r="AR359" s="290"/>
      <c r="AS359" s="290"/>
      <c r="AT359" s="290"/>
      <c r="AU359" s="290"/>
      <c r="AV359" s="290"/>
      <c r="AW359" s="290"/>
      <c r="AX359" s="290"/>
      <c r="AY359" s="290"/>
      <c r="AZ359" s="290"/>
      <c r="BA359" s="290"/>
      <c r="BB359" s="290"/>
      <c r="BC359" s="290"/>
      <c r="BD359" s="290"/>
      <c r="BE359" s="290"/>
      <c r="BF359" s="290"/>
      <c r="BG359" s="290">
        <v>2</v>
      </c>
      <c r="BH359" s="290">
        <v>2</v>
      </c>
      <c r="BI359" s="290">
        <v>2</v>
      </c>
      <c r="BJ359" s="290">
        <v>2</v>
      </c>
      <c r="BK359" s="290">
        <v>1</v>
      </c>
      <c r="BL359" s="290">
        <v>2</v>
      </c>
      <c r="BM359" s="290">
        <v>2</v>
      </c>
      <c r="BN359" s="290">
        <v>2</v>
      </c>
      <c r="BO359" s="290">
        <v>2</v>
      </c>
      <c r="BP359" s="290">
        <v>2</v>
      </c>
      <c r="BQ359" s="290">
        <v>2</v>
      </c>
      <c r="BR359" s="290">
        <v>2</v>
      </c>
      <c r="BS359" s="290">
        <v>2</v>
      </c>
      <c r="BT359" s="290">
        <v>2</v>
      </c>
      <c r="BU359" s="290">
        <v>2</v>
      </c>
      <c r="BV359" s="290">
        <v>2</v>
      </c>
      <c r="BW359" s="290">
        <v>2</v>
      </c>
      <c r="BX359" s="291">
        <f t="shared" si="214"/>
        <v>16</v>
      </c>
      <c r="BY359" s="292">
        <f t="shared" si="215"/>
        <v>0.94117647058823528</v>
      </c>
      <c r="BZ359" s="291">
        <f t="shared" si="204"/>
        <v>1</v>
      </c>
      <c r="CA359" s="292">
        <f t="shared" si="216"/>
        <v>5.8823529411764705E-2</v>
      </c>
      <c r="CB359" s="291">
        <f t="shared" si="206"/>
        <v>0</v>
      </c>
      <c r="CC359" s="292">
        <f t="shared" si="219"/>
        <v>0</v>
      </c>
      <c r="CD359" s="291">
        <f t="shared" si="217"/>
        <v>1.9411764705882353</v>
      </c>
      <c r="CE359" s="291" t="str">
        <f t="shared" si="218"/>
        <v>Đạt mục tiêu</v>
      </c>
      <c r="CF359" s="274"/>
    </row>
    <row r="360" spans="1:84" ht="56.25" customHeight="1">
      <c r="A360" s="652"/>
      <c r="B360" s="647"/>
      <c r="C360" s="658"/>
      <c r="D360" s="643"/>
      <c r="E360" s="643"/>
      <c r="F360" s="643"/>
      <c r="G360" s="617"/>
      <c r="H360" s="290" t="s">
        <v>1906</v>
      </c>
      <c r="I360" s="290" t="s">
        <v>1303</v>
      </c>
      <c r="J360" s="70" t="s">
        <v>1163</v>
      </c>
      <c r="K360" s="288" t="s">
        <v>1082</v>
      </c>
      <c r="L360" s="399" t="s">
        <v>648</v>
      </c>
      <c r="M360" s="289"/>
      <c r="N360" s="289"/>
      <c r="O360" s="289"/>
      <c r="P360" s="289"/>
      <c r="Q360" s="289"/>
      <c r="R360" s="289"/>
      <c r="S360" s="289"/>
      <c r="T360" s="289"/>
      <c r="U360" s="289"/>
      <c r="V360" s="289" t="s">
        <v>648</v>
      </c>
      <c r="W360" s="478">
        <f t="shared" si="201"/>
        <v>1</v>
      </c>
      <c r="X360" s="290"/>
      <c r="Y360" s="290"/>
      <c r="Z360" s="290"/>
      <c r="AA360" s="290"/>
      <c r="AB360" s="290"/>
      <c r="AC360" s="290"/>
      <c r="AD360" s="290"/>
      <c r="AE360" s="290"/>
      <c r="AF360" s="290"/>
      <c r="AG360" s="290"/>
      <c r="AH360" s="290"/>
      <c r="AI360" s="290"/>
      <c r="AJ360" s="290"/>
      <c r="AK360" s="290"/>
      <c r="AL360" s="290"/>
      <c r="AM360" s="290"/>
      <c r="AN360" s="290"/>
      <c r="AO360" s="290"/>
      <c r="AP360" s="290"/>
      <c r="AQ360" s="290"/>
      <c r="AR360" s="290"/>
      <c r="AS360" s="290"/>
      <c r="AT360" s="290"/>
      <c r="AU360" s="290"/>
      <c r="AV360" s="290"/>
      <c r="AW360" s="290"/>
      <c r="AX360" s="290"/>
      <c r="AY360" s="290"/>
      <c r="AZ360" s="290"/>
      <c r="BA360" s="290"/>
      <c r="BB360" s="290"/>
      <c r="BC360" s="290"/>
      <c r="BD360" s="290"/>
      <c r="BE360" s="290"/>
      <c r="BF360" s="290"/>
      <c r="BG360" s="290">
        <v>2</v>
      </c>
      <c r="BH360" s="290">
        <v>2</v>
      </c>
      <c r="BI360" s="290">
        <v>2</v>
      </c>
      <c r="BJ360" s="290">
        <v>2</v>
      </c>
      <c r="BK360" s="290">
        <v>2</v>
      </c>
      <c r="BL360" s="290">
        <v>2</v>
      </c>
      <c r="BM360" s="290">
        <v>2</v>
      </c>
      <c r="BN360" s="290">
        <v>2</v>
      </c>
      <c r="BO360" s="290">
        <v>2</v>
      </c>
      <c r="BP360" s="290">
        <v>2</v>
      </c>
      <c r="BQ360" s="290">
        <v>2</v>
      </c>
      <c r="BR360" s="290">
        <v>2</v>
      </c>
      <c r="BS360" s="290">
        <v>2</v>
      </c>
      <c r="BT360" s="290">
        <v>2</v>
      </c>
      <c r="BU360" s="290">
        <v>2</v>
      </c>
      <c r="BV360" s="290">
        <v>2</v>
      </c>
      <c r="BW360" s="290">
        <v>2</v>
      </c>
      <c r="BX360" s="291">
        <f t="shared" si="214"/>
        <v>17</v>
      </c>
      <c r="BY360" s="292">
        <f t="shared" si="215"/>
        <v>1</v>
      </c>
      <c r="BZ360" s="291">
        <f t="shared" si="204"/>
        <v>0</v>
      </c>
      <c r="CA360" s="292">
        <f t="shared" si="216"/>
        <v>0</v>
      </c>
      <c r="CB360" s="291">
        <f t="shared" si="206"/>
        <v>0</v>
      </c>
      <c r="CC360" s="292">
        <f t="shared" si="219"/>
        <v>0</v>
      </c>
      <c r="CD360" s="291">
        <f t="shared" si="217"/>
        <v>2</v>
      </c>
      <c r="CE360" s="291" t="str">
        <f t="shared" si="218"/>
        <v>Đạt mục tiêu</v>
      </c>
      <c r="CF360" s="274"/>
    </row>
    <row r="361" spans="1:84" ht="56.25" customHeight="1">
      <c r="A361" s="652"/>
      <c r="B361" s="647"/>
      <c r="C361" s="658"/>
      <c r="D361" s="643"/>
      <c r="E361" s="643"/>
      <c r="F361" s="643"/>
      <c r="G361" s="617"/>
      <c r="H361" s="290" t="s">
        <v>1591</v>
      </c>
      <c r="I361" s="290" t="s">
        <v>1303</v>
      </c>
      <c r="J361" s="70" t="s">
        <v>1163</v>
      </c>
      <c r="K361" s="288" t="s">
        <v>1082</v>
      </c>
      <c r="L361" s="399" t="s">
        <v>648</v>
      </c>
      <c r="M361" s="289"/>
      <c r="N361" s="289"/>
      <c r="O361" s="289"/>
      <c r="P361" s="289"/>
      <c r="Q361" s="289"/>
      <c r="R361" s="289"/>
      <c r="S361" s="289"/>
      <c r="T361" s="289"/>
      <c r="U361" s="289"/>
      <c r="V361" s="289" t="s">
        <v>648</v>
      </c>
      <c r="W361" s="478">
        <f t="shared" si="201"/>
        <v>1</v>
      </c>
      <c r="X361" s="290"/>
      <c r="Y361" s="290"/>
      <c r="Z361" s="290"/>
      <c r="AA361" s="290"/>
      <c r="AB361" s="290"/>
      <c r="AC361" s="290"/>
      <c r="AD361" s="290"/>
      <c r="AE361" s="290"/>
      <c r="AF361" s="290"/>
      <c r="AG361" s="290"/>
      <c r="AH361" s="290"/>
      <c r="AI361" s="290"/>
      <c r="AJ361" s="290"/>
      <c r="AK361" s="290"/>
      <c r="AL361" s="290"/>
      <c r="AM361" s="290"/>
      <c r="AN361" s="290"/>
      <c r="AO361" s="290"/>
      <c r="AP361" s="290"/>
      <c r="AQ361" s="290"/>
      <c r="AR361" s="290"/>
      <c r="AS361" s="290"/>
      <c r="AT361" s="290"/>
      <c r="AU361" s="290"/>
      <c r="AV361" s="290"/>
      <c r="AW361" s="290"/>
      <c r="AX361" s="290"/>
      <c r="AY361" s="290"/>
      <c r="AZ361" s="290"/>
      <c r="BA361" s="290"/>
      <c r="BB361" s="290"/>
      <c r="BC361" s="290"/>
      <c r="BD361" s="290"/>
      <c r="BE361" s="290"/>
      <c r="BF361" s="290"/>
      <c r="BG361" s="290">
        <v>2</v>
      </c>
      <c r="BH361" s="290">
        <v>2</v>
      </c>
      <c r="BI361" s="290">
        <v>2</v>
      </c>
      <c r="BJ361" s="290">
        <v>2</v>
      </c>
      <c r="BK361" s="290">
        <v>2</v>
      </c>
      <c r="BL361" s="290">
        <v>2</v>
      </c>
      <c r="BM361" s="290">
        <v>2</v>
      </c>
      <c r="BN361" s="290">
        <v>2</v>
      </c>
      <c r="BO361" s="290">
        <v>2</v>
      </c>
      <c r="BP361" s="290">
        <v>2</v>
      </c>
      <c r="BQ361" s="290">
        <v>2</v>
      </c>
      <c r="BR361" s="290">
        <v>2</v>
      </c>
      <c r="BS361" s="290">
        <v>2</v>
      </c>
      <c r="BT361" s="290">
        <v>2</v>
      </c>
      <c r="BU361" s="290">
        <v>2</v>
      </c>
      <c r="BV361" s="290">
        <v>2</v>
      </c>
      <c r="BW361" s="290">
        <v>2</v>
      </c>
      <c r="BX361" s="291">
        <f t="shared" si="214"/>
        <v>17</v>
      </c>
      <c r="BY361" s="292">
        <f t="shared" si="215"/>
        <v>1</v>
      </c>
      <c r="BZ361" s="291">
        <f t="shared" si="204"/>
        <v>0</v>
      </c>
      <c r="CA361" s="292">
        <f t="shared" si="216"/>
        <v>0</v>
      </c>
      <c r="CB361" s="291">
        <f t="shared" si="206"/>
        <v>0</v>
      </c>
      <c r="CC361" s="292">
        <f t="shared" si="219"/>
        <v>0</v>
      </c>
      <c r="CD361" s="291">
        <f t="shared" si="217"/>
        <v>2</v>
      </c>
      <c r="CE361" s="291" t="str">
        <f t="shared" si="218"/>
        <v>Đạt mục tiêu</v>
      </c>
      <c r="CF361" s="274"/>
    </row>
    <row r="362" spans="1:84" ht="30.75" customHeight="1">
      <c r="A362" s="653"/>
      <c r="B362" s="648"/>
      <c r="C362" s="659"/>
      <c r="D362" s="644"/>
      <c r="E362" s="644"/>
      <c r="F362" s="644"/>
      <c r="G362" s="618"/>
      <c r="H362" s="290" t="s">
        <v>1588</v>
      </c>
      <c r="I362" s="290" t="s">
        <v>1303</v>
      </c>
      <c r="J362" s="70" t="s">
        <v>1163</v>
      </c>
      <c r="K362" s="288" t="s">
        <v>1082</v>
      </c>
      <c r="L362" s="399" t="s">
        <v>648</v>
      </c>
      <c r="M362" s="289"/>
      <c r="N362" s="289"/>
      <c r="O362" s="289"/>
      <c r="P362" s="289"/>
      <c r="Q362" s="289"/>
      <c r="R362" s="289"/>
      <c r="S362" s="289"/>
      <c r="T362" s="289"/>
      <c r="U362" s="289" t="s">
        <v>648</v>
      </c>
      <c r="V362" s="289"/>
      <c r="W362" s="478">
        <f t="shared" si="201"/>
        <v>1</v>
      </c>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c r="AT362" s="290"/>
      <c r="AU362" s="290"/>
      <c r="AV362" s="290"/>
      <c r="AW362" s="290"/>
      <c r="AX362" s="290"/>
      <c r="AY362" s="290"/>
      <c r="AZ362" s="290"/>
      <c r="BA362" s="290"/>
      <c r="BB362" s="290"/>
      <c r="BC362" s="290"/>
      <c r="BD362" s="290"/>
      <c r="BE362" s="290"/>
      <c r="BF362" s="290"/>
      <c r="BG362" s="290">
        <v>2</v>
      </c>
      <c r="BH362" s="290">
        <v>2</v>
      </c>
      <c r="BI362" s="290">
        <v>2</v>
      </c>
      <c r="BJ362" s="290">
        <v>2</v>
      </c>
      <c r="BK362" s="290">
        <v>1</v>
      </c>
      <c r="BL362" s="290">
        <v>2</v>
      </c>
      <c r="BM362" s="290">
        <v>2</v>
      </c>
      <c r="BN362" s="290">
        <v>2</v>
      </c>
      <c r="BO362" s="290">
        <v>2</v>
      </c>
      <c r="BP362" s="290">
        <v>2</v>
      </c>
      <c r="BQ362" s="290">
        <v>2</v>
      </c>
      <c r="BR362" s="290">
        <v>1</v>
      </c>
      <c r="BS362" s="290">
        <v>2</v>
      </c>
      <c r="BT362" s="290">
        <v>2</v>
      </c>
      <c r="BU362" s="290">
        <v>2</v>
      </c>
      <c r="BV362" s="290">
        <v>2</v>
      </c>
      <c r="BW362" s="290">
        <v>2</v>
      </c>
      <c r="BX362" s="291">
        <f t="shared" si="214"/>
        <v>15</v>
      </c>
      <c r="BY362" s="292">
        <f t="shared" si="215"/>
        <v>0.88235294117647056</v>
      </c>
      <c r="BZ362" s="291">
        <f t="shared" si="204"/>
        <v>2</v>
      </c>
      <c r="CA362" s="292">
        <f t="shared" si="216"/>
        <v>0.11764705882352941</v>
      </c>
      <c r="CB362" s="291">
        <f t="shared" si="206"/>
        <v>0</v>
      </c>
      <c r="CC362" s="292">
        <f t="shared" si="219"/>
        <v>0</v>
      </c>
      <c r="CD362" s="291">
        <f t="shared" si="217"/>
        <v>1.8823529411764706</v>
      </c>
      <c r="CE362" s="291" t="str">
        <f t="shared" si="218"/>
        <v>Đạt mục tiêu</v>
      </c>
      <c r="CF362" s="274"/>
    </row>
    <row r="363" spans="1:84" ht="55.5" customHeight="1">
      <c r="A363" s="652"/>
      <c r="B363" s="647"/>
      <c r="C363" s="150"/>
      <c r="D363" s="643"/>
      <c r="E363" s="643"/>
      <c r="F363" s="643"/>
      <c r="G363" s="617"/>
      <c r="H363" s="290" t="s">
        <v>1907</v>
      </c>
      <c r="I363" s="290" t="s">
        <v>1303</v>
      </c>
      <c r="J363" s="70" t="s">
        <v>1163</v>
      </c>
      <c r="K363" s="288" t="s">
        <v>1082</v>
      </c>
      <c r="L363" s="399" t="s">
        <v>648</v>
      </c>
      <c r="M363" s="289"/>
      <c r="N363" s="289"/>
      <c r="O363" s="289" t="s">
        <v>648</v>
      </c>
      <c r="P363" s="289"/>
      <c r="Q363" s="289"/>
      <c r="R363" s="289"/>
      <c r="S363" s="289"/>
      <c r="T363" s="289"/>
      <c r="U363" s="289"/>
      <c r="V363" s="289"/>
      <c r="W363" s="478">
        <f t="shared" si="201"/>
        <v>1</v>
      </c>
      <c r="X363" s="290"/>
      <c r="Y363" s="290"/>
      <c r="Z363" s="290"/>
      <c r="AA363" s="290"/>
      <c r="AB363" s="290"/>
      <c r="AC363" s="290"/>
      <c r="AD363" s="290"/>
      <c r="AE363" s="290"/>
      <c r="AF363" s="290" t="s">
        <v>1769</v>
      </c>
      <c r="AG363" s="290"/>
      <c r="AH363" s="290"/>
      <c r="AI363" s="290"/>
      <c r="AJ363" s="290"/>
      <c r="AK363" s="290"/>
      <c r="AL363" s="290"/>
      <c r="AM363" s="290"/>
      <c r="AN363" s="290"/>
      <c r="AO363" s="290"/>
      <c r="AP363" s="290"/>
      <c r="AQ363" s="290"/>
      <c r="AR363" s="290"/>
      <c r="AS363" s="290"/>
      <c r="AT363" s="290"/>
      <c r="AU363" s="290"/>
      <c r="AV363" s="290"/>
      <c r="AW363" s="290"/>
      <c r="AX363" s="290"/>
      <c r="AY363" s="290"/>
      <c r="AZ363" s="290"/>
      <c r="BA363" s="290"/>
      <c r="BB363" s="290"/>
      <c r="BC363" s="290"/>
      <c r="BD363" s="290"/>
      <c r="BE363" s="290"/>
      <c r="BF363" s="290"/>
      <c r="BG363" s="290">
        <v>2</v>
      </c>
      <c r="BH363" s="290">
        <v>2</v>
      </c>
      <c r="BI363" s="290">
        <v>2</v>
      </c>
      <c r="BJ363" s="290">
        <v>2</v>
      </c>
      <c r="BK363" s="290">
        <v>2</v>
      </c>
      <c r="BL363" s="290">
        <v>2</v>
      </c>
      <c r="BM363" s="290">
        <v>2</v>
      </c>
      <c r="BN363" s="290">
        <v>2</v>
      </c>
      <c r="BO363" s="290">
        <v>2</v>
      </c>
      <c r="BP363" s="290">
        <v>2</v>
      </c>
      <c r="BQ363" s="290">
        <v>2</v>
      </c>
      <c r="BR363" s="290">
        <v>2</v>
      </c>
      <c r="BS363" s="290">
        <v>2</v>
      </c>
      <c r="BT363" s="290">
        <v>2</v>
      </c>
      <c r="BU363" s="290">
        <v>2</v>
      </c>
      <c r="BV363" s="290">
        <v>2</v>
      </c>
      <c r="BW363" s="290">
        <v>2</v>
      </c>
      <c r="BX363" s="291">
        <f t="shared" si="214"/>
        <v>17</v>
      </c>
      <c r="BY363" s="292">
        <f t="shared" si="215"/>
        <v>1</v>
      </c>
      <c r="BZ363" s="291">
        <f t="shared" si="204"/>
        <v>0</v>
      </c>
      <c r="CA363" s="292">
        <f t="shared" si="216"/>
        <v>0</v>
      </c>
      <c r="CB363" s="291">
        <f t="shared" si="206"/>
        <v>0</v>
      </c>
      <c r="CC363" s="292">
        <f t="shared" si="219"/>
        <v>0</v>
      </c>
      <c r="CD363" s="291">
        <f t="shared" si="217"/>
        <v>2</v>
      </c>
      <c r="CE363" s="291" t="str">
        <f t="shared" si="218"/>
        <v>Đạt mục tiêu</v>
      </c>
      <c r="CF363" s="274"/>
    </row>
    <row r="364" spans="1:84" ht="55.5" customHeight="1">
      <c r="A364" s="652"/>
      <c r="B364" s="647"/>
      <c r="C364" s="150"/>
      <c r="D364" s="643"/>
      <c r="E364" s="643"/>
      <c r="F364" s="643"/>
      <c r="G364" s="617"/>
      <c r="H364" s="290" t="s">
        <v>2132</v>
      </c>
      <c r="I364" s="290" t="s">
        <v>1303</v>
      </c>
      <c r="J364" s="70" t="s">
        <v>1163</v>
      </c>
      <c r="K364" s="288" t="s">
        <v>1082</v>
      </c>
      <c r="L364" s="399" t="s">
        <v>648</v>
      </c>
      <c r="M364" s="289"/>
      <c r="N364" s="289" t="s">
        <v>648</v>
      </c>
      <c r="O364" s="289"/>
      <c r="P364" s="289"/>
      <c r="Q364" s="289"/>
      <c r="R364" s="289"/>
      <c r="S364" s="289"/>
      <c r="T364" s="289"/>
      <c r="U364" s="289"/>
      <c r="V364" s="289"/>
      <c r="W364" s="478"/>
      <c r="X364" s="290"/>
      <c r="Y364" s="290"/>
      <c r="Z364" s="290"/>
      <c r="AA364" s="290"/>
      <c r="AB364" s="290" t="s">
        <v>1769</v>
      </c>
      <c r="AC364" s="290"/>
      <c r="AD364" s="290"/>
      <c r="AE364" s="290"/>
      <c r="AF364" s="290"/>
      <c r="AG364" s="290"/>
      <c r="AH364" s="290"/>
      <c r="AI364" s="290"/>
      <c r="AJ364" s="290"/>
      <c r="AK364" s="290"/>
      <c r="AL364" s="290"/>
      <c r="AM364" s="290"/>
      <c r="AN364" s="290"/>
      <c r="AO364" s="290"/>
      <c r="AP364" s="290"/>
      <c r="AQ364" s="290"/>
      <c r="AR364" s="290"/>
      <c r="AS364" s="290"/>
      <c r="AT364" s="290"/>
      <c r="AU364" s="290"/>
      <c r="AV364" s="290"/>
      <c r="AW364" s="290"/>
      <c r="AX364" s="290"/>
      <c r="AY364" s="290"/>
      <c r="AZ364" s="290"/>
      <c r="BA364" s="290"/>
      <c r="BB364" s="290"/>
      <c r="BC364" s="290"/>
      <c r="BD364" s="290"/>
      <c r="BE364" s="290"/>
      <c r="BF364" s="290"/>
      <c r="BG364" s="290">
        <v>2</v>
      </c>
      <c r="BH364" s="290">
        <v>2</v>
      </c>
      <c r="BI364" s="290">
        <v>2</v>
      </c>
      <c r="BJ364" s="290">
        <v>2</v>
      </c>
      <c r="BK364" s="290">
        <v>2</v>
      </c>
      <c r="BL364" s="290">
        <v>2</v>
      </c>
      <c r="BM364" s="290">
        <v>2</v>
      </c>
      <c r="BN364" s="290">
        <v>2</v>
      </c>
      <c r="BO364" s="290">
        <v>2</v>
      </c>
      <c r="BP364" s="290">
        <v>2</v>
      </c>
      <c r="BQ364" s="290">
        <v>2</v>
      </c>
      <c r="BR364" s="290">
        <v>2</v>
      </c>
      <c r="BS364" s="290">
        <v>2</v>
      </c>
      <c r="BT364" s="290">
        <v>2</v>
      </c>
      <c r="BU364" s="290">
        <v>2</v>
      </c>
      <c r="BV364" s="290">
        <v>2</v>
      </c>
      <c r="BW364" s="290">
        <v>2</v>
      </c>
      <c r="BX364" s="291">
        <f t="shared" ref="BX364:BX365" si="220">COUNTIF($BG364:$BW364,2)</f>
        <v>17</v>
      </c>
      <c r="BY364" s="292">
        <f t="shared" ref="BY364:BY365" si="221">BX364/COUNTA($BG364:$BW364)</f>
        <v>1</v>
      </c>
      <c r="BZ364" s="291">
        <f t="shared" si="204"/>
        <v>0</v>
      </c>
      <c r="CA364" s="292">
        <f t="shared" ref="CA364:CA365" si="222">BZ364/COUNTA($BG364:$BW364)</f>
        <v>0</v>
      </c>
      <c r="CB364" s="291">
        <f t="shared" si="206"/>
        <v>0</v>
      </c>
      <c r="CC364" s="292">
        <f t="shared" si="219"/>
        <v>0</v>
      </c>
      <c r="CD364" s="291">
        <f t="shared" ref="CD364:CD365" si="223">(((BX364*2)+(BZ364*1)+(CB364*0)))/COUNTA($BG364:$BW364)</f>
        <v>2</v>
      </c>
      <c r="CE364" s="291" t="str">
        <f t="shared" si="218"/>
        <v>Đạt mục tiêu</v>
      </c>
      <c r="CF364" s="274"/>
    </row>
    <row r="365" spans="1:84" ht="30.75" customHeight="1">
      <c r="A365" s="652"/>
      <c r="B365" s="647"/>
      <c r="C365" s="150"/>
      <c r="D365" s="643"/>
      <c r="E365" s="643"/>
      <c r="F365" s="643"/>
      <c r="G365" s="617"/>
      <c r="H365" s="290" t="s">
        <v>2039</v>
      </c>
      <c r="I365" s="290" t="s">
        <v>1303</v>
      </c>
      <c r="J365" s="70" t="s">
        <v>1163</v>
      </c>
      <c r="K365" s="288" t="s">
        <v>1082</v>
      </c>
      <c r="L365" s="399" t="s">
        <v>648</v>
      </c>
      <c r="M365" s="289"/>
      <c r="N365" s="289"/>
      <c r="O365" s="289"/>
      <c r="P365" s="289"/>
      <c r="Q365" s="289"/>
      <c r="R365" s="289"/>
      <c r="S365" s="289"/>
      <c r="T365" s="289" t="s">
        <v>648</v>
      </c>
      <c r="U365" s="289"/>
      <c r="V365" s="289"/>
      <c r="W365" s="478">
        <f t="shared" si="201"/>
        <v>1</v>
      </c>
      <c r="X365" s="290"/>
      <c r="Y365" s="290"/>
      <c r="Z365" s="290"/>
      <c r="AA365" s="290"/>
      <c r="AB365" s="290"/>
      <c r="AC365" s="290"/>
      <c r="AD365" s="290"/>
      <c r="AE365" s="290"/>
      <c r="AF365" s="290"/>
      <c r="AG365" s="290"/>
      <c r="AH365" s="290"/>
      <c r="AI365" s="290"/>
      <c r="AJ365" s="290"/>
      <c r="AK365" s="290"/>
      <c r="AL365" s="290"/>
      <c r="AM365" s="290"/>
      <c r="AN365" s="290"/>
      <c r="AO365" s="290"/>
      <c r="AP365" s="290"/>
      <c r="AQ365" s="290"/>
      <c r="AR365" s="290"/>
      <c r="AS365" s="290"/>
      <c r="AT365" s="290"/>
      <c r="AU365" s="290"/>
      <c r="AV365" s="290" t="s">
        <v>1769</v>
      </c>
      <c r="AW365" s="290"/>
      <c r="AX365" s="290"/>
      <c r="AY365" s="290"/>
      <c r="AZ365" s="290"/>
      <c r="BA365" s="290"/>
      <c r="BB365" s="290"/>
      <c r="BC365" s="290"/>
      <c r="BD365" s="290"/>
      <c r="BE365" s="290"/>
      <c r="BF365" s="290"/>
      <c r="BG365" s="290">
        <v>2</v>
      </c>
      <c r="BH365" s="290">
        <v>2</v>
      </c>
      <c r="BI365" s="290">
        <v>2</v>
      </c>
      <c r="BJ365" s="290">
        <v>2</v>
      </c>
      <c r="BK365" s="290">
        <v>2</v>
      </c>
      <c r="BL365" s="290">
        <v>2</v>
      </c>
      <c r="BM365" s="290">
        <v>2</v>
      </c>
      <c r="BN365" s="290">
        <v>2</v>
      </c>
      <c r="BO365" s="290">
        <v>2</v>
      </c>
      <c r="BP365" s="290">
        <v>2</v>
      </c>
      <c r="BQ365" s="290">
        <v>2</v>
      </c>
      <c r="BR365" s="290">
        <v>2</v>
      </c>
      <c r="BS365" s="290">
        <v>2</v>
      </c>
      <c r="BT365" s="290">
        <v>2</v>
      </c>
      <c r="BU365" s="290">
        <v>2</v>
      </c>
      <c r="BV365" s="290">
        <v>2</v>
      </c>
      <c r="BW365" s="290">
        <v>2</v>
      </c>
      <c r="BX365" s="291">
        <f t="shared" si="220"/>
        <v>17</v>
      </c>
      <c r="BY365" s="292">
        <f t="shared" si="221"/>
        <v>1</v>
      </c>
      <c r="BZ365" s="291">
        <f t="shared" si="204"/>
        <v>0</v>
      </c>
      <c r="CA365" s="292">
        <f t="shared" si="222"/>
        <v>0</v>
      </c>
      <c r="CB365" s="291">
        <f t="shared" si="206"/>
        <v>0</v>
      </c>
      <c r="CC365" s="292">
        <f t="shared" si="219"/>
        <v>0</v>
      </c>
      <c r="CD365" s="291">
        <f t="shared" si="223"/>
        <v>2</v>
      </c>
      <c r="CE365" s="291" t="str">
        <f t="shared" si="218"/>
        <v>Đạt mục tiêu</v>
      </c>
      <c r="CF365" s="274"/>
    </row>
    <row r="366" spans="1:84" ht="55.5" customHeight="1">
      <c r="A366" s="652"/>
      <c r="B366" s="647"/>
      <c r="C366" s="150"/>
      <c r="D366" s="643"/>
      <c r="E366" s="643"/>
      <c r="F366" s="643"/>
      <c r="G366" s="617"/>
      <c r="H366" s="290" t="s">
        <v>1599</v>
      </c>
      <c r="I366" s="290" t="s">
        <v>1303</v>
      </c>
      <c r="J366" s="70" t="s">
        <v>1163</v>
      </c>
      <c r="K366" s="288" t="s">
        <v>1082</v>
      </c>
      <c r="L366" s="399" t="s">
        <v>648</v>
      </c>
      <c r="M366" s="289"/>
      <c r="N366" s="289"/>
      <c r="O366" s="289"/>
      <c r="P366" s="289" t="s">
        <v>648</v>
      </c>
      <c r="Q366" s="289"/>
      <c r="R366" s="289"/>
      <c r="S366" s="289"/>
      <c r="T366" s="289"/>
      <c r="U366" s="289"/>
      <c r="V366" s="289"/>
      <c r="W366" s="478">
        <f t="shared" ref="W366:W425" si="224">COUNTIF($M366:$V366,"x")</f>
        <v>1</v>
      </c>
      <c r="X366" s="290"/>
      <c r="Y366" s="290"/>
      <c r="Z366" s="290"/>
      <c r="AA366" s="290"/>
      <c r="AB366" s="290"/>
      <c r="AC366" s="290"/>
      <c r="AD366" s="290"/>
      <c r="AE366" s="290"/>
      <c r="AF366" s="290"/>
      <c r="AG366" s="290"/>
      <c r="AH366" s="290"/>
      <c r="AI366" s="290"/>
      <c r="AJ366" s="290"/>
      <c r="AK366" s="290" t="s">
        <v>1769</v>
      </c>
      <c r="AL366" s="290"/>
      <c r="AM366" s="290"/>
      <c r="AN366" s="290"/>
      <c r="AO366" s="290"/>
      <c r="AP366" s="290"/>
      <c r="AQ366" s="290"/>
      <c r="AR366" s="290"/>
      <c r="AS366" s="290"/>
      <c r="AT366" s="290"/>
      <c r="AU366" s="290"/>
      <c r="AV366" s="290"/>
      <c r="AW366" s="290"/>
      <c r="AX366" s="290"/>
      <c r="AY366" s="290"/>
      <c r="AZ366" s="290"/>
      <c r="BA366" s="290"/>
      <c r="BB366" s="290"/>
      <c r="BC366" s="290"/>
      <c r="BD366" s="290"/>
      <c r="BE366" s="290"/>
      <c r="BF366" s="290"/>
      <c r="BG366" s="290">
        <v>2</v>
      </c>
      <c r="BH366" s="290">
        <v>2</v>
      </c>
      <c r="BI366" s="290">
        <v>2</v>
      </c>
      <c r="BJ366" s="290">
        <v>2</v>
      </c>
      <c r="BK366" s="290">
        <v>2</v>
      </c>
      <c r="BL366" s="290">
        <v>2</v>
      </c>
      <c r="BM366" s="290">
        <v>2</v>
      </c>
      <c r="BN366" s="290">
        <v>2</v>
      </c>
      <c r="BO366" s="290">
        <v>2</v>
      </c>
      <c r="BP366" s="290">
        <v>2</v>
      </c>
      <c r="BQ366" s="290">
        <v>2</v>
      </c>
      <c r="BR366" s="290">
        <v>2</v>
      </c>
      <c r="BS366" s="290">
        <v>2</v>
      </c>
      <c r="BT366" s="290">
        <v>2</v>
      </c>
      <c r="BU366" s="290">
        <v>2</v>
      </c>
      <c r="BV366" s="290">
        <v>2</v>
      </c>
      <c r="BW366" s="290">
        <v>2</v>
      </c>
      <c r="BX366" s="291">
        <f t="shared" ref="BX366:BX372" si="225">COUNTIF($BG366:$BW366,2)</f>
        <v>17</v>
      </c>
      <c r="BY366" s="292">
        <f t="shared" ref="BY366:BY372" si="226">BX366/COUNTA($BG366:$BW366)</f>
        <v>1</v>
      </c>
      <c r="BZ366" s="291">
        <f t="shared" si="204"/>
        <v>0</v>
      </c>
      <c r="CA366" s="292">
        <f t="shared" ref="CA366:CA372" si="227">BZ366/COUNTA($BG366:$BW366)</f>
        <v>0</v>
      </c>
      <c r="CB366" s="291">
        <f t="shared" si="206"/>
        <v>0</v>
      </c>
      <c r="CC366" s="292">
        <f t="shared" si="219"/>
        <v>0</v>
      </c>
      <c r="CD366" s="291">
        <f>(((BX366*2)+(BZ366*1)+(CB366*0)))/COUNTA($BG366:$BW366)</f>
        <v>2</v>
      </c>
      <c r="CE366" s="291" t="str">
        <f t="shared" si="218"/>
        <v>Đạt mục tiêu</v>
      </c>
      <c r="CF366" s="274"/>
    </row>
    <row r="367" spans="1:84" ht="30.75" customHeight="1">
      <c r="A367" s="652"/>
      <c r="B367" s="647"/>
      <c r="C367" s="150"/>
      <c r="D367" s="643"/>
      <c r="E367" s="643"/>
      <c r="F367" s="643"/>
      <c r="G367" s="617"/>
      <c r="H367" s="290" t="s">
        <v>1600</v>
      </c>
      <c r="I367" s="290" t="s">
        <v>1303</v>
      </c>
      <c r="J367" s="70" t="s">
        <v>1163</v>
      </c>
      <c r="K367" s="288" t="s">
        <v>1082</v>
      </c>
      <c r="L367" s="399" t="s">
        <v>648</v>
      </c>
      <c r="M367" s="289"/>
      <c r="N367" s="289"/>
      <c r="O367" s="289"/>
      <c r="P367" s="289"/>
      <c r="Q367" s="289"/>
      <c r="R367" s="289"/>
      <c r="S367" s="289" t="s">
        <v>648</v>
      </c>
      <c r="T367" s="289"/>
      <c r="U367" s="289"/>
      <c r="V367" s="289"/>
      <c r="W367" s="478">
        <f t="shared" si="224"/>
        <v>1</v>
      </c>
      <c r="X367" s="290"/>
      <c r="Y367" s="290"/>
      <c r="Z367" s="290"/>
      <c r="AA367" s="290"/>
      <c r="AB367" s="290"/>
      <c r="AC367" s="290"/>
      <c r="AD367" s="290"/>
      <c r="AE367" s="290"/>
      <c r="AF367" s="290"/>
      <c r="AG367" s="290"/>
      <c r="AH367" s="290"/>
      <c r="AI367" s="290"/>
      <c r="AJ367" s="290"/>
      <c r="AK367" s="290"/>
      <c r="AL367" s="290"/>
      <c r="AM367" s="290"/>
      <c r="AN367" s="290"/>
      <c r="AO367" s="290"/>
      <c r="AP367" s="290"/>
      <c r="AQ367" s="290"/>
      <c r="AR367" s="290"/>
      <c r="AS367" s="290" t="s">
        <v>1769</v>
      </c>
      <c r="AT367" s="290"/>
      <c r="AU367" s="290"/>
      <c r="AV367" s="290"/>
      <c r="AW367" s="290"/>
      <c r="AX367" s="290"/>
      <c r="AY367" s="290"/>
      <c r="AZ367" s="290"/>
      <c r="BA367" s="290"/>
      <c r="BB367" s="290"/>
      <c r="BC367" s="290"/>
      <c r="BD367" s="290"/>
      <c r="BE367" s="290"/>
      <c r="BF367" s="290"/>
      <c r="BG367" s="290">
        <v>2</v>
      </c>
      <c r="BH367" s="290">
        <v>2</v>
      </c>
      <c r="BI367" s="290">
        <v>2</v>
      </c>
      <c r="BJ367" s="290">
        <v>2</v>
      </c>
      <c r="BK367" s="290">
        <v>2</v>
      </c>
      <c r="BL367" s="290">
        <v>2</v>
      </c>
      <c r="BM367" s="290">
        <v>2</v>
      </c>
      <c r="BN367" s="290">
        <v>2</v>
      </c>
      <c r="BO367" s="290">
        <v>2</v>
      </c>
      <c r="BP367" s="290">
        <v>2</v>
      </c>
      <c r="BQ367" s="290">
        <v>2</v>
      </c>
      <c r="BR367" s="290">
        <v>2</v>
      </c>
      <c r="BS367" s="290">
        <v>2</v>
      </c>
      <c r="BT367" s="290">
        <v>2</v>
      </c>
      <c r="BU367" s="290">
        <v>2</v>
      </c>
      <c r="BV367" s="290">
        <v>2</v>
      </c>
      <c r="BW367" s="290">
        <v>2</v>
      </c>
      <c r="BX367" s="291">
        <f t="shared" si="225"/>
        <v>17</v>
      </c>
      <c r="BY367" s="292">
        <f t="shared" si="226"/>
        <v>1</v>
      </c>
      <c r="BZ367" s="291">
        <f t="shared" si="204"/>
        <v>0</v>
      </c>
      <c r="CA367" s="292">
        <f t="shared" si="227"/>
        <v>0</v>
      </c>
      <c r="CB367" s="291">
        <f t="shared" si="206"/>
        <v>0</v>
      </c>
      <c r="CC367" s="292">
        <f t="shared" si="219"/>
        <v>0</v>
      </c>
      <c r="CD367" s="291">
        <f>(((BX367*2)+(BZ367*1)+(CB367*0)))/COUNTA($BG367:$BW367)</f>
        <v>2</v>
      </c>
      <c r="CE367" s="291" t="str">
        <f t="shared" si="218"/>
        <v>Đạt mục tiêu</v>
      </c>
      <c r="CF367" s="274"/>
    </row>
    <row r="368" spans="1:84" ht="52.5" customHeight="1">
      <c r="A368" s="652"/>
      <c r="B368" s="647"/>
      <c r="C368" s="150"/>
      <c r="D368" s="643"/>
      <c r="E368" s="643"/>
      <c r="F368" s="643"/>
      <c r="G368" s="617"/>
      <c r="H368" s="290" t="s">
        <v>1993</v>
      </c>
      <c r="I368" s="290" t="s">
        <v>1303</v>
      </c>
      <c r="J368" s="70" t="s">
        <v>1163</v>
      </c>
      <c r="K368" s="288" t="s">
        <v>1082</v>
      </c>
      <c r="L368" s="399" t="s">
        <v>648</v>
      </c>
      <c r="M368" s="289"/>
      <c r="N368" s="289"/>
      <c r="O368" s="289"/>
      <c r="P368" s="289"/>
      <c r="Q368" s="289"/>
      <c r="R368" s="289"/>
      <c r="S368" s="289"/>
      <c r="T368" s="289"/>
      <c r="U368" s="289"/>
      <c r="V368" s="289" t="s">
        <v>648</v>
      </c>
      <c r="W368" s="478">
        <f t="shared" si="224"/>
        <v>1</v>
      </c>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290"/>
      <c r="AY368" s="290"/>
      <c r="AZ368" s="290"/>
      <c r="BA368" s="290"/>
      <c r="BB368" s="290"/>
      <c r="BC368" s="290"/>
      <c r="BD368" s="290" t="s">
        <v>1769</v>
      </c>
      <c r="BE368" s="290"/>
      <c r="BF368" s="290"/>
      <c r="BG368" s="290">
        <v>2</v>
      </c>
      <c r="BH368" s="290">
        <v>2</v>
      </c>
      <c r="BI368" s="290">
        <v>2</v>
      </c>
      <c r="BJ368" s="290">
        <v>2</v>
      </c>
      <c r="BK368" s="290">
        <v>2</v>
      </c>
      <c r="BL368" s="290">
        <v>2</v>
      </c>
      <c r="BM368" s="290">
        <v>2</v>
      </c>
      <c r="BN368" s="290">
        <v>2</v>
      </c>
      <c r="BO368" s="290">
        <v>2</v>
      </c>
      <c r="BP368" s="290">
        <v>2</v>
      </c>
      <c r="BQ368" s="290">
        <v>2</v>
      </c>
      <c r="BR368" s="290">
        <v>2</v>
      </c>
      <c r="BS368" s="290">
        <v>2</v>
      </c>
      <c r="BT368" s="290">
        <v>2</v>
      </c>
      <c r="BU368" s="290">
        <v>2</v>
      </c>
      <c r="BV368" s="290">
        <v>2</v>
      </c>
      <c r="BW368" s="290">
        <v>2</v>
      </c>
      <c r="BX368" s="291">
        <f t="shared" si="225"/>
        <v>17</v>
      </c>
      <c r="BY368" s="292">
        <f t="shared" si="226"/>
        <v>1</v>
      </c>
      <c r="BZ368" s="291">
        <f t="shared" si="204"/>
        <v>0</v>
      </c>
      <c r="CA368" s="292">
        <f t="shared" si="227"/>
        <v>0</v>
      </c>
      <c r="CB368" s="291">
        <f t="shared" si="206"/>
        <v>0</v>
      </c>
      <c r="CC368" s="292">
        <f t="shared" si="219"/>
        <v>0</v>
      </c>
      <c r="CD368" s="291">
        <f>(((BX368*2)+(BZ368*1)+(CB368*0)))/COUNTA($BG368:$BW368)</f>
        <v>2</v>
      </c>
      <c r="CE368" s="291" t="str">
        <f t="shared" si="218"/>
        <v>Đạt mục tiêu</v>
      </c>
      <c r="CF368" s="274"/>
    </row>
    <row r="369" spans="1:84" ht="54" customHeight="1">
      <c r="A369" s="653"/>
      <c r="B369" s="648"/>
      <c r="C369" s="303"/>
      <c r="D369" s="644"/>
      <c r="E369" s="644"/>
      <c r="F369" s="644"/>
      <c r="G369" s="618"/>
      <c r="H369" s="290" t="s">
        <v>1601</v>
      </c>
      <c r="I369" s="290" t="s">
        <v>1303</v>
      </c>
      <c r="J369" s="70" t="s">
        <v>1163</v>
      </c>
      <c r="K369" s="288" t="s">
        <v>1082</v>
      </c>
      <c r="L369" s="399" t="s">
        <v>648</v>
      </c>
      <c r="M369" s="289"/>
      <c r="N369" s="289"/>
      <c r="O369" s="289"/>
      <c r="P369" s="289"/>
      <c r="Q369" s="289"/>
      <c r="R369" s="289"/>
      <c r="S369" s="289"/>
      <c r="T369" s="289"/>
      <c r="U369" s="289"/>
      <c r="V369" s="289" t="s">
        <v>648</v>
      </c>
      <c r="W369" s="478">
        <f t="shared" si="224"/>
        <v>1</v>
      </c>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290"/>
      <c r="AY369" s="290"/>
      <c r="AZ369" s="290"/>
      <c r="BA369" s="290"/>
      <c r="BB369" s="290"/>
      <c r="BC369" s="290"/>
      <c r="BD369" s="290"/>
      <c r="BE369" s="290"/>
      <c r="BF369" s="290" t="s">
        <v>1769</v>
      </c>
      <c r="BG369" s="290">
        <v>2</v>
      </c>
      <c r="BH369" s="290">
        <v>2</v>
      </c>
      <c r="BI369" s="290">
        <v>2</v>
      </c>
      <c r="BJ369" s="290">
        <v>2</v>
      </c>
      <c r="BK369" s="290">
        <v>2</v>
      </c>
      <c r="BL369" s="290">
        <v>2</v>
      </c>
      <c r="BM369" s="290">
        <v>2</v>
      </c>
      <c r="BN369" s="290">
        <v>2</v>
      </c>
      <c r="BO369" s="290">
        <v>2</v>
      </c>
      <c r="BP369" s="290">
        <v>2</v>
      </c>
      <c r="BQ369" s="290">
        <v>2</v>
      </c>
      <c r="BR369" s="290">
        <v>2</v>
      </c>
      <c r="BS369" s="290">
        <v>2</v>
      </c>
      <c r="BT369" s="290">
        <v>2</v>
      </c>
      <c r="BU369" s="290">
        <v>2</v>
      </c>
      <c r="BV369" s="290">
        <v>2</v>
      </c>
      <c r="BW369" s="290">
        <v>2</v>
      </c>
      <c r="BX369" s="291">
        <f t="shared" si="225"/>
        <v>17</v>
      </c>
      <c r="BY369" s="292">
        <f t="shared" si="226"/>
        <v>1</v>
      </c>
      <c r="BZ369" s="291">
        <f t="shared" ref="BZ369:BZ425" si="228">COUNTIF($BG369:$BV369,1)</f>
        <v>0</v>
      </c>
      <c r="CA369" s="292">
        <f t="shared" si="227"/>
        <v>0</v>
      </c>
      <c r="CB369" s="291">
        <f t="shared" ref="CB369:CB425" si="229">COUNTIF($BG369:$BV369,0)</f>
        <v>0</v>
      </c>
      <c r="CC369" s="292">
        <f t="shared" si="219"/>
        <v>0</v>
      </c>
      <c r="CD369" s="291">
        <f>(((BX369*2)+(BZ369*1)+(CB369*0)))/COUNTA($BG369:$BW369)</f>
        <v>2</v>
      </c>
      <c r="CE369" s="291" t="str">
        <f t="shared" si="218"/>
        <v>Đạt mục tiêu</v>
      </c>
      <c r="CF369" s="274"/>
    </row>
    <row r="370" spans="1:84" ht="75" customHeight="1">
      <c r="A370" s="651">
        <v>263</v>
      </c>
      <c r="B370" s="646">
        <v>561</v>
      </c>
      <c r="C370" s="62" t="s">
        <v>140</v>
      </c>
      <c r="D370" s="645" t="s">
        <v>25</v>
      </c>
      <c r="E370" s="645" t="s">
        <v>140</v>
      </c>
      <c r="F370" s="645" t="s">
        <v>25</v>
      </c>
      <c r="G370" s="616" t="s">
        <v>140</v>
      </c>
      <c r="H370" s="290" t="s">
        <v>1602</v>
      </c>
      <c r="I370" s="290" t="s">
        <v>1303</v>
      </c>
      <c r="J370" s="70" t="s">
        <v>1163</v>
      </c>
      <c r="K370" s="288" t="s">
        <v>1082</v>
      </c>
      <c r="L370" s="399" t="s">
        <v>648</v>
      </c>
      <c r="M370" s="289"/>
      <c r="N370" s="289"/>
      <c r="O370" s="289"/>
      <c r="P370" s="289"/>
      <c r="Q370" s="289"/>
      <c r="R370" s="289" t="s">
        <v>648</v>
      </c>
      <c r="S370" s="289"/>
      <c r="T370" s="289"/>
      <c r="U370" s="289"/>
      <c r="V370" s="289"/>
      <c r="W370" s="478">
        <f t="shared" si="224"/>
        <v>1</v>
      </c>
      <c r="X370" s="290"/>
      <c r="Y370" s="290"/>
      <c r="Z370" s="290"/>
      <c r="AA370" s="290"/>
      <c r="AB370" s="290"/>
      <c r="AC370" s="290"/>
      <c r="AD370" s="290"/>
      <c r="AE370" s="290"/>
      <c r="AF370" s="290"/>
      <c r="AG370" s="290"/>
      <c r="AH370" s="290"/>
      <c r="AI370" s="290"/>
      <c r="AJ370" s="290"/>
      <c r="AK370" s="290"/>
      <c r="AL370" s="290"/>
      <c r="AM370" s="290"/>
      <c r="AN370" s="290"/>
      <c r="AO370" s="290"/>
      <c r="AP370" s="290"/>
      <c r="AQ370" s="290" t="s">
        <v>1769</v>
      </c>
      <c r="AR370" s="290"/>
      <c r="AS370" s="290"/>
      <c r="AT370" s="290"/>
      <c r="AU370" s="290"/>
      <c r="AV370" s="290"/>
      <c r="AW370" s="290"/>
      <c r="AX370" s="290"/>
      <c r="AY370" s="290"/>
      <c r="AZ370" s="290"/>
      <c r="BA370" s="290"/>
      <c r="BB370" s="290"/>
      <c r="BC370" s="290"/>
      <c r="BD370" s="290"/>
      <c r="BE370" s="290"/>
      <c r="BF370" s="290"/>
      <c r="BG370" s="290">
        <v>2</v>
      </c>
      <c r="BH370" s="290">
        <v>2</v>
      </c>
      <c r="BI370" s="290">
        <v>2</v>
      </c>
      <c r="BJ370" s="290">
        <v>2</v>
      </c>
      <c r="BK370" s="290">
        <v>2</v>
      </c>
      <c r="BL370" s="290">
        <v>2</v>
      </c>
      <c r="BM370" s="290">
        <v>2</v>
      </c>
      <c r="BN370" s="290">
        <v>2</v>
      </c>
      <c r="BO370" s="290">
        <v>2</v>
      </c>
      <c r="BP370" s="290">
        <v>2</v>
      </c>
      <c r="BQ370" s="290">
        <v>2</v>
      </c>
      <c r="BR370" s="290">
        <v>2</v>
      </c>
      <c r="BS370" s="290">
        <v>2</v>
      </c>
      <c r="BT370" s="290">
        <v>2</v>
      </c>
      <c r="BU370" s="290">
        <v>2</v>
      </c>
      <c r="BV370" s="290">
        <v>2</v>
      </c>
      <c r="BW370" s="290">
        <v>2</v>
      </c>
      <c r="BX370" s="291">
        <f t="shared" si="225"/>
        <v>17</v>
      </c>
      <c r="BY370" s="292">
        <f t="shared" si="226"/>
        <v>1</v>
      </c>
      <c r="BZ370" s="291">
        <f t="shared" si="228"/>
        <v>0</v>
      </c>
      <c r="CA370" s="292">
        <f t="shared" si="227"/>
        <v>0</v>
      </c>
      <c r="CB370" s="291">
        <f t="shared" si="229"/>
        <v>0</v>
      </c>
      <c r="CC370" s="292">
        <f t="shared" si="219"/>
        <v>0</v>
      </c>
      <c r="CD370" s="291">
        <f>(((BX370*2)+(BZ370*1)+(CB370*0)))/COUNTA($BG370:$BW370)</f>
        <v>2</v>
      </c>
      <c r="CE370" s="291" t="str">
        <f t="shared" si="218"/>
        <v>Đạt mục tiêu</v>
      </c>
      <c r="CF370" s="274"/>
    </row>
    <row r="371" spans="1:84" ht="54" customHeight="1">
      <c r="A371" s="652"/>
      <c r="B371" s="647"/>
      <c r="C371" s="150"/>
      <c r="D371" s="643"/>
      <c r="E371" s="643" t="s">
        <v>140</v>
      </c>
      <c r="F371" s="643"/>
      <c r="G371" s="617" t="s">
        <v>140</v>
      </c>
      <c r="H371" s="290" t="s">
        <v>1603</v>
      </c>
      <c r="I371" s="290" t="s">
        <v>1303</v>
      </c>
      <c r="J371" s="70" t="s">
        <v>1163</v>
      </c>
      <c r="K371" s="288" t="s">
        <v>1082</v>
      </c>
      <c r="L371" s="399" t="s">
        <v>648</v>
      </c>
      <c r="M371" s="289"/>
      <c r="N371" s="289"/>
      <c r="O371" s="289" t="s">
        <v>648</v>
      </c>
      <c r="P371" s="289"/>
      <c r="Q371" s="289"/>
      <c r="R371" s="289"/>
      <c r="S371" s="289"/>
      <c r="T371" s="289"/>
      <c r="U371" s="289"/>
      <c r="V371" s="289"/>
      <c r="W371" s="478">
        <f t="shared" si="224"/>
        <v>1</v>
      </c>
      <c r="X371" s="290"/>
      <c r="Y371" s="290"/>
      <c r="Z371" s="290"/>
      <c r="AA371" s="290"/>
      <c r="AB371" s="290"/>
      <c r="AC371" s="290"/>
      <c r="AD371" s="290"/>
      <c r="AE371" s="290" t="s">
        <v>1769</v>
      </c>
      <c r="AF371" s="290"/>
      <c r="AG371" s="290"/>
      <c r="AH371" s="290"/>
      <c r="AI371" s="290"/>
      <c r="AJ371" s="290"/>
      <c r="AK371" s="290"/>
      <c r="AL371" s="290"/>
      <c r="AM371" s="290"/>
      <c r="AN371" s="290"/>
      <c r="AO371" s="290"/>
      <c r="AP371" s="290"/>
      <c r="AQ371" s="290"/>
      <c r="AR371" s="290"/>
      <c r="AS371" s="290"/>
      <c r="AT371" s="290"/>
      <c r="AU371" s="290"/>
      <c r="AV371" s="290"/>
      <c r="AW371" s="290"/>
      <c r="AX371" s="290"/>
      <c r="AY371" s="290"/>
      <c r="AZ371" s="290"/>
      <c r="BA371" s="290"/>
      <c r="BB371" s="290"/>
      <c r="BC371" s="290"/>
      <c r="BD371" s="290"/>
      <c r="BE371" s="290"/>
      <c r="BF371" s="290"/>
      <c r="BG371" s="290">
        <v>2</v>
      </c>
      <c r="BH371" s="290">
        <v>2</v>
      </c>
      <c r="BI371" s="290">
        <v>2</v>
      </c>
      <c r="BJ371" s="290">
        <v>2</v>
      </c>
      <c r="BK371" s="290">
        <v>2</v>
      </c>
      <c r="BL371" s="290">
        <v>2</v>
      </c>
      <c r="BM371" s="290">
        <v>2</v>
      </c>
      <c r="BN371" s="290">
        <v>2</v>
      </c>
      <c r="BO371" s="290">
        <v>2</v>
      </c>
      <c r="BP371" s="290">
        <v>2</v>
      </c>
      <c r="BQ371" s="290">
        <v>2</v>
      </c>
      <c r="BR371" s="290">
        <v>2</v>
      </c>
      <c r="BS371" s="290">
        <v>2</v>
      </c>
      <c r="BT371" s="290">
        <v>2</v>
      </c>
      <c r="BU371" s="290">
        <v>2</v>
      </c>
      <c r="BV371" s="290">
        <v>2</v>
      </c>
      <c r="BW371" s="290">
        <v>2</v>
      </c>
      <c r="BX371" s="291">
        <f t="shared" si="225"/>
        <v>17</v>
      </c>
      <c r="BY371" s="292">
        <f t="shared" si="226"/>
        <v>1</v>
      </c>
      <c r="BZ371" s="291">
        <f t="shared" si="228"/>
        <v>0</v>
      </c>
      <c r="CA371" s="292">
        <f t="shared" si="227"/>
        <v>0</v>
      </c>
      <c r="CB371" s="291">
        <f t="shared" si="229"/>
        <v>0</v>
      </c>
      <c r="CC371" s="292">
        <f t="shared" si="219"/>
        <v>0</v>
      </c>
      <c r="CD371" s="291">
        <f t="shared" ref="CD371" si="230">(((BX371*2)+(BZ371*1)+(CB371*0)))/COUNTA($BG371:$BV371)</f>
        <v>2.125</v>
      </c>
      <c r="CE371" s="291" t="str">
        <f t="shared" si="218"/>
        <v>Đạt mục tiêu</v>
      </c>
      <c r="CF371" s="274"/>
    </row>
    <row r="372" spans="1:84" ht="66.75" customHeight="1">
      <c r="A372" s="306">
        <v>264</v>
      </c>
      <c r="B372" s="646">
        <v>562</v>
      </c>
      <c r="C372" s="645" t="s">
        <v>145</v>
      </c>
      <c r="D372" s="645" t="s">
        <v>23</v>
      </c>
      <c r="E372" s="645" t="s">
        <v>142</v>
      </c>
      <c r="F372" s="62" t="s">
        <v>25</v>
      </c>
      <c r="G372" s="328" t="s">
        <v>142</v>
      </c>
      <c r="H372" s="312" t="s">
        <v>1747</v>
      </c>
      <c r="I372" s="290" t="s">
        <v>1303</v>
      </c>
      <c r="J372" s="70" t="s">
        <v>1163</v>
      </c>
      <c r="K372" s="288" t="s">
        <v>1082</v>
      </c>
      <c r="L372" s="399" t="s">
        <v>648</v>
      </c>
      <c r="M372" s="289"/>
      <c r="N372" s="289"/>
      <c r="O372" s="289"/>
      <c r="P372" s="289"/>
      <c r="Q372" s="289"/>
      <c r="R372" s="289"/>
      <c r="S372" s="289"/>
      <c r="T372" s="289"/>
      <c r="U372" s="289"/>
      <c r="V372" s="289"/>
      <c r="W372" s="478">
        <f t="shared" si="224"/>
        <v>0</v>
      </c>
      <c r="X372" s="290"/>
      <c r="Y372" s="290"/>
      <c r="Z372" s="290"/>
      <c r="AA372" s="290"/>
      <c r="AB372" s="290"/>
      <c r="AC372" s="290"/>
      <c r="AD372" s="290"/>
      <c r="AE372" s="290"/>
      <c r="AF372" s="290"/>
      <c r="AG372" s="290"/>
      <c r="AH372" s="290"/>
      <c r="AI372" s="290"/>
      <c r="AJ372" s="290"/>
      <c r="AK372" s="290"/>
      <c r="AL372" s="290"/>
      <c r="AM372" s="290"/>
      <c r="AN372" s="290"/>
      <c r="AO372" s="290"/>
      <c r="AP372" s="290"/>
      <c r="AQ372" s="290"/>
      <c r="AR372" s="290"/>
      <c r="AS372" s="290"/>
      <c r="AT372" s="290"/>
      <c r="AU372" s="290"/>
      <c r="AV372" s="290"/>
      <c r="AW372" s="290"/>
      <c r="AX372" s="290"/>
      <c r="AY372" s="290"/>
      <c r="AZ372" s="290"/>
      <c r="BA372" s="290"/>
      <c r="BB372" s="290"/>
      <c r="BC372" s="290"/>
      <c r="BD372" s="290"/>
      <c r="BE372" s="290"/>
      <c r="BF372" s="290"/>
      <c r="BG372" s="290">
        <v>2</v>
      </c>
      <c r="BH372" s="290">
        <v>2</v>
      </c>
      <c r="BI372" s="290">
        <v>2</v>
      </c>
      <c r="BJ372" s="290">
        <v>2</v>
      </c>
      <c r="BK372" s="290">
        <v>2</v>
      </c>
      <c r="BL372" s="290">
        <v>2</v>
      </c>
      <c r="BM372" s="290">
        <v>2</v>
      </c>
      <c r="BN372" s="290">
        <v>2</v>
      </c>
      <c r="BO372" s="290">
        <v>2</v>
      </c>
      <c r="BP372" s="290">
        <v>2</v>
      </c>
      <c r="BQ372" s="290">
        <v>2</v>
      </c>
      <c r="BR372" s="290">
        <v>2</v>
      </c>
      <c r="BS372" s="290">
        <v>2</v>
      </c>
      <c r="BT372" s="290">
        <v>2</v>
      </c>
      <c r="BU372" s="290">
        <v>2</v>
      </c>
      <c r="BV372" s="290">
        <v>2</v>
      </c>
      <c r="BW372" s="290">
        <v>2</v>
      </c>
      <c r="BX372" s="291">
        <f t="shared" si="225"/>
        <v>17</v>
      </c>
      <c r="BY372" s="292">
        <f t="shared" si="226"/>
        <v>1</v>
      </c>
      <c r="BZ372" s="291">
        <f t="shared" si="228"/>
        <v>0</v>
      </c>
      <c r="CA372" s="292">
        <f t="shared" si="227"/>
        <v>0</v>
      </c>
      <c r="CB372" s="291">
        <f t="shared" si="229"/>
        <v>0</v>
      </c>
      <c r="CC372" s="292">
        <f t="shared" si="219"/>
        <v>0</v>
      </c>
      <c r="CD372" s="291">
        <f>(((BX372*2)+(BZ372*1)+(CB372*0)))/COUNTA($BG372:$BW372)</f>
        <v>2</v>
      </c>
      <c r="CE372" s="291" t="str">
        <f t="shared" si="218"/>
        <v>Đạt mục tiêu</v>
      </c>
      <c r="CF372" s="274"/>
    </row>
    <row r="373" spans="1:84" ht="66.75" customHeight="1">
      <c r="A373" s="307"/>
      <c r="B373" s="647"/>
      <c r="C373" s="643"/>
      <c r="D373" s="643"/>
      <c r="E373" s="643"/>
      <c r="F373" s="150"/>
      <c r="G373" s="323"/>
      <c r="H373" s="290" t="s">
        <v>2109</v>
      </c>
      <c r="I373" s="290" t="s">
        <v>1303</v>
      </c>
      <c r="J373" s="70" t="s">
        <v>1163</v>
      </c>
      <c r="K373" s="288" t="s">
        <v>1082</v>
      </c>
      <c r="L373" s="399" t="s">
        <v>648</v>
      </c>
      <c r="M373" s="289" t="s">
        <v>648</v>
      </c>
      <c r="N373" s="289"/>
      <c r="O373" s="289"/>
      <c r="P373" s="289"/>
      <c r="Q373" s="289"/>
      <c r="R373" s="289"/>
      <c r="S373" s="289"/>
      <c r="T373" s="289"/>
      <c r="U373" s="289"/>
      <c r="V373" s="289"/>
      <c r="W373" s="478">
        <f t="shared" si="224"/>
        <v>1</v>
      </c>
      <c r="X373" s="290"/>
      <c r="Y373" s="290"/>
      <c r="Z373" s="290" t="s">
        <v>1769</v>
      </c>
      <c r="AA373" s="290"/>
      <c r="AB373" s="290"/>
      <c r="AC373" s="290"/>
      <c r="AD373" s="290"/>
      <c r="AE373" s="290"/>
      <c r="AF373" s="290"/>
      <c r="AG373" s="290"/>
      <c r="AH373" s="290"/>
      <c r="AI373" s="290"/>
      <c r="AJ373" s="290"/>
      <c r="AK373" s="290"/>
      <c r="AL373" s="290"/>
      <c r="AM373" s="290"/>
      <c r="AN373" s="290"/>
      <c r="AO373" s="290"/>
      <c r="AP373" s="290"/>
      <c r="AQ373" s="290"/>
      <c r="AR373" s="290"/>
      <c r="AS373" s="290"/>
      <c r="AT373" s="290"/>
      <c r="AU373" s="290"/>
      <c r="AV373" s="290"/>
      <c r="AW373" s="290"/>
      <c r="AX373" s="290"/>
      <c r="AY373" s="290"/>
      <c r="AZ373" s="290"/>
      <c r="BA373" s="290"/>
      <c r="BB373" s="290"/>
      <c r="BC373" s="290"/>
      <c r="BD373" s="290"/>
      <c r="BE373" s="290"/>
      <c r="BF373" s="290"/>
      <c r="BG373" s="290">
        <v>2</v>
      </c>
      <c r="BH373" s="290">
        <v>2</v>
      </c>
      <c r="BI373" s="290">
        <v>2</v>
      </c>
      <c r="BJ373" s="290">
        <v>2</v>
      </c>
      <c r="BK373" s="290">
        <v>2</v>
      </c>
      <c r="BL373" s="290">
        <v>2</v>
      </c>
      <c r="BM373" s="290">
        <v>2</v>
      </c>
      <c r="BN373" s="290">
        <v>2</v>
      </c>
      <c r="BO373" s="290">
        <v>2</v>
      </c>
      <c r="BP373" s="290">
        <v>2</v>
      </c>
      <c r="BQ373" s="290">
        <v>2</v>
      </c>
      <c r="BR373" s="290">
        <v>2</v>
      </c>
      <c r="BS373" s="290">
        <v>2</v>
      </c>
      <c r="BT373" s="290">
        <v>2</v>
      </c>
      <c r="BU373" s="290">
        <v>2</v>
      </c>
      <c r="BV373" s="290">
        <v>2</v>
      </c>
      <c r="BW373" s="290">
        <v>2</v>
      </c>
      <c r="BX373" s="291">
        <f t="shared" ref="BX373:BX376" si="231">COUNTIF($BG373:$BW373,2)</f>
        <v>17</v>
      </c>
      <c r="BY373" s="292">
        <f t="shared" ref="BY373:BY376" si="232">BX373/COUNTA($BG373:$BW373)</f>
        <v>1</v>
      </c>
      <c r="BZ373" s="291">
        <f t="shared" si="228"/>
        <v>0</v>
      </c>
      <c r="CA373" s="292">
        <f t="shared" ref="CA373:CA376" si="233">BZ373/COUNTA($BG373:$BW373)</f>
        <v>0</v>
      </c>
      <c r="CB373" s="291">
        <f t="shared" si="229"/>
        <v>0</v>
      </c>
      <c r="CC373" s="292">
        <f t="shared" si="219"/>
        <v>0</v>
      </c>
      <c r="CD373" s="291">
        <f t="shared" ref="CD373:CD376" si="234">(((BX373*2)+(BZ373*1)+(CB373*0)))/COUNTA($BG373:$BW373)</f>
        <v>2</v>
      </c>
      <c r="CE373" s="291" t="str">
        <f t="shared" si="218"/>
        <v>Đạt mục tiêu</v>
      </c>
      <c r="CF373" s="274"/>
    </row>
    <row r="374" spans="1:84" ht="66.75" customHeight="1">
      <c r="A374" s="307"/>
      <c r="B374" s="647"/>
      <c r="C374" s="643"/>
      <c r="D374" s="643"/>
      <c r="E374" s="643"/>
      <c r="F374" s="150"/>
      <c r="G374" s="323"/>
      <c r="H374" s="290" t="s">
        <v>2110</v>
      </c>
      <c r="I374" s="290" t="s">
        <v>1303</v>
      </c>
      <c r="J374" s="70" t="s">
        <v>1163</v>
      </c>
      <c r="K374" s="288" t="s">
        <v>1082</v>
      </c>
      <c r="L374" s="399" t="s">
        <v>648</v>
      </c>
      <c r="M374" s="289"/>
      <c r="N374" s="289" t="s">
        <v>648</v>
      </c>
      <c r="O374" s="289"/>
      <c r="P374" s="289"/>
      <c r="Q374" s="289"/>
      <c r="R374" s="289"/>
      <c r="S374" s="289"/>
      <c r="T374" s="289"/>
      <c r="U374" s="289"/>
      <c r="V374" s="289"/>
      <c r="W374" s="478">
        <f t="shared" si="224"/>
        <v>1</v>
      </c>
      <c r="X374" s="290"/>
      <c r="Y374" s="290"/>
      <c r="Z374" s="290"/>
      <c r="AA374" s="290"/>
      <c r="AB374" s="290" t="s">
        <v>1769</v>
      </c>
      <c r="AC374" s="290"/>
      <c r="AD374" s="290"/>
      <c r="AE374" s="290"/>
      <c r="AF374" s="290"/>
      <c r="AG374" s="290"/>
      <c r="AH374" s="290"/>
      <c r="AI374" s="290"/>
      <c r="AJ374" s="290"/>
      <c r="AK374" s="290"/>
      <c r="AL374" s="290"/>
      <c r="AM374" s="290"/>
      <c r="AN374" s="290"/>
      <c r="AO374" s="290"/>
      <c r="AP374" s="290"/>
      <c r="AQ374" s="290"/>
      <c r="AR374" s="290"/>
      <c r="AS374" s="290"/>
      <c r="AT374" s="290"/>
      <c r="AU374" s="290"/>
      <c r="AV374" s="290"/>
      <c r="AW374" s="290"/>
      <c r="AX374" s="290"/>
      <c r="AY374" s="290"/>
      <c r="AZ374" s="290"/>
      <c r="BA374" s="290"/>
      <c r="BB374" s="290"/>
      <c r="BC374" s="290"/>
      <c r="BD374" s="290"/>
      <c r="BE374" s="290"/>
      <c r="BF374" s="290"/>
      <c r="BG374" s="290">
        <v>2</v>
      </c>
      <c r="BH374" s="290">
        <v>2</v>
      </c>
      <c r="BI374" s="290">
        <v>2</v>
      </c>
      <c r="BJ374" s="290">
        <v>2</v>
      </c>
      <c r="BK374" s="290">
        <v>2</v>
      </c>
      <c r="BL374" s="290">
        <v>2</v>
      </c>
      <c r="BM374" s="290">
        <v>2</v>
      </c>
      <c r="BN374" s="290">
        <v>2</v>
      </c>
      <c r="BO374" s="290">
        <v>2</v>
      </c>
      <c r="BP374" s="290">
        <v>2</v>
      </c>
      <c r="BQ374" s="290">
        <v>2</v>
      </c>
      <c r="BR374" s="290">
        <v>2</v>
      </c>
      <c r="BS374" s="290">
        <v>2</v>
      </c>
      <c r="BT374" s="290">
        <v>2</v>
      </c>
      <c r="BU374" s="290">
        <v>2</v>
      </c>
      <c r="BV374" s="290">
        <v>2</v>
      </c>
      <c r="BW374" s="290">
        <v>2</v>
      </c>
      <c r="BX374" s="291">
        <f t="shared" si="231"/>
        <v>17</v>
      </c>
      <c r="BY374" s="292">
        <f t="shared" si="232"/>
        <v>1</v>
      </c>
      <c r="BZ374" s="291">
        <f t="shared" si="228"/>
        <v>0</v>
      </c>
      <c r="CA374" s="292">
        <f t="shared" si="233"/>
        <v>0</v>
      </c>
      <c r="CB374" s="291">
        <f t="shared" si="229"/>
        <v>0</v>
      </c>
      <c r="CC374" s="292">
        <f t="shared" si="219"/>
        <v>0</v>
      </c>
      <c r="CD374" s="291">
        <f t="shared" si="234"/>
        <v>2</v>
      </c>
      <c r="CE374" s="291" t="str">
        <f t="shared" si="218"/>
        <v>Đạt mục tiêu</v>
      </c>
      <c r="CF374" s="274"/>
    </row>
    <row r="375" spans="1:84" ht="66.75" customHeight="1">
      <c r="A375" s="307"/>
      <c r="B375" s="647"/>
      <c r="C375" s="643"/>
      <c r="D375" s="643"/>
      <c r="E375" s="643"/>
      <c r="F375" s="150"/>
      <c r="G375" s="323"/>
      <c r="H375" s="290" t="s">
        <v>2111</v>
      </c>
      <c r="I375" s="290" t="s">
        <v>1303</v>
      </c>
      <c r="J375" s="70" t="s">
        <v>1163</v>
      </c>
      <c r="K375" s="288" t="s">
        <v>1082</v>
      </c>
      <c r="L375" s="399" t="s">
        <v>648</v>
      </c>
      <c r="M375" s="289"/>
      <c r="N375" s="289"/>
      <c r="O375" s="289" t="s">
        <v>648</v>
      </c>
      <c r="P375" s="289"/>
      <c r="Q375" s="289"/>
      <c r="R375" s="289"/>
      <c r="S375" s="289"/>
      <c r="T375" s="289"/>
      <c r="U375" s="289"/>
      <c r="V375" s="289"/>
      <c r="W375" s="478">
        <f t="shared" si="224"/>
        <v>1</v>
      </c>
      <c r="X375" s="290"/>
      <c r="Y375" s="290"/>
      <c r="Z375" s="290"/>
      <c r="AA375" s="290"/>
      <c r="AB375" s="290"/>
      <c r="AC375" s="290"/>
      <c r="AD375" s="290" t="s">
        <v>1769</v>
      </c>
      <c r="AE375" s="290"/>
      <c r="AF375" s="290"/>
      <c r="AG375" s="290"/>
      <c r="AH375" s="290"/>
      <c r="AI375" s="290"/>
      <c r="AJ375" s="290"/>
      <c r="AK375" s="290"/>
      <c r="AL375" s="290"/>
      <c r="AM375" s="290"/>
      <c r="AN375" s="290"/>
      <c r="AO375" s="290"/>
      <c r="AP375" s="290"/>
      <c r="AQ375" s="290"/>
      <c r="AR375" s="290"/>
      <c r="AS375" s="290"/>
      <c r="AT375" s="290"/>
      <c r="AU375" s="290"/>
      <c r="AV375" s="290"/>
      <c r="AW375" s="290"/>
      <c r="AX375" s="290"/>
      <c r="AY375" s="290"/>
      <c r="AZ375" s="290"/>
      <c r="BA375" s="290"/>
      <c r="BB375" s="290"/>
      <c r="BC375" s="290"/>
      <c r="BD375" s="290"/>
      <c r="BE375" s="290"/>
      <c r="BF375" s="290"/>
      <c r="BG375" s="290">
        <v>2</v>
      </c>
      <c r="BH375" s="290">
        <v>2</v>
      </c>
      <c r="BI375" s="290">
        <v>2</v>
      </c>
      <c r="BJ375" s="290">
        <v>2</v>
      </c>
      <c r="BK375" s="290">
        <v>2</v>
      </c>
      <c r="BL375" s="290">
        <v>2</v>
      </c>
      <c r="BM375" s="290">
        <v>2</v>
      </c>
      <c r="BN375" s="290">
        <v>2</v>
      </c>
      <c r="BO375" s="290">
        <v>2</v>
      </c>
      <c r="BP375" s="290">
        <v>2</v>
      </c>
      <c r="BQ375" s="290">
        <v>2</v>
      </c>
      <c r="BR375" s="290">
        <v>2</v>
      </c>
      <c r="BS375" s="290">
        <v>2</v>
      </c>
      <c r="BT375" s="290">
        <v>2</v>
      </c>
      <c r="BU375" s="290">
        <v>2</v>
      </c>
      <c r="BV375" s="290">
        <v>2</v>
      </c>
      <c r="BW375" s="290">
        <v>2</v>
      </c>
      <c r="BX375" s="291">
        <f t="shared" si="231"/>
        <v>17</v>
      </c>
      <c r="BY375" s="292">
        <f t="shared" si="232"/>
        <v>1</v>
      </c>
      <c r="BZ375" s="291">
        <f t="shared" si="228"/>
        <v>0</v>
      </c>
      <c r="CA375" s="292">
        <f t="shared" si="233"/>
        <v>0</v>
      </c>
      <c r="CB375" s="291">
        <f t="shared" si="229"/>
        <v>0</v>
      </c>
      <c r="CC375" s="292">
        <f t="shared" si="219"/>
        <v>0</v>
      </c>
      <c r="CD375" s="291">
        <f t="shared" si="234"/>
        <v>2</v>
      </c>
      <c r="CE375" s="291" t="str">
        <f t="shared" si="218"/>
        <v>Đạt mục tiêu</v>
      </c>
      <c r="CF375" s="274"/>
    </row>
    <row r="376" spans="1:84" ht="66.75" customHeight="1">
      <c r="A376" s="307"/>
      <c r="B376" s="647"/>
      <c r="C376" s="643"/>
      <c r="D376" s="643"/>
      <c r="E376" s="643"/>
      <c r="F376" s="150"/>
      <c r="G376" s="323"/>
      <c r="H376" s="290" t="s">
        <v>2112</v>
      </c>
      <c r="I376" s="290" t="s">
        <v>1303</v>
      </c>
      <c r="J376" s="70" t="s">
        <v>1163</v>
      </c>
      <c r="K376" s="288" t="s">
        <v>1082</v>
      </c>
      <c r="L376" s="399" t="s">
        <v>648</v>
      </c>
      <c r="M376" s="289"/>
      <c r="N376" s="289"/>
      <c r="O376" s="289"/>
      <c r="P376" s="289" t="s">
        <v>648</v>
      </c>
      <c r="Q376" s="289"/>
      <c r="R376" s="289"/>
      <c r="S376" s="289"/>
      <c r="T376" s="289"/>
      <c r="U376" s="289"/>
      <c r="V376" s="289"/>
      <c r="W376" s="478">
        <f t="shared" si="224"/>
        <v>1</v>
      </c>
      <c r="X376" s="290"/>
      <c r="Y376" s="290"/>
      <c r="Z376" s="290"/>
      <c r="AA376" s="290"/>
      <c r="AB376" s="290"/>
      <c r="AC376" s="290"/>
      <c r="AD376" s="290"/>
      <c r="AE376" s="290"/>
      <c r="AF376" s="290"/>
      <c r="AG376" s="290"/>
      <c r="AH376" s="290"/>
      <c r="AI376" s="290" t="s">
        <v>1769</v>
      </c>
      <c r="AJ376" s="290"/>
      <c r="AK376" s="290"/>
      <c r="AL376" s="290"/>
      <c r="AM376" s="290"/>
      <c r="AN376" s="290"/>
      <c r="AO376" s="290"/>
      <c r="AP376" s="290"/>
      <c r="AQ376" s="290"/>
      <c r="AR376" s="290"/>
      <c r="AS376" s="290"/>
      <c r="AT376" s="290"/>
      <c r="AU376" s="290"/>
      <c r="AV376" s="290"/>
      <c r="AW376" s="290"/>
      <c r="AX376" s="290"/>
      <c r="AY376" s="290"/>
      <c r="AZ376" s="290"/>
      <c r="BA376" s="290"/>
      <c r="BB376" s="290"/>
      <c r="BC376" s="290"/>
      <c r="BD376" s="290"/>
      <c r="BE376" s="290"/>
      <c r="BF376" s="290"/>
      <c r="BG376" s="290">
        <v>2</v>
      </c>
      <c r="BH376" s="290">
        <v>2</v>
      </c>
      <c r="BI376" s="290">
        <v>2</v>
      </c>
      <c r="BJ376" s="290">
        <v>2</v>
      </c>
      <c r="BK376" s="290">
        <v>2</v>
      </c>
      <c r="BL376" s="290">
        <v>2</v>
      </c>
      <c r="BM376" s="290">
        <v>2</v>
      </c>
      <c r="BN376" s="290">
        <v>2</v>
      </c>
      <c r="BO376" s="290">
        <v>2</v>
      </c>
      <c r="BP376" s="290">
        <v>2</v>
      </c>
      <c r="BQ376" s="290">
        <v>2</v>
      </c>
      <c r="BR376" s="290">
        <v>2</v>
      </c>
      <c r="BS376" s="290">
        <v>2</v>
      </c>
      <c r="BT376" s="290">
        <v>2</v>
      </c>
      <c r="BU376" s="290">
        <v>2</v>
      </c>
      <c r="BV376" s="290">
        <v>2</v>
      </c>
      <c r="BW376" s="290">
        <v>2</v>
      </c>
      <c r="BX376" s="291">
        <f t="shared" si="231"/>
        <v>17</v>
      </c>
      <c r="BY376" s="292">
        <f t="shared" si="232"/>
        <v>1</v>
      </c>
      <c r="BZ376" s="291">
        <f t="shared" si="228"/>
        <v>0</v>
      </c>
      <c r="CA376" s="292">
        <f t="shared" si="233"/>
        <v>0</v>
      </c>
      <c r="CB376" s="291">
        <f t="shared" si="229"/>
        <v>0</v>
      </c>
      <c r="CC376" s="292">
        <f t="shared" si="219"/>
        <v>0</v>
      </c>
      <c r="CD376" s="291">
        <f t="shared" si="234"/>
        <v>2</v>
      </c>
      <c r="CE376" s="291" t="str">
        <f t="shared" si="218"/>
        <v>Đạt mục tiêu</v>
      </c>
      <c r="CF376" s="274"/>
    </row>
    <row r="377" spans="1:84" ht="48.75" customHeight="1">
      <c r="A377" s="307"/>
      <c r="B377" s="647"/>
      <c r="C377" s="643"/>
      <c r="D377" s="643"/>
      <c r="E377" s="643"/>
      <c r="F377" s="150"/>
      <c r="G377" s="323"/>
      <c r="H377" s="290" t="s">
        <v>1605</v>
      </c>
      <c r="I377" s="290" t="s">
        <v>1303</v>
      </c>
      <c r="J377" s="70" t="s">
        <v>1163</v>
      </c>
      <c r="K377" s="288" t="s">
        <v>1082</v>
      </c>
      <c r="L377" s="399" t="s">
        <v>648</v>
      </c>
      <c r="M377" s="289"/>
      <c r="N377" s="289"/>
      <c r="O377" s="289"/>
      <c r="P377" s="289" t="s">
        <v>648</v>
      </c>
      <c r="Q377" s="289"/>
      <c r="R377" s="289"/>
      <c r="S377" s="289"/>
      <c r="T377" s="289"/>
      <c r="U377" s="289"/>
      <c r="V377" s="289"/>
      <c r="W377" s="478">
        <f t="shared" si="224"/>
        <v>1</v>
      </c>
      <c r="X377" s="290"/>
      <c r="Y377" s="290"/>
      <c r="Z377" s="290"/>
      <c r="AA377" s="290"/>
      <c r="AB377" s="290"/>
      <c r="AC377" s="290"/>
      <c r="AD377" s="290"/>
      <c r="AE377" s="290"/>
      <c r="AF377" s="290"/>
      <c r="AG377" s="290"/>
      <c r="AH377" s="290" t="s">
        <v>1769</v>
      </c>
      <c r="AI377" s="290"/>
      <c r="AJ377" s="290"/>
      <c r="AK377" s="290"/>
      <c r="AL377" s="290"/>
      <c r="AM377" s="290"/>
      <c r="AN377" s="290"/>
      <c r="AO377" s="290"/>
      <c r="AP377" s="290"/>
      <c r="AQ377" s="290"/>
      <c r="AR377" s="290"/>
      <c r="AS377" s="290"/>
      <c r="AT377" s="290"/>
      <c r="AU377" s="290"/>
      <c r="AV377" s="290"/>
      <c r="AW377" s="290"/>
      <c r="AX377" s="290"/>
      <c r="AY377" s="290"/>
      <c r="AZ377" s="290"/>
      <c r="BA377" s="290"/>
      <c r="BB377" s="290"/>
      <c r="BC377" s="290"/>
      <c r="BD377" s="290"/>
      <c r="BE377" s="290"/>
      <c r="BF377" s="290"/>
      <c r="BG377" s="290">
        <v>2</v>
      </c>
      <c r="BH377" s="290">
        <v>2</v>
      </c>
      <c r="BI377" s="290">
        <v>2</v>
      </c>
      <c r="BJ377" s="290">
        <v>2</v>
      </c>
      <c r="BK377" s="290">
        <v>2</v>
      </c>
      <c r="BL377" s="290">
        <v>2</v>
      </c>
      <c r="BM377" s="290">
        <v>2</v>
      </c>
      <c r="BN377" s="290">
        <v>2</v>
      </c>
      <c r="BO377" s="290">
        <v>2</v>
      </c>
      <c r="BP377" s="290">
        <v>2</v>
      </c>
      <c r="BQ377" s="290">
        <v>2</v>
      </c>
      <c r="BR377" s="290">
        <v>2</v>
      </c>
      <c r="BS377" s="290">
        <v>2</v>
      </c>
      <c r="BT377" s="290">
        <v>2</v>
      </c>
      <c r="BU377" s="290">
        <v>2</v>
      </c>
      <c r="BV377" s="290">
        <v>2</v>
      </c>
      <c r="BW377" s="290">
        <v>2</v>
      </c>
      <c r="BX377" s="291">
        <f>COUNTIF($BG377:$BW377,2)</f>
        <v>17</v>
      </c>
      <c r="BY377" s="292">
        <f>BX377/COUNTA($BG377:$BW377)</f>
        <v>1</v>
      </c>
      <c r="BZ377" s="291">
        <f t="shared" si="228"/>
        <v>0</v>
      </c>
      <c r="CA377" s="292">
        <f>BZ377/COUNTA($BG377:$BW377)</f>
        <v>0</v>
      </c>
      <c r="CB377" s="291">
        <f t="shared" si="229"/>
        <v>0</v>
      </c>
      <c r="CC377" s="292">
        <f t="shared" si="219"/>
        <v>0</v>
      </c>
      <c r="CD377" s="291">
        <f>(((BX377*2)+(BZ377*1)+(CB377*0)))/COUNTA($BG377:$BW377)</f>
        <v>2</v>
      </c>
      <c r="CE377" s="291" t="str">
        <f t="shared" si="218"/>
        <v>Đạt mục tiêu</v>
      </c>
      <c r="CF377" s="274"/>
    </row>
    <row r="378" spans="1:84" ht="48.75" customHeight="1">
      <c r="A378" s="307"/>
      <c r="B378" s="647"/>
      <c r="C378" s="643"/>
      <c r="D378" s="643"/>
      <c r="E378" s="643"/>
      <c r="F378" s="150"/>
      <c r="G378" s="323"/>
      <c r="H378" s="290" t="s">
        <v>2113</v>
      </c>
      <c r="I378" s="290" t="s">
        <v>1303</v>
      </c>
      <c r="J378" s="70" t="s">
        <v>1163</v>
      </c>
      <c r="K378" s="288" t="s">
        <v>1082</v>
      </c>
      <c r="L378" s="399" t="s">
        <v>648</v>
      </c>
      <c r="M378" s="289"/>
      <c r="N378" s="289"/>
      <c r="O378" s="289"/>
      <c r="P378" s="289"/>
      <c r="Q378" s="289" t="s">
        <v>648</v>
      </c>
      <c r="R378" s="289"/>
      <c r="S378" s="289"/>
      <c r="T378" s="289"/>
      <c r="U378" s="289"/>
      <c r="V378" s="289"/>
      <c r="W378" s="478">
        <f>COUNTIF($M378:$V378,"x")</f>
        <v>1</v>
      </c>
      <c r="X378" s="290"/>
      <c r="Y378" s="290"/>
      <c r="Z378" s="290"/>
      <c r="AA378" s="290"/>
      <c r="AB378" s="290"/>
      <c r="AC378" s="290"/>
      <c r="AD378" s="290"/>
      <c r="AE378" s="290"/>
      <c r="AF378" s="290"/>
      <c r="AG378" s="290"/>
      <c r="AH378" s="290"/>
      <c r="AI378" s="290"/>
      <c r="AJ378" s="290"/>
      <c r="AK378" s="290"/>
      <c r="AL378" s="290" t="s">
        <v>1769</v>
      </c>
      <c r="AM378" s="290"/>
      <c r="AN378" s="290"/>
      <c r="AO378" s="290"/>
      <c r="AP378" s="290"/>
      <c r="AQ378" s="290"/>
      <c r="AR378" s="290"/>
      <c r="AS378" s="290"/>
      <c r="AT378" s="290"/>
      <c r="AU378" s="290"/>
      <c r="AV378" s="290"/>
      <c r="AW378" s="290"/>
      <c r="AX378" s="290"/>
      <c r="AY378" s="290"/>
      <c r="AZ378" s="290"/>
      <c r="BA378" s="290"/>
      <c r="BB378" s="290"/>
      <c r="BC378" s="290"/>
      <c r="BD378" s="290"/>
      <c r="BE378" s="290"/>
      <c r="BF378" s="290"/>
      <c r="BG378" s="290">
        <v>2</v>
      </c>
      <c r="BH378" s="290">
        <v>2</v>
      </c>
      <c r="BI378" s="290">
        <v>2</v>
      </c>
      <c r="BJ378" s="290">
        <v>2</v>
      </c>
      <c r="BK378" s="290">
        <v>2</v>
      </c>
      <c r="BL378" s="290">
        <v>2</v>
      </c>
      <c r="BM378" s="290">
        <v>2</v>
      </c>
      <c r="BN378" s="290">
        <v>2</v>
      </c>
      <c r="BO378" s="290">
        <v>2</v>
      </c>
      <c r="BP378" s="290">
        <v>2</v>
      </c>
      <c r="BQ378" s="290">
        <v>2</v>
      </c>
      <c r="BR378" s="290">
        <v>2</v>
      </c>
      <c r="BS378" s="290">
        <v>2</v>
      </c>
      <c r="BT378" s="290">
        <v>2</v>
      </c>
      <c r="BU378" s="290">
        <v>2</v>
      </c>
      <c r="BV378" s="290">
        <v>2</v>
      </c>
      <c r="BW378" s="290">
        <v>2</v>
      </c>
      <c r="BX378" s="291">
        <f t="shared" ref="BX378:BX380" si="235">COUNTIF($BG378:$BW378,2)</f>
        <v>17</v>
      </c>
      <c r="BY378" s="292">
        <f t="shared" ref="BY378:BY380" si="236">BX378/COUNTA($BG378:$BW378)</f>
        <v>1</v>
      </c>
      <c r="BZ378" s="291">
        <f t="shared" si="228"/>
        <v>0</v>
      </c>
      <c r="CA378" s="292">
        <f t="shared" ref="CA378:CA380" si="237">BZ378/COUNTA($BG378:$BW378)</f>
        <v>0</v>
      </c>
      <c r="CB378" s="291">
        <f t="shared" si="229"/>
        <v>0</v>
      </c>
      <c r="CC378" s="292">
        <f t="shared" si="219"/>
        <v>0</v>
      </c>
      <c r="CD378" s="291">
        <f t="shared" ref="CD378:CD380" si="238">(((BX378*2)+(BZ378*1)+(CB378*0)))/COUNTA($BG378:$BW378)</f>
        <v>2</v>
      </c>
      <c r="CE378" s="291" t="str">
        <f t="shared" si="218"/>
        <v>Đạt mục tiêu</v>
      </c>
      <c r="CF378" s="274"/>
    </row>
    <row r="379" spans="1:84" ht="48.75" customHeight="1">
      <c r="A379" s="307"/>
      <c r="B379" s="647"/>
      <c r="C379" s="643"/>
      <c r="D379" s="643"/>
      <c r="E379" s="643"/>
      <c r="F379" s="150"/>
      <c r="G379" s="323"/>
      <c r="H379" s="290" t="s">
        <v>2114</v>
      </c>
      <c r="I379" s="290" t="s">
        <v>1303</v>
      </c>
      <c r="J379" s="70" t="s">
        <v>1163</v>
      </c>
      <c r="K379" s="288" t="s">
        <v>1082</v>
      </c>
      <c r="L379" s="399" t="s">
        <v>648</v>
      </c>
      <c r="M379" s="289"/>
      <c r="N379" s="289"/>
      <c r="O379" s="289"/>
      <c r="P379" s="289"/>
      <c r="Q379" s="289"/>
      <c r="R379" s="289" t="s">
        <v>648</v>
      </c>
      <c r="S379" s="289"/>
      <c r="T379" s="289"/>
      <c r="U379" s="289"/>
      <c r="V379" s="289"/>
      <c r="W379" s="478">
        <f>COUNTIF($M379:$V379,"x")</f>
        <v>1</v>
      </c>
      <c r="X379" s="290"/>
      <c r="Y379" s="290"/>
      <c r="Z379" s="290"/>
      <c r="AA379" s="290"/>
      <c r="AB379" s="290"/>
      <c r="AC379" s="290"/>
      <c r="AD379" s="290"/>
      <c r="AE379" s="290"/>
      <c r="AF379" s="290"/>
      <c r="AG379" s="290"/>
      <c r="AH379" s="290"/>
      <c r="AI379" s="290"/>
      <c r="AJ379" s="290"/>
      <c r="AK379" s="290"/>
      <c r="AL379" s="290"/>
      <c r="AM379" s="290"/>
      <c r="AN379" s="290"/>
      <c r="AO379" s="290"/>
      <c r="AP379" s="290"/>
      <c r="AQ379" s="290"/>
      <c r="AR379" s="290" t="s">
        <v>1769</v>
      </c>
      <c r="AS379" s="290"/>
      <c r="AT379" s="290"/>
      <c r="AU379" s="290"/>
      <c r="AV379" s="290"/>
      <c r="AW379" s="290"/>
      <c r="AX379" s="290"/>
      <c r="AY379" s="290"/>
      <c r="AZ379" s="290"/>
      <c r="BA379" s="290"/>
      <c r="BB379" s="290"/>
      <c r="BC379" s="290"/>
      <c r="BD379" s="290"/>
      <c r="BE379" s="290"/>
      <c r="BF379" s="290"/>
      <c r="BG379" s="290">
        <v>2</v>
      </c>
      <c r="BH379" s="290">
        <v>2</v>
      </c>
      <c r="BI379" s="290">
        <v>2</v>
      </c>
      <c r="BJ379" s="290">
        <v>2</v>
      </c>
      <c r="BK379" s="290">
        <v>2</v>
      </c>
      <c r="BL379" s="290">
        <v>2</v>
      </c>
      <c r="BM379" s="290">
        <v>2</v>
      </c>
      <c r="BN379" s="290">
        <v>2</v>
      </c>
      <c r="BO379" s="290">
        <v>2</v>
      </c>
      <c r="BP379" s="290">
        <v>2</v>
      </c>
      <c r="BQ379" s="290">
        <v>2</v>
      </c>
      <c r="BR379" s="290">
        <v>2</v>
      </c>
      <c r="BS379" s="290">
        <v>2</v>
      </c>
      <c r="BT379" s="290">
        <v>2</v>
      </c>
      <c r="BU379" s="290">
        <v>2</v>
      </c>
      <c r="BV379" s="290">
        <v>2</v>
      </c>
      <c r="BW379" s="290">
        <v>2</v>
      </c>
      <c r="BX379" s="291">
        <f t="shared" si="235"/>
        <v>17</v>
      </c>
      <c r="BY379" s="292">
        <f t="shared" si="236"/>
        <v>1</v>
      </c>
      <c r="BZ379" s="291">
        <f t="shared" si="228"/>
        <v>0</v>
      </c>
      <c r="CA379" s="292">
        <f t="shared" si="237"/>
        <v>0</v>
      </c>
      <c r="CB379" s="291">
        <f t="shared" si="229"/>
        <v>0</v>
      </c>
      <c r="CC379" s="292">
        <f t="shared" si="219"/>
        <v>0</v>
      </c>
      <c r="CD379" s="291">
        <f t="shared" si="238"/>
        <v>2</v>
      </c>
      <c r="CE379" s="291" t="str">
        <f t="shared" si="218"/>
        <v>Đạt mục tiêu</v>
      </c>
      <c r="CF379" s="274"/>
    </row>
    <row r="380" spans="1:84" ht="48.75" customHeight="1">
      <c r="A380" s="307"/>
      <c r="B380" s="647"/>
      <c r="C380" s="643"/>
      <c r="D380" s="643"/>
      <c r="E380" s="643"/>
      <c r="F380" s="150"/>
      <c r="G380" s="323"/>
      <c r="H380" s="290" t="s">
        <v>2115</v>
      </c>
      <c r="I380" s="290" t="s">
        <v>1303</v>
      </c>
      <c r="J380" s="70" t="s">
        <v>1163</v>
      </c>
      <c r="K380" s="288" t="s">
        <v>1082</v>
      </c>
      <c r="L380" s="399" t="s">
        <v>648</v>
      </c>
      <c r="M380" s="289"/>
      <c r="N380" s="289"/>
      <c r="O380" s="289"/>
      <c r="P380" s="289"/>
      <c r="Q380" s="289"/>
      <c r="R380" s="289"/>
      <c r="S380" s="289" t="s">
        <v>648</v>
      </c>
      <c r="T380" s="289"/>
      <c r="U380" s="289"/>
      <c r="V380" s="289"/>
      <c r="W380" s="478">
        <f>COUNTIF($M380:$V380,"x")</f>
        <v>1</v>
      </c>
      <c r="X380" s="290"/>
      <c r="Y380" s="290"/>
      <c r="Z380" s="290"/>
      <c r="AA380" s="290"/>
      <c r="AB380" s="290"/>
      <c r="AC380" s="290"/>
      <c r="AD380" s="290"/>
      <c r="AE380" s="290"/>
      <c r="AF380" s="290"/>
      <c r="AG380" s="290"/>
      <c r="AH380" s="290"/>
      <c r="AI380" s="290"/>
      <c r="AJ380" s="290"/>
      <c r="AK380" s="290"/>
      <c r="AL380" s="290"/>
      <c r="AM380" s="290"/>
      <c r="AN380" s="290"/>
      <c r="AO380" s="290"/>
      <c r="AP380" s="290"/>
      <c r="AQ380" s="290"/>
      <c r="AR380" s="290"/>
      <c r="AS380" s="290"/>
      <c r="AT380" s="290"/>
      <c r="AU380" s="290" t="s">
        <v>1769</v>
      </c>
      <c r="AV380" s="290"/>
      <c r="AW380" s="290"/>
      <c r="AX380" s="290"/>
      <c r="AY380" s="290"/>
      <c r="AZ380" s="290"/>
      <c r="BA380" s="290"/>
      <c r="BB380" s="290"/>
      <c r="BC380" s="290"/>
      <c r="BD380" s="290"/>
      <c r="BE380" s="290"/>
      <c r="BF380" s="290"/>
      <c r="BG380" s="290">
        <v>2</v>
      </c>
      <c r="BH380" s="290">
        <v>2</v>
      </c>
      <c r="BI380" s="290">
        <v>2</v>
      </c>
      <c r="BJ380" s="290">
        <v>2</v>
      </c>
      <c r="BK380" s="290">
        <v>2</v>
      </c>
      <c r="BL380" s="290">
        <v>2</v>
      </c>
      <c r="BM380" s="290">
        <v>2</v>
      </c>
      <c r="BN380" s="290">
        <v>2</v>
      </c>
      <c r="BO380" s="290">
        <v>2</v>
      </c>
      <c r="BP380" s="290">
        <v>2</v>
      </c>
      <c r="BQ380" s="290">
        <v>2</v>
      </c>
      <c r="BR380" s="290">
        <v>2</v>
      </c>
      <c r="BS380" s="290">
        <v>2</v>
      </c>
      <c r="BT380" s="290">
        <v>2</v>
      </c>
      <c r="BU380" s="290">
        <v>2</v>
      </c>
      <c r="BV380" s="290">
        <v>2</v>
      </c>
      <c r="BW380" s="290">
        <v>2</v>
      </c>
      <c r="BX380" s="291">
        <f t="shared" si="235"/>
        <v>17</v>
      </c>
      <c r="BY380" s="292">
        <f t="shared" si="236"/>
        <v>1</v>
      </c>
      <c r="BZ380" s="291">
        <f t="shared" si="228"/>
        <v>0</v>
      </c>
      <c r="CA380" s="292">
        <f t="shared" si="237"/>
        <v>0</v>
      </c>
      <c r="CB380" s="291">
        <f t="shared" si="229"/>
        <v>0</v>
      </c>
      <c r="CC380" s="292">
        <f t="shared" si="219"/>
        <v>0</v>
      </c>
      <c r="CD380" s="291">
        <f t="shared" si="238"/>
        <v>2</v>
      </c>
      <c r="CE380" s="291" t="str">
        <f t="shared" si="218"/>
        <v>Đạt mục tiêu</v>
      </c>
      <c r="CF380" s="274"/>
    </row>
    <row r="381" spans="1:84" ht="48.75" customHeight="1">
      <c r="A381" s="307"/>
      <c r="B381" s="647"/>
      <c r="C381" s="643"/>
      <c r="D381" s="643"/>
      <c r="E381" s="643"/>
      <c r="F381" s="150"/>
      <c r="G381" s="323"/>
      <c r="H381" s="290" t="s">
        <v>1610</v>
      </c>
      <c r="I381" s="290" t="s">
        <v>1303</v>
      </c>
      <c r="J381" s="70" t="s">
        <v>1163</v>
      </c>
      <c r="K381" s="288" t="s">
        <v>1082</v>
      </c>
      <c r="L381" s="399" t="s">
        <v>648</v>
      </c>
      <c r="M381" s="289"/>
      <c r="N381" s="289"/>
      <c r="O381" s="289"/>
      <c r="P381" s="289"/>
      <c r="Q381" s="289"/>
      <c r="R381" s="289"/>
      <c r="S381" s="289"/>
      <c r="T381" s="289" t="s">
        <v>648</v>
      </c>
      <c r="U381" s="289"/>
      <c r="V381" s="289"/>
      <c r="W381" s="478">
        <f t="shared" si="224"/>
        <v>1</v>
      </c>
      <c r="X381" s="290"/>
      <c r="Y381" s="290"/>
      <c r="Z381" s="290"/>
      <c r="AA381" s="290"/>
      <c r="AB381" s="290"/>
      <c r="AC381" s="290"/>
      <c r="AD381" s="290"/>
      <c r="AE381" s="290"/>
      <c r="AF381" s="290"/>
      <c r="AG381" s="290"/>
      <c r="AH381" s="290"/>
      <c r="AI381" s="290"/>
      <c r="AJ381" s="290"/>
      <c r="AK381" s="290"/>
      <c r="AL381" s="290"/>
      <c r="AM381" s="290"/>
      <c r="AN381" s="290"/>
      <c r="AO381" s="290"/>
      <c r="AP381" s="290"/>
      <c r="AQ381" s="290"/>
      <c r="AR381" s="290"/>
      <c r="AS381" s="290"/>
      <c r="AT381" s="290"/>
      <c r="AU381" s="290"/>
      <c r="AV381" s="290" t="s">
        <v>1769</v>
      </c>
      <c r="AW381" s="290"/>
      <c r="AX381" s="290"/>
      <c r="AY381" s="290"/>
      <c r="AZ381" s="290"/>
      <c r="BA381" s="290"/>
      <c r="BB381" s="290"/>
      <c r="BC381" s="290"/>
      <c r="BD381" s="290"/>
      <c r="BE381" s="290"/>
      <c r="BF381" s="290"/>
      <c r="BG381" s="290">
        <v>2</v>
      </c>
      <c r="BH381" s="290">
        <v>2</v>
      </c>
      <c r="BI381" s="290">
        <v>2</v>
      </c>
      <c r="BJ381" s="290">
        <v>2</v>
      </c>
      <c r="BK381" s="290">
        <v>2</v>
      </c>
      <c r="BL381" s="290">
        <v>2</v>
      </c>
      <c r="BM381" s="290">
        <v>2</v>
      </c>
      <c r="BN381" s="290">
        <v>2</v>
      </c>
      <c r="BO381" s="290">
        <v>2</v>
      </c>
      <c r="BP381" s="290">
        <v>2</v>
      </c>
      <c r="BQ381" s="290">
        <v>2</v>
      </c>
      <c r="BR381" s="290">
        <v>2</v>
      </c>
      <c r="BS381" s="290">
        <v>2</v>
      </c>
      <c r="BT381" s="290">
        <v>2</v>
      </c>
      <c r="BU381" s="290">
        <v>2</v>
      </c>
      <c r="BV381" s="290">
        <v>2</v>
      </c>
      <c r="BW381" s="290">
        <v>2</v>
      </c>
      <c r="BX381" s="291">
        <f>COUNTIF($BG381:$BW381,2)</f>
        <v>17</v>
      </c>
      <c r="BY381" s="292">
        <f>BX381/COUNTA($BG381:$BW381)</f>
        <v>1</v>
      </c>
      <c r="BZ381" s="291">
        <f t="shared" si="228"/>
        <v>0</v>
      </c>
      <c r="CA381" s="292">
        <f>BZ381/COUNTA($BG381:$BW381)</f>
        <v>0</v>
      </c>
      <c r="CB381" s="291">
        <f t="shared" si="229"/>
        <v>0</v>
      </c>
      <c r="CC381" s="292">
        <f t="shared" si="219"/>
        <v>0</v>
      </c>
      <c r="CD381" s="291">
        <f>(((BX381*2)+(BZ381*1)+(CB381*0)))/COUNTA($BG381:$BW381)</f>
        <v>2</v>
      </c>
      <c r="CE381" s="291" t="str">
        <f t="shared" si="218"/>
        <v>Đạt mục tiêu</v>
      </c>
      <c r="CF381" s="274"/>
    </row>
    <row r="382" spans="1:84" ht="48.75" customHeight="1">
      <c r="A382" s="307"/>
      <c r="B382" s="647"/>
      <c r="C382" s="643"/>
      <c r="D382" s="643"/>
      <c r="E382" s="643"/>
      <c r="F382" s="150"/>
      <c r="G382" s="323"/>
      <c r="H382" s="290" t="s">
        <v>2116</v>
      </c>
      <c r="I382" s="290" t="s">
        <v>1303</v>
      </c>
      <c r="J382" s="70" t="s">
        <v>1163</v>
      </c>
      <c r="K382" s="288" t="s">
        <v>1082</v>
      </c>
      <c r="L382" s="399" t="s">
        <v>648</v>
      </c>
      <c r="M382" s="289"/>
      <c r="N382" s="289"/>
      <c r="O382" s="289"/>
      <c r="P382" s="289"/>
      <c r="Q382" s="289"/>
      <c r="R382" s="289"/>
      <c r="S382" s="289"/>
      <c r="T382" s="289"/>
      <c r="U382" s="289" t="s">
        <v>648</v>
      </c>
      <c r="V382" s="289"/>
      <c r="W382" s="478">
        <f t="shared" si="224"/>
        <v>1</v>
      </c>
      <c r="X382" s="290"/>
      <c r="Y382" s="290"/>
      <c r="Z382" s="290"/>
      <c r="AA382" s="290"/>
      <c r="AB382" s="290"/>
      <c r="AC382" s="290"/>
      <c r="AD382" s="290"/>
      <c r="AE382" s="290"/>
      <c r="AF382" s="290"/>
      <c r="AG382" s="290"/>
      <c r="AH382" s="290"/>
      <c r="AI382" s="290"/>
      <c r="AJ382" s="290"/>
      <c r="AK382" s="290"/>
      <c r="AL382" s="290"/>
      <c r="AM382" s="290"/>
      <c r="AN382" s="290"/>
      <c r="AO382" s="290"/>
      <c r="AP382" s="290"/>
      <c r="AQ382" s="290"/>
      <c r="AR382" s="290"/>
      <c r="AS382" s="290"/>
      <c r="AT382" s="290"/>
      <c r="AU382" s="290"/>
      <c r="AV382" s="290"/>
      <c r="AW382" s="290"/>
      <c r="AX382" s="290"/>
      <c r="AY382" s="290"/>
      <c r="AZ382" s="290" t="s">
        <v>1769</v>
      </c>
      <c r="BA382" s="290"/>
      <c r="BB382" s="290"/>
      <c r="BC382" s="290"/>
      <c r="BD382" s="290"/>
      <c r="BE382" s="290"/>
      <c r="BF382" s="290"/>
      <c r="BG382" s="290">
        <v>2</v>
      </c>
      <c r="BH382" s="290">
        <v>2</v>
      </c>
      <c r="BI382" s="290">
        <v>2</v>
      </c>
      <c r="BJ382" s="290">
        <v>2</v>
      </c>
      <c r="BK382" s="290">
        <v>2</v>
      </c>
      <c r="BL382" s="290">
        <v>2</v>
      </c>
      <c r="BM382" s="290">
        <v>2</v>
      </c>
      <c r="BN382" s="290">
        <v>2</v>
      </c>
      <c r="BO382" s="290">
        <v>2</v>
      </c>
      <c r="BP382" s="290">
        <v>2</v>
      </c>
      <c r="BQ382" s="290">
        <v>2</v>
      </c>
      <c r="BR382" s="290">
        <v>2</v>
      </c>
      <c r="BS382" s="290">
        <v>2</v>
      </c>
      <c r="BT382" s="290">
        <v>2</v>
      </c>
      <c r="BU382" s="290">
        <v>2</v>
      </c>
      <c r="BV382" s="290">
        <v>2</v>
      </c>
      <c r="BW382" s="290">
        <v>2</v>
      </c>
      <c r="BX382" s="291">
        <f t="shared" ref="BX382:BX383" si="239">COUNTIF($BG382:$BW382,2)</f>
        <v>17</v>
      </c>
      <c r="BY382" s="292">
        <f t="shared" ref="BY382:BY383" si="240">BX382/COUNTA($BG382:$BW382)</f>
        <v>1</v>
      </c>
      <c r="BZ382" s="291">
        <f t="shared" si="228"/>
        <v>0</v>
      </c>
      <c r="CA382" s="292">
        <f t="shared" ref="CA382:CA383" si="241">BZ382/COUNTA($BG382:$BW382)</f>
        <v>0</v>
      </c>
      <c r="CB382" s="291">
        <f t="shared" si="229"/>
        <v>0</v>
      </c>
      <c r="CC382" s="292">
        <f t="shared" si="219"/>
        <v>0</v>
      </c>
      <c r="CD382" s="291">
        <f t="shared" ref="CD382:CD383" si="242">(((BX382*2)+(BZ382*1)+(CB382*0)))/COUNTA($BG382:$BW382)</f>
        <v>2</v>
      </c>
      <c r="CE382" s="291" t="str">
        <f t="shared" si="218"/>
        <v>Đạt mục tiêu</v>
      </c>
      <c r="CF382" s="274"/>
    </row>
    <row r="383" spans="1:84" ht="48.75" customHeight="1">
      <c r="A383" s="307"/>
      <c r="B383" s="647"/>
      <c r="C383" s="643"/>
      <c r="D383" s="643"/>
      <c r="E383" s="643"/>
      <c r="F383" s="150"/>
      <c r="G383" s="323"/>
      <c r="H383" s="290" t="s">
        <v>2117</v>
      </c>
      <c r="I383" s="290" t="s">
        <v>1303</v>
      </c>
      <c r="J383" s="70" t="s">
        <v>1163</v>
      </c>
      <c r="K383" s="288" t="s">
        <v>1082</v>
      </c>
      <c r="L383" s="399" t="s">
        <v>648</v>
      </c>
      <c r="M383" s="289"/>
      <c r="N383" s="289"/>
      <c r="O383" s="289"/>
      <c r="P383" s="289"/>
      <c r="Q383" s="289"/>
      <c r="R383" s="289"/>
      <c r="S383" s="289"/>
      <c r="T383" s="289"/>
      <c r="U383" s="289" t="s">
        <v>648</v>
      </c>
      <c r="V383" s="289"/>
      <c r="W383" s="478">
        <f t="shared" si="224"/>
        <v>1</v>
      </c>
      <c r="X383" s="290"/>
      <c r="Y383" s="290"/>
      <c r="Z383" s="290"/>
      <c r="AA383" s="290"/>
      <c r="AB383" s="290"/>
      <c r="AC383" s="290"/>
      <c r="AD383" s="290"/>
      <c r="AE383" s="290"/>
      <c r="AF383" s="290"/>
      <c r="AG383" s="290"/>
      <c r="AH383" s="290"/>
      <c r="AI383" s="290"/>
      <c r="AJ383" s="290"/>
      <c r="AK383" s="290"/>
      <c r="AL383" s="290"/>
      <c r="AM383" s="290"/>
      <c r="AN383" s="290"/>
      <c r="AO383" s="290"/>
      <c r="AP383" s="290"/>
      <c r="AQ383" s="290"/>
      <c r="AR383" s="290"/>
      <c r="AS383" s="290"/>
      <c r="AT383" s="290"/>
      <c r="AU383" s="290"/>
      <c r="AV383" s="290"/>
      <c r="AW383" s="290"/>
      <c r="AX383" s="290"/>
      <c r="AY383" s="290"/>
      <c r="AZ383" s="290"/>
      <c r="BA383" s="290" t="s">
        <v>1769</v>
      </c>
      <c r="BB383" s="290"/>
      <c r="BC383" s="290"/>
      <c r="BD383" s="290"/>
      <c r="BE383" s="290"/>
      <c r="BF383" s="290"/>
      <c r="BG383" s="290">
        <v>2</v>
      </c>
      <c r="BH383" s="290">
        <v>2</v>
      </c>
      <c r="BI383" s="290">
        <v>2</v>
      </c>
      <c r="BJ383" s="290">
        <v>2</v>
      </c>
      <c r="BK383" s="290">
        <v>2</v>
      </c>
      <c r="BL383" s="290">
        <v>2</v>
      </c>
      <c r="BM383" s="290">
        <v>2</v>
      </c>
      <c r="BN383" s="290">
        <v>2</v>
      </c>
      <c r="BO383" s="290">
        <v>2</v>
      </c>
      <c r="BP383" s="290">
        <v>2</v>
      </c>
      <c r="BQ383" s="290">
        <v>2</v>
      </c>
      <c r="BR383" s="290">
        <v>2</v>
      </c>
      <c r="BS383" s="290">
        <v>2</v>
      </c>
      <c r="BT383" s="290">
        <v>2</v>
      </c>
      <c r="BU383" s="290">
        <v>2</v>
      </c>
      <c r="BV383" s="290">
        <v>2</v>
      </c>
      <c r="BW383" s="290">
        <v>2</v>
      </c>
      <c r="BX383" s="291">
        <f t="shared" si="239"/>
        <v>17</v>
      </c>
      <c r="BY383" s="292">
        <f t="shared" si="240"/>
        <v>1</v>
      </c>
      <c r="BZ383" s="291">
        <f t="shared" si="228"/>
        <v>0</v>
      </c>
      <c r="CA383" s="292">
        <f t="shared" si="241"/>
        <v>0</v>
      </c>
      <c r="CB383" s="291">
        <f t="shared" si="229"/>
        <v>0</v>
      </c>
      <c r="CC383" s="292">
        <f t="shared" si="219"/>
        <v>0</v>
      </c>
      <c r="CD383" s="291">
        <f t="shared" si="242"/>
        <v>2</v>
      </c>
      <c r="CE383" s="291" t="str">
        <f t="shared" si="218"/>
        <v>Đạt mục tiêu</v>
      </c>
      <c r="CF383" s="274"/>
    </row>
    <row r="384" spans="1:84" ht="48.75" customHeight="1">
      <c r="A384" s="307"/>
      <c r="B384" s="647"/>
      <c r="C384" s="643"/>
      <c r="D384" s="643"/>
      <c r="E384" s="643"/>
      <c r="F384" s="150"/>
      <c r="G384" s="323"/>
      <c r="H384" s="290" t="s">
        <v>2118</v>
      </c>
      <c r="I384" s="290" t="s">
        <v>1303</v>
      </c>
      <c r="J384" s="70" t="s">
        <v>1163</v>
      </c>
      <c r="K384" s="288" t="s">
        <v>1082</v>
      </c>
      <c r="L384" s="399" t="s">
        <v>648</v>
      </c>
      <c r="M384" s="289"/>
      <c r="N384" s="289"/>
      <c r="O384" s="289"/>
      <c r="P384" s="289"/>
      <c r="Q384" s="289"/>
      <c r="R384" s="289"/>
      <c r="S384" s="289"/>
      <c r="T384" s="289"/>
      <c r="U384" s="289"/>
      <c r="V384" s="289" t="s">
        <v>648</v>
      </c>
      <c r="W384" s="478">
        <f t="shared" si="224"/>
        <v>1</v>
      </c>
      <c r="X384" s="290"/>
      <c r="Y384" s="290"/>
      <c r="Z384" s="290"/>
      <c r="AA384" s="290"/>
      <c r="AB384" s="290"/>
      <c r="AC384" s="290"/>
      <c r="AD384" s="290"/>
      <c r="AE384" s="290"/>
      <c r="AF384" s="290"/>
      <c r="AG384" s="290"/>
      <c r="AH384" s="290"/>
      <c r="AI384" s="290"/>
      <c r="AJ384" s="290"/>
      <c r="AK384" s="290"/>
      <c r="AL384" s="290"/>
      <c r="AM384" s="290"/>
      <c r="AN384" s="290"/>
      <c r="AO384" s="290"/>
      <c r="AP384" s="290"/>
      <c r="AQ384" s="290"/>
      <c r="AR384" s="290"/>
      <c r="AS384" s="290"/>
      <c r="AT384" s="290"/>
      <c r="AU384" s="290"/>
      <c r="AV384" s="290"/>
      <c r="AW384" s="290"/>
      <c r="AX384" s="290"/>
      <c r="AY384" s="290"/>
      <c r="AZ384" s="290"/>
      <c r="BA384" s="290"/>
      <c r="BB384" s="290"/>
      <c r="BC384" s="290"/>
      <c r="BD384" s="290"/>
      <c r="BE384" s="290"/>
      <c r="BF384" s="290" t="s">
        <v>1769</v>
      </c>
      <c r="BG384" s="290">
        <v>2</v>
      </c>
      <c r="BH384" s="290">
        <v>2</v>
      </c>
      <c r="BI384" s="290">
        <v>2</v>
      </c>
      <c r="BJ384" s="290">
        <v>2</v>
      </c>
      <c r="BK384" s="290">
        <v>2</v>
      </c>
      <c r="BL384" s="290">
        <v>2</v>
      </c>
      <c r="BM384" s="290">
        <v>2</v>
      </c>
      <c r="BN384" s="290">
        <v>2</v>
      </c>
      <c r="BO384" s="290">
        <v>2</v>
      </c>
      <c r="BP384" s="290">
        <v>2</v>
      </c>
      <c r="BQ384" s="290">
        <v>2</v>
      </c>
      <c r="BR384" s="290">
        <v>2</v>
      </c>
      <c r="BS384" s="290">
        <v>2</v>
      </c>
      <c r="BT384" s="290">
        <v>2</v>
      </c>
      <c r="BU384" s="290">
        <v>2</v>
      </c>
      <c r="BV384" s="290">
        <v>2</v>
      </c>
      <c r="BW384" s="290">
        <v>2</v>
      </c>
      <c r="BX384" s="291">
        <f t="shared" ref="BX384:BX420" si="243">COUNTIF($BG384:$BW384,2)</f>
        <v>17</v>
      </c>
      <c r="BY384" s="292">
        <f t="shared" ref="BY384:BY420" si="244">BX384/COUNTA($BG384:$BW384)</f>
        <v>1</v>
      </c>
      <c r="BZ384" s="291">
        <f t="shared" si="228"/>
        <v>0</v>
      </c>
      <c r="CA384" s="292">
        <f t="shared" ref="CA384:CA420" si="245">BZ384/COUNTA($BG384:$BW384)</f>
        <v>0</v>
      </c>
      <c r="CB384" s="291">
        <f t="shared" si="229"/>
        <v>0</v>
      </c>
      <c r="CC384" s="292">
        <f t="shared" si="219"/>
        <v>0</v>
      </c>
      <c r="CD384" s="291">
        <f t="shared" ref="CD384:CD420" si="246">(((BX384*2)+(BZ384*1)+(CB384*0)))/COUNTA($BG384:$BW384)</f>
        <v>2</v>
      </c>
      <c r="CE384" s="291" t="str">
        <f t="shared" si="218"/>
        <v>Đạt mục tiêu</v>
      </c>
      <c r="CF384" s="274"/>
    </row>
    <row r="385" spans="1:84" ht="66" customHeight="1">
      <c r="A385" s="307"/>
      <c r="B385" s="647"/>
      <c r="C385" s="643"/>
      <c r="D385" s="643"/>
      <c r="E385" s="643"/>
      <c r="F385" s="150"/>
      <c r="G385" s="323"/>
      <c r="H385" s="290" t="s">
        <v>2000</v>
      </c>
      <c r="I385" s="290" t="s">
        <v>1303</v>
      </c>
      <c r="J385" s="70" t="s">
        <v>1163</v>
      </c>
      <c r="K385" s="288" t="s">
        <v>1082</v>
      </c>
      <c r="L385" s="399" t="s">
        <v>648</v>
      </c>
      <c r="M385" s="289"/>
      <c r="N385" s="289"/>
      <c r="O385" s="289"/>
      <c r="P385" s="289"/>
      <c r="Q385" s="289"/>
      <c r="R385" s="289"/>
      <c r="S385" s="289"/>
      <c r="T385" s="289"/>
      <c r="U385" s="289" t="s">
        <v>648</v>
      </c>
      <c r="V385" s="289"/>
      <c r="W385" s="478">
        <f t="shared" si="224"/>
        <v>1</v>
      </c>
      <c r="X385" s="290"/>
      <c r="Y385" s="290"/>
      <c r="Z385" s="290"/>
      <c r="AA385" s="290"/>
      <c r="AB385" s="290"/>
      <c r="AC385" s="290"/>
      <c r="AD385" s="290"/>
      <c r="AE385" s="290"/>
      <c r="AF385" s="290"/>
      <c r="AG385" s="290"/>
      <c r="AH385" s="290"/>
      <c r="AI385" s="290"/>
      <c r="AJ385" s="290"/>
      <c r="AK385" s="290"/>
      <c r="AL385" s="290"/>
      <c r="AM385" s="290"/>
      <c r="AN385" s="290"/>
      <c r="AO385" s="290"/>
      <c r="AP385" s="290"/>
      <c r="AQ385" s="290"/>
      <c r="AR385" s="290"/>
      <c r="AS385" s="290"/>
      <c r="AT385" s="290"/>
      <c r="AU385" s="290"/>
      <c r="AV385" s="290"/>
      <c r="AW385" s="290"/>
      <c r="AX385" s="290"/>
      <c r="AY385" s="290"/>
      <c r="AZ385" s="290"/>
      <c r="BA385" s="290"/>
      <c r="BB385" s="290"/>
      <c r="BC385" s="290" t="s">
        <v>1769</v>
      </c>
      <c r="BD385" s="290"/>
      <c r="BE385" s="290"/>
      <c r="BF385" s="290"/>
      <c r="BG385" s="290">
        <v>2</v>
      </c>
      <c r="BH385" s="290">
        <v>2</v>
      </c>
      <c r="BI385" s="290">
        <v>2</v>
      </c>
      <c r="BJ385" s="290">
        <v>2</v>
      </c>
      <c r="BK385" s="290">
        <v>2</v>
      </c>
      <c r="BL385" s="290">
        <v>2</v>
      </c>
      <c r="BM385" s="290">
        <v>2</v>
      </c>
      <c r="BN385" s="290">
        <v>2</v>
      </c>
      <c r="BO385" s="290">
        <v>2</v>
      </c>
      <c r="BP385" s="290">
        <v>2</v>
      </c>
      <c r="BQ385" s="290">
        <v>2</v>
      </c>
      <c r="BR385" s="290">
        <v>2</v>
      </c>
      <c r="BS385" s="290">
        <v>2</v>
      </c>
      <c r="BT385" s="290">
        <v>2</v>
      </c>
      <c r="BU385" s="290">
        <v>2</v>
      </c>
      <c r="BV385" s="290">
        <v>2</v>
      </c>
      <c r="BW385" s="290">
        <v>2</v>
      </c>
      <c r="BX385" s="291">
        <f t="shared" si="243"/>
        <v>17</v>
      </c>
      <c r="BY385" s="292">
        <f t="shared" si="244"/>
        <v>1</v>
      </c>
      <c r="BZ385" s="291">
        <f t="shared" si="228"/>
        <v>0</v>
      </c>
      <c r="CA385" s="292">
        <f t="shared" si="245"/>
        <v>0</v>
      </c>
      <c r="CB385" s="291">
        <f t="shared" si="229"/>
        <v>0</v>
      </c>
      <c r="CC385" s="292">
        <f t="shared" si="219"/>
        <v>0</v>
      </c>
      <c r="CD385" s="291">
        <f t="shared" si="246"/>
        <v>2</v>
      </c>
      <c r="CE385" s="291" t="str">
        <f t="shared" si="218"/>
        <v>Đạt mục tiêu</v>
      </c>
      <c r="CF385" s="274"/>
    </row>
    <row r="386" spans="1:84" ht="60" customHeight="1">
      <c r="A386" s="307"/>
      <c r="B386" s="647"/>
      <c r="C386" s="643"/>
      <c r="D386" s="643"/>
      <c r="E386" s="643"/>
      <c r="F386" s="150"/>
      <c r="G386" s="323"/>
      <c r="H386" s="290" t="s">
        <v>1607</v>
      </c>
      <c r="I386" s="290" t="s">
        <v>1303</v>
      </c>
      <c r="J386" s="70" t="s">
        <v>1163</v>
      </c>
      <c r="K386" s="288" t="s">
        <v>1082</v>
      </c>
      <c r="L386" s="399" t="s">
        <v>648</v>
      </c>
      <c r="M386" s="289"/>
      <c r="N386" s="289"/>
      <c r="O386" s="289"/>
      <c r="P386" s="289"/>
      <c r="Q386" s="289" t="s">
        <v>648</v>
      </c>
      <c r="R386" s="289"/>
      <c r="S386" s="289"/>
      <c r="T386" s="289"/>
      <c r="U386" s="289"/>
      <c r="V386" s="289"/>
      <c r="W386" s="478">
        <f t="shared" si="224"/>
        <v>1</v>
      </c>
      <c r="X386" s="290"/>
      <c r="Y386" s="290"/>
      <c r="Z386" s="290"/>
      <c r="AA386" s="290"/>
      <c r="AB386" s="290"/>
      <c r="AC386" s="290"/>
      <c r="AD386" s="290"/>
      <c r="AE386" s="290"/>
      <c r="AF386" s="290"/>
      <c r="AG386" s="290"/>
      <c r="AH386" s="290"/>
      <c r="AI386" s="290"/>
      <c r="AJ386" s="290"/>
      <c r="AK386" s="290"/>
      <c r="AL386" s="290"/>
      <c r="AM386" s="290"/>
      <c r="AN386" s="290" t="s">
        <v>1769</v>
      </c>
      <c r="AO386" s="290"/>
      <c r="AP386" s="290"/>
      <c r="AQ386" s="290"/>
      <c r="AR386" s="290"/>
      <c r="AS386" s="290"/>
      <c r="AT386" s="290"/>
      <c r="AU386" s="290"/>
      <c r="AV386" s="290"/>
      <c r="AW386" s="290"/>
      <c r="AX386" s="290"/>
      <c r="AY386" s="290"/>
      <c r="AZ386" s="290"/>
      <c r="BA386" s="290"/>
      <c r="BB386" s="290"/>
      <c r="BC386" s="290"/>
      <c r="BD386" s="290"/>
      <c r="BE386" s="290"/>
      <c r="BF386" s="290"/>
      <c r="BG386" s="290">
        <v>2</v>
      </c>
      <c r="BH386" s="290">
        <v>2</v>
      </c>
      <c r="BI386" s="290">
        <v>2</v>
      </c>
      <c r="BJ386" s="290">
        <v>2</v>
      </c>
      <c r="BK386" s="290">
        <v>2</v>
      </c>
      <c r="BL386" s="290">
        <v>2</v>
      </c>
      <c r="BM386" s="290">
        <v>2</v>
      </c>
      <c r="BN386" s="290">
        <v>2</v>
      </c>
      <c r="BO386" s="290">
        <v>2</v>
      </c>
      <c r="BP386" s="290">
        <v>2</v>
      </c>
      <c r="BQ386" s="290">
        <v>2</v>
      </c>
      <c r="BR386" s="290">
        <v>2</v>
      </c>
      <c r="BS386" s="290">
        <v>2</v>
      </c>
      <c r="BT386" s="290">
        <v>2</v>
      </c>
      <c r="BU386" s="290">
        <v>2</v>
      </c>
      <c r="BV386" s="290">
        <v>2</v>
      </c>
      <c r="BW386" s="290">
        <v>2</v>
      </c>
      <c r="BX386" s="291">
        <f t="shared" si="243"/>
        <v>17</v>
      </c>
      <c r="BY386" s="292">
        <f t="shared" si="244"/>
        <v>1</v>
      </c>
      <c r="BZ386" s="291">
        <f t="shared" si="228"/>
        <v>0</v>
      </c>
      <c r="CA386" s="292">
        <f t="shared" si="245"/>
        <v>0</v>
      </c>
      <c r="CB386" s="291">
        <f t="shared" si="229"/>
        <v>0</v>
      </c>
      <c r="CC386" s="292">
        <f t="shared" si="219"/>
        <v>0</v>
      </c>
      <c r="CD386" s="291">
        <f t="shared" si="246"/>
        <v>2</v>
      </c>
      <c r="CE386" s="291" t="str">
        <f t="shared" si="218"/>
        <v>Đạt mục tiêu</v>
      </c>
      <c r="CF386" s="274"/>
    </row>
    <row r="387" spans="1:84" ht="47.25" customHeight="1">
      <c r="A387" s="307"/>
      <c r="B387" s="647"/>
      <c r="C387" s="643"/>
      <c r="D387" s="643"/>
      <c r="E387" s="643"/>
      <c r="F387" s="150"/>
      <c r="G387" s="323"/>
      <c r="H387" s="290" t="s">
        <v>1608</v>
      </c>
      <c r="I387" s="290" t="s">
        <v>1303</v>
      </c>
      <c r="J387" s="70" t="s">
        <v>1163</v>
      </c>
      <c r="K387" s="288" t="s">
        <v>1082</v>
      </c>
      <c r="L387" s="399" t="s">
        <v>648</v>
      </c>
      <c r="M387" s="289"/>
      <c r="N387" s="289"/>
      <c r="O387" s="289"/>
      <c r="P387" s="289" t="s">
        <v>648</v>
      </c>
      <c r="Q387" s="289"/>
      <c r="R387" s="289"/>
      <c r="S387" s="289"/>
      <c r="T387" s="289"/>
      <c r="U387" s="289"/>
      <c r="V387" s="289"/>
      <c r="W387" s="478">
        <f t="shared" si="224"/>
        <v>1</v>
      </c>
      <c r="X387" s="290"/>
      <c r="Y387" s="290"/>
      <c r="Z387" s="290"/>
      <c r="AA387" s="290"/>
      <c r="AB387" s="290"/>
      <c r="AC387" s="290"/>
      <c r="AD387" s="290"/>
      <c r="AE387" s="290"/>
      <c r="AF387" s="290"/>
      <c r="AG387" s="290"/>
      <c r="AH387" s="290"/>
      <c r="AI387" s="290"/>
      <c r="AJ387" s="290"/>
      <c r="AK387" s="290" t="s">
        <v>1769</v>
      </c>
      <c r="AL387" s="290"/>
      <c r="AM387" s="290"/>
      <c r="AN387" s="290"/>
      <c r="AO387" s="290"/>
      <c r="AP387" s="290"/>
      <c r="AQ387" s="290"/>
      <c r="AR387" s="290"/>
      <c r="AS387" s="290"/>
      <c r="AT387" s="290"/>
      <c r="AU387" s="290"/>
      <c r="AV387" s="290"/>
      <c r="AW387" s="290"/>
      <c r="AX387" s="290"/>
      <c r="AY387" s="290"/>
      <c r="AZ387" s="290"/>
      <c r="BA387" s="290"/>
      <c r="BB387" s="290"/>
      <c r="BC387" s="290"/>
      <c r="BD387" s="290"/>
      <c r="BE387" s="290"/>
      <c r="BF387" s="290"/>
      <c r="BG387" s="290">
        <v>2</v>
      </c>
      <c r="BH387" s="290">
        <v>2</v>
      </c>
      <c r="BI387" s="290">
        <v>2</v>
      </c>
      <c r="BJ387" s="290">
        <v>2</v>
      </c>
      <c r="BK387" s="290">
        <v>2</v>
      </c>
      <c r="BL387" s="290">
        <v>2</v>
      </c>
      <c r="BM387" s="290">
        <v>2</v>
      </c>
      <c r="BN387" s="290">
        <v>2</v>
      </c>
      <c r="BO387" s="290">
        <v>2</v>
      </c>
      <c r="BP387" s="290">
        <v>2</v>
      </c>
      <c r="BQ387" s="290">
        <v>2</v>
      </c>
      <c r="BR387" s="290">
        <v>2</v>
      </c>
      <c r="BS387" s="290">
        <v>2</v>
      </c>
      <c r="BT387" s="290">
        <v>2</v>
      </c>
      <c r="BU387" s="290">
        <v>2</v>
      </c>
      <c r="BV387" s="290">
        <v>2</v>
      </c>
      <c r="BW387" s="290">
        <v>2</v>
      </c>
      <c r="BX387" s="291">
        <f t="shared" si="243"/>
        <v>17</v>
      </c>
      <c r="BY387" s="292">
        <f t="shared" si="244"/>
        <v>1</v>
      </c>
      <c r="BZ387" s="291">
        <f t="shared" si="228"/>
        <v>0</v>
      </c>
      <c r="CA387" s="292">
        <f t="shared" si="245"/>
        <v>0</v>
      </c>
      <c r="CB387" s="291">
        <f t="shared" si="229"/>
        <v>0</v>
      </c>
      <c r="CC387" s="292">
        <f t="shared" si="219"/>
        <v>0</v>
      </c>
      <c r="CD387" s="291">
        <f t="shared" si="246"/>
        <v>2</v>
      </c>
      <c r="CE387" s="291" t="str">
        <f t="shared" si="218"/>
        <v>Đạt mục tiêu</v>
      </c>
      <c r="CF387" s="274"/>
    </row>
    <row r="388" spans="1:84" ht="49.5" customHeight="1">
      <c r="A388" s="307"/>
      <c r="B388" s="647"/>
      <c r="C388" s="643"/>
      <c r="D388" s="643"/>
      <c r="E388" s="643"/>
      <c r="F388" s="150"/>
      <c r="G388" s="323"/>
      <c r="H388" s="312" t="s">
        <v>1749</v>
      </c>
      <c r="I388" s="290" t="s">
        <v>1303</v>
      </c>
      <c r="J388" s="70" t="s">
        <v>1163</v>
      </c>
      <c r="K388" s="288" t="s">
        <v>1082</v>
      </c>
      <c r="L388" s="399" t="s">
        <v>648</v>
      </c>
      <c r="M388" s="289"/>
      <c r="N388" s="289"/>
      <c r="O388" s="289"/>
      <c r="P388" s="289"/>
      <c r="Q388" s="289"/>
      <c r="R388" s="289"/>
      <c r="S388" s="289"/>
      <c r="T388" s="289"/>
      <c r="U388" s="289"/>
      <c r="V388" s="289"/>
      <c r="W388" s="478">
        <f t="shared" si="224"/>
        <v>0</v>
      </c>
      <c r="X388" s="290"/>
      <c r="Y388" s="290"/>
      <c r="Z388" s="290"/>
      <c r="AA388" s="290"/>
      <c r="AB388" s="290"/>
      <c r="AC388" s="290"/>
      <c r="AD388" s="290"/>
      <c r="AE388" s="290"/>
      <c r="AF388" s="290"/>
      <c r="AG388" s="290"/>
      <c r="AH388" s="290"/>
      <c r="AI388" s="290"/>
      <c r="AJ388" s="290"/>
      <c r="AK388" s="290"/>
      <c r="AL388" s="290"/>
      <c r="AM388" s="290"/>
      <c r="AN388" s="290"/>
      <c r="AO388" s="290"/>
      <c r="AP388" s="290"/>
      <c r="AQ388" s="290"/>
      <c r="AR388" s="290"/>
      <c r="AS388" s="290"/>
      <c r="AT388" s="290"/>
      <c r="AU388" s="290"/>
      <c r="AV388" s="290"/>
      <c r="AW388" s="290"/>
      <c r="AX388" s="290"/>
      <c r="AY388" s="290"/>
      <c r="AZ388" s="290"/>
      <c r="BA388" s="290"/>
      <c r="BB388" s="290"/>
      <c r="BC388" s="290"/>
      <c r="BD388" s="290"/>
      <c r="BE388" s="290"/>
      <c r="BF388" s="290"/>
      <c r="BG388" s="290">
        <v>2</v>
      </c>
      <c r="BH388" s="290">
        <v>2</v>
      </c>
      <c r="BI388" s="290">
        <v>2</v>
      </c>
      <c r="BJ388" s="290">
        <v>2</v>
      </c>
      <c r="BK388" s="290">
        <v>2</v>
      </c>
      <c r="BL388" s="290">
        <v>2</v>
      </c>
      <c r="BM388" s="290">
        <v>2</v>
      </c>
      <c r="BN388" s="290">
        <v>2</v>
      </c>
      <c r="BO388" s="290">
        <v>2</v>
      </c>
      <c r="BP388" s="290">
        <v>2</v>
      </c>
      <c r="BQ388" s="290">
        <v>2</v>
      </c>
      <c r="BR388" s="290">
        <v>2</v>
      </c>
      <c r="BS388" s="290">
        <v>2</v>
      </c>
      <c r="BT388" s="290">
        <v>2</v>
      </c>
      <c r="BU388" s="290">
        <v>2</v>
      </c>
      <c r="BV388" s="290">
        <v>2</v>
      </c>
      <c r="BW388" s="290">
        <v>2</v>
      </c>
      <c r="BX388" s="291">
        <f t="shared" si="243"/>
        <v>17</v>
      </c>
      <c r="BY388" s="292">
        <f t="shared" si="244"/>
        <v>1</v>
      </c>
      <c r="BZ388" s="291">
        <f t="shared" si="228"/>
        <v>0</v>
      </c>
      <c r="CA388" s="292">
        <f t="shared" si="245"/>
        <v>0</v>
      </c>
      <c r="CB388" s="291">
        <f t="shared" si="229"/>
        <v>0</v>
      </c>
      <c r="CC388" s="292">
        <f t="shared" si="219"/>
        <v>0</v>
      </c>
      <c r="CD388" s="291">
        <f t="shared" si="246"/>
        <v>2</v>
      </c>
      <c r="CE388" s="291" t="str">
        <f t="shared" si="218"/>
        <v>Đạt mục tiêu</v>
      </c>
      <c r="CF388" s="274"/>
    </row>
    <row r="389" spans="1:84" ht="45.75" customHeight="1">
      <c r="A389" s="307"/>
      <c r="B389" s="647"/>
      <c r="C389" s="643"/>
      <c r="D389" s="643"/>
      <c r="E389" s="643"/>
      <c r="F389" s="150"/>
      <c r="G389" s="323"/>
      <c r="H389" s="290" t="s">
        <v>1748</v>
      </c>
      <c r="I389" s="290" t="s">
        <v>1303</v>
      </c>
      <c r="J389" s="70" t="s">
        <v>1163</v>
      </c>
      <c r="K389" s="288" t="s">
        <v>1082</v>
      </c>
      <c r="L389" s="399" t="s">
        <v>648</v>
      </c>
      <c r="M389" s="289"/>
      <c r="N389" s="289"/>
      <c r="O389" s="289"/>
      <c r="P389" s="289"/>
      <c r="Q389" s="289"/>
      <c r="R389" s="289" t="s">
        <v>648</v>
      </c>
      <c r="S389" s="289"/>
      <c r="T389" s="289"/>
      <c r="U389" s="289"/>
      <c r="V389" s="289"/>
      <c r="W389" s="478">
        <f t="shared" si="224"/>
        <v>1</v>
      </c>
      <c r="X389" s="290"/>
      <c r="Y389" s="290"/>
      <c r="Z389" s="290"/>
      <c r="AA389" s="290"/>
      <c r="AB389" s="290"/>
      <c r="AC389" s="290"/>
      <c r="AD389" s="290"/>
      <c r="AE389" s="290"/>
      <c r="AF389" s="290"/>
      <c r="AG389" s="290"/>
      <c r="AH389" s="290"/>
      <c r="AI389" s="290"/>
      <c r="AJ389" s="290"/>
      <c r="AK389" s="290"/>
      <c r="AL389" s="290"/>
      <c r="AM389" s="290"/>
      <c r="AN389" s="290"/>
      <c r="AO389" s="290"/>
      <c r="AP389" s="290"/>
      <c r="AQ389" s="290" t="s">
        <v>1769</v>
      </c>
      <c r="AR389" s="290"/>
      <c r="AS389" s="290"/>
      <c r="AT389" s="290"/>
      <c r="AU389" s="290"/>
      <c r="AV389" s="290"/>
      <c r="AW389" s="290"/>
      <c r="AX389" s="290"/>
      <c r="AY389" s="290"/>
      <c r="AZ389" s="290"/>
      <c r="BA389" s="290"/>
      <c r="BB389" s="290"/>
      <c r="BC389" s="290"/>
      <c r="BD389" s="290"/>
      <c r="BE389" s="290"/>
      <c r="BF389" s="290"/>
      <c r="BG389" s="290">
        <v>2</v>
      </c>
      <c r="BH389" s="290">
        <v>2</v>
      </c>
      <c r="BI389" s="290">
        <v>2</v>
      </c>
      <c r="BJ389" s="290">
        <v>2</v>
      </c>
      <c r="BK389" s="290">
        <v>2</v>
      </c>
      <c r="BL389" s="290">
        <v>2</v>
      </c>
      <c r="BM389" s="290">
        <v>2</v>
      </c>
      <c r="BN389" s="290">
        <v>2</v>
      </c>
      <c r="BO389" s="290">
        <v>2</v>
      </c>
      <c r="BP389" s="290">
        <v>2</v>
      </c>
      <c r="BQ389" s="290">
        <v>2</v>
      </c>
      <c r="BR389" s="290">
        <v>2</v>
      </c>
      <c r="BS389" s="290">
        <v>2</v>
      </c>
      <c r="BT389" s="290">
        <v>2</v>
      </c>
      <c r="BU389" s="290">
        <v>2</v>
      </c>
      <c r="BV389" s="290">
        <v>2</v>
      </c>
      <c r="BW389" s="290">
        <v>2</v>
      </c>
      <c r="BX389" s="291">
        <f t="shared" si="243"/>
        <v>17</v>
      </c>
      <c r="BY389" s="292">
        <f t="shared" si="244"/>
        <v>1</v>
      </c>
      <c r="BZ389" s="291">
        <f t="shared" si="228"/>
        <v>0</v>
      </c>
      <c r="CA389" s="292">
        <f t="shared" si="245"/>
        <v>0</v>
      </c>
      <c r="CB389" s="291">
        <f t="shared" si="229"/>
        <v>0</v>
      </c>
      <c r="CC389" s="292">
        <f t="shared" si="219"/>
        <v>0</v>
      </c>
      <c r="CD389" s="291">
        <f t="shared" si="246"/>
        <v>2</v>
      </c>
      <c r="CE389" s="291" t="str">
        <f t="shared" si="218"/>
        <v>Đạt mục tiêu</v>
      </c>
      <c r="CF389" s="274"/>
    </row>
    <row r="390" spans="1:84" ht="30.75" customHeight="1">
      <c r="A390" s="301"/>
      <c r="B390" s="302"/>
      <c r="C390" s="644"/>
      <c r="D390" s="132"/>
      <c r="E390" s="644"/>
      <c r="F390" s="438"/>
      <c r="G390" s="437"/>
      <c r="H390" s="290" t="s">
        <v>2119</v>
      </c>
      <c r="I390" s="290" t="s">
        <v>1303</v>
      </c>
      <c r="J390" s="70" t="s">
        <v>1163</v>
      </c>
      <c r="K390" s="288" t="s">
        <v>1082</v>
      </c>
      <c r="L390" s="399" t="s">
        <v>648</v>
      </c>
      <c r="M390" s="289"/>
      <c r="N390" s="289"/>
      <c r="O390" s="289"/>
      <c r="P390" s="289"/>
      <c r="Q390" s="289"/>
      <c r="R390" s="289"/>
      <c r="S390" s="289"/>
      <c r="T390" s="289" t="s">
        <v>648</v>
      </c>
      <c r="U390" s="289"/>
      <c r="V390" s="289"/>
      <c r="W390" s="478">
        <f t="shared" si="224"/>
        <v>1</v>
      </c>
      <c r="X390" s="290"/>
      <c r="Y390" s="290"/>
      <c r="Z390" s="290"/>
      <c r="AA390" s="290"/>
      <c r="AB390" s="290"/>
      <c r="AC390" s="290"/>
      <c r="AD390" s="290"/>
      <c r="AE390" s="290"/>
      <c r="AF390" s="290"/>
      <c r="AG390" s="290"/>
      <c r="AH390" s="290"/>
      <c r="AI390" s="290"/>
      <c r="AJ390" s="290"/>
      <c r="AK390" s="290"/>
      <c r="AL390" s="290"/>
      <c r="AM390" s="290"/>
      <c r="AN390" s="290"/>
      <c r="AO390" s="290"/>
      <c r="AP390" s="290"/>
      <c r="AQ390" s="290"/>
      <c r="AR390" s="290"/>
      <c r="AS390" s="290"/>
      <c r="AT390" s="290"/>
      <c r="AU390" s="290"/>
      <c r="AV390" s="290"/>
      <c r="AW390" s="290"/>
      <c r="AX390" s="290" t="s">
        <v>1769</v>
      </c>
      <c r="AY390" s="290"/>
      <c r="AZ390" s="290"/>
      <c r="BA390" s="290"/>
      <c r="BB390" s="290"/>
      <c r="BC390" s="290"/>
      <c r="BD390" s="290"/>
      <c r="BE390" s="290"/>
      <c r="BF390" s="290"/>
      <c r="BG390" s="290">
        <v>2</v>
      </c>
      <c r="BH390" s="290">
        <v>2</v>
      </c>
      <c r="BI390" s="290">
        <v>2</v>
      </c>
      <c r="BJ390" s="290">
        <v>2</v>
      </c>
      <c r="BK390" s="290">
        <v>2</v>
      </c>
      <c r="BL390" s="290">
        <v>2</v>
      </c>
      <c r="BM390" s="290">
        <v>2</v>
      </c>
      <c r="BN390" s="290">
        <v>2</v>
      </c>
      <c r="BO390" s="290">
        <v>2</v>
      </c>
      <c r="BP390" s="290">
        <v>2</v>
      </c>
      <c r="BQ390" s="290">
        <v>2</v>
      </c>
      <c r="BR390" s="290">
        <v>2</v>
      </c>
      <c r="BS390" s="290">
        <v>2</v>
      </c>
      <c r="BT390" s="290">
        <v>2</v>
      </c>
      <c r="BU390" s="290">
        <v>2</v>
      </c>
      <c r="BV390" s="290">
        <v>2</v>
      </c>
      <c r="BW390" s="290">
        <v>2</v>
      </c>
      <c r="BX390" s="291">
        <f t="shared" si="243"/>
        <v>17</v>
      </c>
      <c r="BY390" s="292">
        <f t="shared" si="244"/>
        <v>1</v>
      </c>
      <c r="BZ390" s="291">
        <f t="shared" si="228"/>
        <v>0</v>
      </c>
      <c r="CA390" s="292">
        <f t="shared" si="245"/>
        <v>0</v>
      </c>
      <c r="CB390" s="291">
        <f t="shared" si="229"/>
        <v>0</v>
      </c>
      <c r="CC390" s="292">
        <f t="shared" si="219"/>
        <v>0</v>
      </c>
      <c r="CD390" s="291">
        <f t="shared" si="246"/>
        <v>2</v>
      </c>
      <c r="CE390" s="291" t="str">
        <f t="shared" si="218"/>
        <v>Đạt mục tiêu</v>
      </c>
      <c r="CF390" s="274"/>
    </row>
    <row r="391" spans="1:84" ht="30.75" customHeight="1">
      <c r="A391" s="651">
        <v>265</v>
      </c>
      <c r="B391" s="646">
        <v>563</v>
      </c>
      <c r="C391" s="645" t="s">
        <v>153</v>
      </c>
      <c r="D391" s="645" t="s">
        <v>23</v>
      </c>
      <c r="E391" s="645" t="s">
        <v>1611</v>
      </c>
      <c r="F391" s="645" t="s">
        <v>25</v>
      </c>
      <c r="G391" s="616" t="s">
        <v>1611</v>
      </c>
      <c r="H391" s="312" t="s">
        <v>1746</v>
      </c>
      <c r="I391" s="290" t="s">
        <v>1303</v>
      </c>
      <c r="J391" s="70" t="s">
        <v>1163</v>
      </c>
      <c r="K391" s="288" t="s">
        <v>1082</v>
      </c>
      <c r="L391" s="399" t="s">
        <v>648</v>
      </c>
      <c r="M391" s="289"/>
      <c r="N391" s="289"/>
      <c r="O391" s="289"/>
      <c r="P391" s="289"/>
      <c r="Q391" s="289"/>
      <c r="R391" s="289"/>
      <c r="S391" s="289"/>
      <c r="T391" s="289"/>
      <c r="U391" s="289"/>
      <c r="V391" s="289"/>
      <c r="W391" s="478">
        <f t="shared" si="224"/>
        <v>0</v>
      </c>
      <c r="X391" s="290"/>
      <c r="Y391" s="290"/>
      <c r="Z391" s="290"/>
      <c r="AA391" s="290"/>
      <c r="AB391" s="290"/>
      <c r="AC391" s="290"/>
      <c r="AD391" s="290"/>
      <c r="AE391" s="290"/>
      <c r="AF391" s="290"/>
      <c r="AG391" s="290"/>
      <c r="AH391" s="290"/>
      <c r="AI391" s="290"/>
      <c r="AJ391" s="290"/>
      <c r="AK391" s="290"/>
      <c r="AL391" s="290"/>
      <c r="AM391" s="290"/>
      <c r="AN391" s="290"/>
      <c r="AO391" s="290"/>
      <c r="AP391" s="290"/>
      <c r="AQ391" s="290"/>
      <c r="AR391" s="290"/>
      <c r="AS391" s="290"/>
      <c r="AT391" s="290"/>
      <c r="AU391" s="290"/>
      <c r="AV391" s="290"/>
      <c r="AW391" s="290"/>
      <c r="AX391" s="290"/>
      <c r="AY391" s="290"/>
      <c r="AZ391" s="290"/>
      <c r="BA391" s="290"/>
      <c r="BB391" s="290"/>
      <c r="BC391" s="290"/>
      <c r="BD391" s="290"/>
      <c r="BE391" s="290"/>
      <c r="BF391" s="290"/>
      <c r="BG391" s="290">
        <v>2</v>
      </c>
      <c r="BH391" s="290">
        <v>2</v>
      </c>
      <c r="BI391" s="290">
        <v>2</v>
      </c>
      <c r="BJ391" s="290">
        <v>2</v>
      </c>
      <c r="BK391" s="290">
        <v>2</v>
      </c>
      <c r="BL391" s="290">
        <v>2</v>
      </c>
      <c r="BM391" s="290">
        <v>2</v>
      </c>
      <c r="BN391" s="290">
        <v>2</v>
      </c>
      <c r="BO391" s="290">
        <v>2</v>
      </c>
      <c r="BP391" s="290">
        <v>2</v>
      </c>
      <c r="BQ391" s="290">
        <v>2</v>
      </c>
      <c r="BR391" s="290">
        <v>2</v>
      </c>
      <c r="BS391" s="290">
        <v>2</v>
      </c>
      <c r="BT391" s="290">
        <v>2</v>
      </c>
      <c r="BU391" s="290">
        <v>2</v>
      </c>
      <c r="BV391" s="290">
        <v>2</v>
      </c>
      <c r="BW391" s="290">
        <v>2</v>
      </c>
      <c r="BX391" s="291">
        <f t="shared" si="243"/>
        <v>17</v>
      </c>
      <c r="BY391" s="292">
        <f t="shared" si="244"/>
        <v>1</v>
      </c>
      <c r="BZ391" s="291">
        <f t="shared" si="228"/>
        <v>0</v>
      </c>
      <c r="CA391" s="292">
        <f t="shared" si="245"/>
        <v>0</v>
      </c>
      <c r="CB391" s="291">
        <f t="shared" si="229"/>
        <v>0</v>
      </c>
      <c r="CC391" s="292">
        <f t="shared" ref="CC391:CC412" si="247">CB391/COUNTA($BG391:$BV391)</f>
        <v>0</v>
      </c>
      <c r="CD391" s="291">
        <f t="shared" si="246"/>
        <v>2</v>
      </c>
      <c r="CE391" s="291" t="str">
        <f t="shared" si="218"/>
        <v>Đạt mục tiêu</v>
      </c>
      <c r="CF391" s="274"/>
    </row>
    <row r="392" spans="1:84" ht="30.75" customHeight="1">
      <c r="A392" s="652"/>
      <c r="B392" s="647"/>
      <c r="C392" s="643"/>
      <c r="D392" s="643"/>
      <c r="E392" s="643"/>
      <c r="F392" s="643"/>
      <c r="G392" s="617"/>
      <c r="H392" s="290" t="s">
        <v>1614</v>
      </c>
      <c r="I392" s="290" t="s">
        <v>1303</v>
      </c>
      <c r="J392" s="70" t="s">
        <v>1163</v>
      </c>
      <c r="K392" s="288" t="s">
        <v>1082</v>
      </c>
      <c r="L392" s="399" t="s">
        <v>648</v>
      </c>
      <c r="M392" s="289"/>
      <c r="N392" s="289" t="s">
        <v>648</v>
      </c>
      <c r="O392" s="289"/>
      <c r="P392" s="289"/>
      <c r="Q392" s="289"/>
      <c r="R392" s="289"/>
      <c r="S392" s="289"/>
      <c r="T392" s="289"/>
      <c r="U392" s="289"/>
      <c r="V392" s="289"/>
      <c r="W392" s="478">
        <f t="shared" si="224"/>
        <v>1</v>
      </c>
      <c r="X392" s="290"/>
      <c r="Y392" s="290"/>
      <c r="Z392" s="290"/>
      <c r="AA392" s="290" t="s">
        <v>1769</v>
      </c>
      <c r="AB392" s="290"/>
      <c r="AC392" s="290"/>
      <c r="AD392" s="290"/>
      <c r="AE392" s="290"/>
      <c r="AF392" s="290"/>
      <c r="AG392" s="290"/>
      <c r="AH392" s="290"/>
      <c r="AI392" s="290"/>
      <c r="AJ392" s="290"/>
      <c r="AK392" s="290"/>
      <c r="AL392" s="290"/>
      <c r="AM392" s="290"/>
      <c r="AN392" s="290"/>
      <c r="AO392" s="290"/>
      <c r="AP392" s="290"/>
      <c r="AQ392" s="290"/>
      <c r="AR392" s="290"/>
      <c r="AS392" s="290"/>
      <c r="AT392" s="290"/>
      <c r="AU392" s="290"/>
      <c r="AV392" s="290"/>
      <c r="AW392" s="290"/>
      <c r="AX392" s="290"/>
      <c r="AY392" s="290"/>
      <c r="AZ392" s="290"/>
      <c r="BA392" s="290"/>
      <c r="BB392" s="290"/>
      <c r="BC392" s="290"/>
      <c r="BD392" s="290"/>
      <c r="BE392" s="290"/>
      <c r="BF392" s="290"/>
      <c r="BG392" s="290">
        <v>2</v>
      </c>
      <c r="BH392" s="290">
        <v>2</v>
      </c>
      <c r="BI392" s="290">
        <v>2</v>
      </c>
      <c r="BJ392" s="290">
        <v>2</v>
      </c>
      <c r="BK392" s="290">
        <v>2</v>
      </c>
      <c r="BL392" s="290">
        <v>2</v>
      </c>
      <c r="BM392" s="290">
        <v>2</v>
      </c>
      <c r="BN392" s="290">
        <v>2</v>
      </c>
      <c r="BO392" s="290">
        <v>2</v>
      </c>
      <c r="BP392" s="290">
        <v>2</v>
      </c>
      <c r="BQ392" s="290">
        <v>2</v>
      </c>
      <c r="BR392" s="290">
        <v>2</v>
      </c>
      <c r="BS392" s="290">
        <v>2</v>
      </c>
      <c r="BT392" s="290">
        <v>2</v>
      </c>
      <c r="BU392" s="290">
        <v>2</v>
      </c>
      <c r="BV392" s="290">
        <v>2</v>
      </c>
      <c r="BW392" s="290">
        <v>2</v>
      </c>
      <c r="BX392" s="291">
        <f t="shared" si="243"/>
        <v>17</v>
      </c>
      <c r="BY392" s="292">
        <f t="shared" si="244"/>
        <v>1</v>
      </c>
      <c r="BZ392" s="291">
        <f t="shared" si="228"/>
        <v>0</v>
      </c>
      <c r="CA392" s="292">
        <f t="shared" si="245"/>
        <v>0</v>
      </c>
      <c r="CB392" s="291">
        <f t="shared" si="229"/>
        <v>0</v>
      </c>
      <c r="CC392" s="292">
        <f t="shared" si="247"/>
        <v>0</v>
      </c>
      <c r="CD392" s="291">
        <f t="shared" si="246"/>
        <v>2</v>
      </c>
      <c r="CE392" s="291" t="str">
        <f t="shared" si="218"/>
        <v>Đạt mục tiêu</v>
      </c>
      <c r="CF392" s="274"/>
    </row>
    <row r="393" spans="1:84" ht="30.75" customHeight="1">
      <c r="A393" s="652"/>
      <c r="B393" s="647"/>
      <c r="C393" s="643"/>
      <c r="D393" s="643"/>
      <c r="E393" s="643"/>
      <c r="F393" s="643"/>
      <c r="G393" s="617"/>
      <c r="H393" s="290" t="s">
        <v>1615</v>
      </c>
      <c r="I393" s="290" t="s">
        <v>1303</v>
      </c>
      <c r="J393" s="70" t="s">
        <v>1163</v>
      </c>
      <c r="K393" s="288" t="s">
        <v>1082</v>
      </c>
      <c r="L393" s="399" t="s">
        <v>648</v>
      </c>
      <c r="M393" s="289"/>
      <c r="N393" s="289" t="s">
        <v>648</v>
      </c>
      <c r="O393" s="289"/>
      <c r="P393" s="289"/>
      <c r="Q393" s="289"/>
      <c r="R393" s="289"/>
      <c r="S393" s="289"/>
      <c r="T393" s="289"/>
      <c r="U393" s="289"/>
      <c r="V393" s="289"/>
      <c r="W393" s="478">
        <f t="shared" si="224"/>
        <v>1</v>
      </c>
      <c r="X393" s="290"/>
      <c r="Y393" s="290"/>
      <c r="Z393" s="290"/>
      <c r="AA393" s="290"/>
      <c r="AB393" s="290"/>
      <c r="AC393" s="290" t="s">
        <v>1769</v>
      </c>
      <c r="AD393" s="290"/>
      <c r="AE393" s="290"/>
      <c r="AF393" s="290"/>
      <c r="AG393" s="290"/>
      <c r="AH393" s="290"/>
      <c r="AI393" s="290"/>
      <c r="AJ393" s="290"/>
      <c r="AK393" s="290"/>
      <c r="AL393" s="290"/>
      <c r="AM393" s="290"/>
      <c r="AN393" s="290"/>
      <c r="AO393" s="290"/>
      <c r="AP393" s="290"/>
      <c r="AQ393" s="290"/>
      <c r="AR393" s="290"/>
      <c r="AS393" s="290"/>
      <c r="AT393" s="290"/>
      <c r="AU393" s="290"/>
      <c r="AV393" s="290"/>
      <c r="AW393" s="290"/>
      <c r="AX393" s="290"/>
      <c r="AY393" s="290"/>
      <c r="AZ393" s="290"/>
      <c r="BA393" s="290"/>
      <c r="BB393" s="290"/>
      <c r="BC393" s="290"/>
      <c r="BD393" s="290"/>
      <c r="BE393" s="290"/>
      <c r="BF393" s="290"/>
      <c r="BG393" s="290">
        <v>2</v>
      </c>
      <c r="BH393" s="290">
        <v>2</v>
      </c>
      <c r="BI393" s="290">
        <v>2</v>
      </c>
      <c r="BJ393" s="290">
        <v>2</v>
      </c>
      <c r="BK393" s="290">
        <v>2</v>
      </c>
      <c r="BL393" s="290">
        <v>2</v>
      </c>
      <c r="BM393" s="290">
        <v>2</v>
      </c>
      <c r="BN393" s="290">
        <v>2</v>
      </c>
      <c r="BO393" s="290">
        <v>2</v>
      </c>
      <c r="BP393" s="290">
        <v>2</v>
      </c>
      <c r="BQ393" s="290">
        <v>2</v>
      </c>
      <c r="BR393" s="290">
        <v>2</v>
      </c>
      <c r="BS393" s="290">
        <v>2</v>
      </c>
      <c r="BT393" s="290">
        <v>2</v>
      </c>
      <c r="BU393" s="290">
        <v>2</v>
      </c>
      <c r="BV393" s="290">
        <v>2</v>
      </c>
      <c r="BW393" s="290">
        <v>2</v>
      </c>
      <c r="BX393" s="291">
        <f t="shared" si="243"/>
        <v>17</v>
      </c>
      <c r="BY393" s="292">
        <f t="shared" si="244"/>
        <v>1</v>
      </c>
      <c r="BZ393" s="291">
        <f t="shared" si="228"/>
        <v>0</v>
      </c>
      <c r="CA393" s="292">
        <f t="shared" si="245"/>
        <v>0</v>
      </c>
      <c r="CB393" s="291">
        <f t="shared" si="229"/>
        <v>0</v>
      </c>
      <c r="CC393" s="292">
        <f t="shared" si="247"/>
        <v>0</v>
      </c>
      <c r="CD393" s="291">
        <f t="shared" si="246"/>
        <v>2</v>
      </c>
      <c r="CE393" s="291" t="str">
        <f t="shared" si="218"/>
        <v>Đạt mục tiêu</v>
      </c>
      <c r="CF393" s="274"/>
    </row>
    <row r="394" spans="1:84" ht="30.75" customHeight="1">
      <c r="A394" s="652"/>
      <c r="B394" s="647"/>
      <c r="C394" s="643"/>
      <c r="D394" s="643"/>
      <c r="E394" s="643"/>
      <c r="F394" s="643"/>
      <c r="G394" s="617"/>
      <c r="H394" s="290" t="s">
        <v>1910</v>
      </c>
      <c r="I394" s="290" t="s">
        <v>1303</v>
      </c>
      <c r="J394" s="70" t="s">
        <v>1163</v>
      </c>
      <c r="K394" s="288" t="s">
        <v>1082</v>
      </c>
      <c r="L394" s="399" t="s">
        <v>648</v>
      </c>
      <c r="M394" s="289"/>
      <c r="N394" s="289"/>
      <c r="O394" s="289"/>
      <c r="P394" s="289"/>
      <c r="Q394" s="289" t="s">
        <v>648</v>
      </c>
      <c r="R394" s="289"/>
      <c r="S394" s="289"/>
      <c r="T394" s="289"/>
      <c r="U394" s="289"/>
      <c r="V394" s="289"/>
      <c r="W394" s="478">
        <f t="shared" si="224"/>
        <v>1</v>
      </c>
      <c r="X394" s="290"/>
      <c r="Y394" s="290"/>
      <c r="Z394" s="290"/>
      <c r="AA394" s="290"/>
      <c r="AB394" s="290"/>
      <c r="AC394" s="290"/>
      <c r="AD394" s="290"/>
      <c r="AE394" s="290"/>
      <c r="AF394" s="290"/>
      <c r="AG394" s="290"/>
      <c r="AH394" s="290"/>
      <c r="AI394" s="290"/>
      <c r="AJ394" s="290"/>
      <c r="AK394" s="290"/>
      <c r="AL394" s="290"/>
      <c r="AM394" s="290" t="s">
        <v>1769</v>
      </c>
      <c r="AN394" s="290"/>
      <c r="AO394" s="290"/>
      <c r="AP394" s="290"/>
      <c r="AQ394" s="290"/>
      <c r="AR394" s="290"/>
      <c r="AS394" s="290"/>
      <c r="AT394" s="290"/>
      <c r="AU394" s="290"/>
      <c r="AV394" s="290"/>
      <c r="AW394" s="290"/>
      <c r="AX394" s="290"/>
      <c r="AY394" s="290"/>
      <c r="AZ394" s="290"/>
      <c r="BA394" s="290"/>
      <c r="BB394" s="290"/>
      <c r="BC394" s="290"/>
      <c r="BD394" s="290"/>
      <c r="BE394" s="290"/>
      <c r="BF394" s="290"/>
      <c r="BG394" s="290">
        <v>2</v>
      </c>
      <c r="BH394" s="290">
        <v>2</v>
      </c>
      <c r="BI394" s="290">
        <v>2</v>
      </c>
      <c r="BJ394" s="290">
        <v>2</v>
      </c>
      <c r="BK394" s="290">
        <v>2</v>
      </c>
      <c r="BL394" s="290">
        <v>2</v>
      </c>
      <c r="BM394" s="290">
        <v>2</v>
      </c>
      <c r="BN394" s="290">
        <v>2</v>
      </c>
      <c r="BO394" s="290">
        <v>2</v>
      </c>
      <c r="BP394" s="290">
        <v>2</v>
      </c>
      <c r="BQ394" s="290">
        <v>2</v>
      </c>
      <c r="BR394" s="290">
        <v>2</v>
      </c>
      <c r="BS394" s="290">
        <v>2</v>
      </c>
      <c r="BT394" s="290">
        <v>2</v>
      </c>
      <c r="BU394" s="290">
        <v>2</v>
      </c>
      <c r="BV394" s="290">
        <v>2</v>
      </c>
      <c r="BW394" s="290">
        <v>2</v>
      </c>
      <c r="BX394" s="291">
        <f t="shared" si="243"/>
        <v>17</v>
      </c>
      <c r="BY394" s="292">
        <f t="shared" si="244"/>
        <v>1</v>
      </c>
      <c r="BZ394" s="291">
        <f t="shared" si="228"/>
        <v>0</v>
      </c>
      <c r="CA394" s="292">
        <f t="shared" si="245"/>
        <v>0</v>
      </c>
      <c r="CB394" s="291">
        <f t="shared" si="229"/>
        <v>0</v>
      </c>
      <c r="CC394" s="292">
        <f t="shared" si="247"/>
        <v>0</v>
      </c>
      <c r="CD394" s="291">
        <f t="shared" si="246"/>
        <v>2</v>
      </c>
      <c r="CE394" s="291" t="str">
        <f t="shared" si="218"/>
        <v>Đạt mục tiêu</v>
      </c>
      <c r="CF394" s="274"/>
    </row>
    <row r="395" spans="1:84" ht="30.75" customHeight="1">
      <c r="A395" s="652"/>
      <c r="B395" s="647"/>
      <c r="C395" s="643"/>
      <c r="D395" s="643"/>
      <c r="E395" s="643"/>
      <c r="F395" s="643"/>
      <c r="G395" s="617"/>
      <c r="H395" s="290" t="s">
        <v>1954</v>
      </c>
      <c r="I395" s="290" t="s">
        <v>1303</v>
      </c>
      <c r="J395" s="70" t="s">
        <v>1163</v>
      </c>
      <c r="K395" s="288" t="s">
        <v>1082</v>
      </c>
      <c r="L395" s="399" t="s">
        <v>648</v>
      </c>
      <c r="M395" s="289"/>
      <c r="N395" s="289"/>
      <c r="O395" s="289"/>
      <c r="P395" s="289"/>
      <c r="Q395" s="289"/>
      <c r="R395" s="289" t="s">
        <v>648</v>
      </c>
      <c r="S395" s="289"/>
      <c r="T395" s="289"/>
      <c r="U395" s="289"/>
      <c r="V395" s="289"/>
      <c r="W395" s="478">
        <f t="shared" si="224"/>
        <v>1</v>
      </c>
      <c r="X395" s="290"/>
      <c r="Y395" s="290"/>
      <c r="Z395" s="290"/>
      <c r="AA395" s="290"/>
      <c r="AB395" s="290"/>
      <c r="AC395" s="290"/>
      <c r="AD395" s="290"/>
      <c r="AE395" s="290"/>
      <c r="AF395" s="290"/>
      <c r="AG395" s="290"/>
      <c r="AH395" s="290"/>
      <c r="AI395" s="290"/>
      <c r="AJ395" s="290"/>
      <c r="AK395" s="290"/>
      <c r="AL395" s="290"/>
      <c r="AM395" s="290"/>
      <c r="AN395" s="290"/>
      <c r="AO395" s="290"/>
      <c r="AP395" s="290" t="s">
        <v>1769</v>
      </c>
      <c r="AQ395" s="290"/>
      <c r="AR395" s="290"/>
      <c r="AS395" s="290"/>
      <c r="AT395" s="290"/>
      <c r="AU395" s="290"/>
      <c r="AV395" s="290"/>
      <c r="AW395" s="290"/>
      <c r="AX395" s="290"/>
      <c r="AY395" s="290"/>
      <c r="AZ395" s="290"/>
      <c r="BA395" s="290"/>
      <c r="BB395" s="290"/>
      <c r="BC395" s="290"/>
      <c r="BD395" s="290"/>
      <c r="BE395" s="290"/>
      <c r="BF395" s="290"/>
      <c r="BG395" s="290">
        <v>2</v>
      </c>
      <c r="BH395" s="290">
        <v>2</v>
      </c>
      <c r="BI395" s="290">
        <v>2</v>
      </c>
      <c r="BJ395" s="290">
        <v>2</v>
      </c>
      <c r="BK395" s="290">
        <v>2</v>
      </c>
      <c r="BL395" s="290">
        <v>2</v>
      </c>
      <c r="BM395" s="290">
        <v>2</v>
      </c>
      <c r="BN395" s="290">
        <v>2</v>
      </c>
      <c r="BO395" s="290">
        <v>2</v>
      </c>
      <c r="BP395" s="290">
        <v>2</v>
      </c>
      <c r="BQ395" s="290">
        <v>2</v>
      </c>
      <c r="BR395" s="290">
        <v>2</v>
      </c>
      <c r="BS395" s="290">
        <v>2</v>
      </c>
      <c r="BT395" s="290">
        <v>2</v>
      </c>
      <c r="BU395" s="290">
        <v>2</v>
      </c>
      <c r="BV395" s="290">
        <v>2</v>
      </c>
      <c r="BW395" s="290">
        <v>2</v>
      </c>
      <c r="BX395" s="291">
        <f t="shared" si="243"/>
        <v>17</v>
      </c>
      <c r="BY395" s="292">
        <f t="shared" si="244"/>
        <v>1</v>
      </c>
      <c r="BZ395" s="291">
        <f t="shared" si="228"/>
        <v>0</v>
      </c>
      <c r="CA395" s="292">
        <f t="shared" si="245"/>
        <v>0</v>
      </c>
      <c r="CB395" s="291">
        <f t="shared" si="229"/>
        <v>0</v>
      </c>
      <c r="CC395" s="292">
        <f t="shared" si="247"/>
        <v>0</v>
      </c>
      <c r="CD395" s="291">
        <f t="shared" si="246"/>
        <v>2</v>
      </c>
      <c r="CE395" s="291" t="str">
        <f t="shared" si="218"/>
        <v>Đạt mục tiêu</v>
      </c>
      <c r="CF395" s="274"/>
    </row>
    <row r="396" spans="1:84" ht="48.75" customHeight="1">
      <c r="A396" s="652"/>
      <c r="B396" s="647"/>
      <c r="C396" s="643"/>
      <c r="D396" s="643"/>
      <c r="E396" s="643"/>
      <c r="F396" s="643"/>
      <c r="G396" s="617"/>
      <c r="H396" s="290" t="s">
        <v>1912</v>
      </c>
      <c r="I396" s="290" t="s">
        <v>1303</v>
      </c>
      <c r="J396" s="70" t="s">
        <v>1163</v>
      </c>
      <c r="K396" s="288" t="s">
        <v>1082</v>
      </c>
      <c r="L396" s="399" t="s">
        <v>648</v>
      </c>
      <c r="M396" s="289"/>
      <c r="N396" s="289"/>
      <c r="O396" s="289"/>
      <c r="P396" s="289"/>
      <c r="Q396" s="289"/>
      <c r="R396" s="289"/>
      <c r="S396" s="289" t="s">
        <v>648</v>
      </c>
      <c r="T396" s="289"/>
      <c r="U396" s="289"/>
      <c r="V396" s="289"/>
      <c r="W396" s="478">
        <f t="shared" si="224"/>
        <v>1</v>
      </c>
      <c r="X396" s="290"/>
      <c r="Y396" s="290"/>
      <c r="Z396" s="290"/>
      <c r="AA396" s="290"/>
      <c r="AB396" s="290"/>
      <c r="AC396" s="290"/>
      <c r="AD396" s="290"/>
      <c r="AE396" s="290"/>
      <c r="AF396" s="290"/>
      <c r="AG396" s="290"/>
      <c r="AH396" s="290"/>
      <c r="AI396" s="290"/>
      <c r="AJ396" s="290"/>
      <c r="AK396" s="290"/>
      <c r="AL396" s="290"/>
      <c r="AM396" s="290"/>
      <c r="AN396" s="290"/>
      <c r="AO396" s="290"/>
      <c r="AP396" s="290"/>
      <c r="AQ396" s="290"/>
      <c r="AR396" s="290"/>
      <c r="AS396" s="290" t="s">
        <v>1769</v>
      </c>
      <c r="AT396" s="290"/>
      <c r="AU396" s="290"/>
      <c r="AV396" s="290"/>
      <c r="AW396" s="290"/>
      <c r="AX396" s="290"/>
      <c r="AY396" s="290"/>
      <c r="AZ396" s="290"/>
      <c r="BA396" s="290"/>
      <c r="BB396" s="290"/>
      <c r="BC396" s="290"/>
      <c r="BD396" s="290"/>
      <c r="BE396" s="290"/>
      <c r="BF396" s="290"/>
      <c r="BG396" s="290">
        <v>2</v>
      </c>
      <c r="BH396" s="290">
        <v>2</v>
      </c>
      <c r="BI396" s="290">
        <v>2</v>
      </c>
      <c r="BJ396" s="290">
        <v>2</v>
      </c>
      <c r="BK396" s="290">
        <v>2</v>
      </c>
      <c r="BL396" s="290">
        <v>2</v>
      </c>
      <c r="BM396" s="290">
        <v>2</v>
      </c>
      <c r="BN396" s="290">
        <v>2</v>
      </c>
      <c r="BO396" s="290">
        <v>2</v>
      </c>
      <c r="BP396" s="290">
        <v>2</v>
      </c>
      <c r="BQ396" s="290">
        <v>2</v>
      </c>
      <c r="BR396" s="290">
        <v>2</v>
      </c>
      <c r="BS396" s="290">
        <v>2</v>
      </c>
      <c r="BT396" s="290">
        <v>2</v>
      </c>
      <c r="BU396" s="290">
        <v>2</v>
      </c>
      <c r="BV396" s="290">
        <v>2</v>
      </c>
      <c r="BW396" s="290">
        <v>2</v>
      </c>
      <c r="BX396" s="291">
        <f t="shared" si="243"/>
        <v>17</v>
      </c>
      <c r="BY396" s="292">
        <f t="shared" si="244"/>
        <v>1</v>
      </c>
      <c r="BZ396" s="291">
        <f t="shared" si="228"/>
        <v>0</v>
      </c>
      <c r="CA396" s="292">
        <f t="shared" si="245"/>
        <v>0</v>
      </c>
      <c r="CB396" s="291">
        <f t="shared" si="229"/>
        <v>0</v>
      </c>
      <c r="CC396" s="292">
        <f t="shared" si="247"/>
        <v>0</v>
      </c>
      <c r="CD396" s="291">
        <f t="shared" si="246"/>
        <v>2</v>
      </c>
      <c r="CE396" s="291" t="str">
        <f t="shared" ref="CE396:CE422" si="248">IF(CD396&gt;=1.6,"Đạt mục tiêu",IF(CD396&gt;=1,"Cần cố gắng","Chưa đạt"))</f>
        <v>Đạt mục tiêu</v>
      </c>
      <c r="CF396" s="274"/>
    </row>
    <row r="397" spans="1:84" ht="30.75" customHeight="1">
      <c r="A397" s="652"/>
      <c r="B397" s="647"/>
      <c r="C397" s="643"/>
      <c r="D397" s="643"/>
      <c r="E397" s="643"/>
      <c r="F397" s="643"/>
      <c r="G397" s="617"/>
      <c r="H397" s="290" t="s">
        <v>2120</v>
      </c>
      <c r="I397" s="290" t="s">
        <v>1303</v>
      </c>
      <c r="J397" s="70" t="s">
        <v>1163</v>
      </c>
      <c r="K397" s="288" t="s">
        <v>1082</v>
      </c>
      <c r="L397" s="399" t="s">
        <v>648</v>
      </c>
      <c r="M397" s="289"/>
      <c r="N397" s="289"/>
      <c r="O397" s="289"/>
      <c r="P397" s="289"/>
      <c r="Q397" s="289"/>
      <c r="R397" s="289"/>
      <c r="S397" s="289"/>
      <c r="T397" s="289" t="s">
        <v>648</v>
      </c>
      <c r="U397" s="289"/>
      <c r="V397" s="289"/>
      <c r="W397" s="478">
        <f t="shared" si="224"/>
        <v>1</v>
      </c>
      <c r="X397" s="290"/>
      <c r="Y397" s="290"/>
      <c r="Z397" s="290"/>
      <c r="AA397" s="290"/>
      <c r="AB397" s="290"/>
      <c r="AC397" s="290"/>
      <c r="AD397" s="290"/>
      <c r="AE397" s="290"/>
      <c r="AF397" s="290"/>
      <c r="AG397" s="290"/>
      <c r="AH397" s="290"/>
      <c r="AI397" s="290"/>
      <c r="AJ397" s="290"/>
      <c r="AK397" s="290"/>
      <c r="AL397" s="290"/>
      <c r="AM397" s="290"/>
      <c r="AN397" s="290"/>
      <c r="AO397" s="290"/>
      <c r="AP397" s="290"/>
      <c r="AQ397" s="290"/>
      <c r="AR397" s="290"/>
      <c r="AS397" s="290"/>
      <c r="AT397" s="290"/>
      <c r="AU397" s="290"/>
      <c r="AV397" s="290"/>
      <c r="AW397" s="290" t="s">
        <v>1769</v>
      </c>
      <c r="AX397" s="290"/>
      <c r="AY397" s="290"/>
      <c r="AZ397" s="290"/>
      <c r="BA397" s="290"/>
      <c r="BB397" s="290"/>
      <c r="BC397" s="290"/>
      <c r="BD397" s="290"/>
      <c r="BE397" s="290"/>
      <c r="BF397" s="290"/>
      <c r="BG397" s="290">
        <v>2</v>
      </c>
      <c r="BH397" s="290">
        <v>2</v>
      </c>
      <c r="BI397" s="290">
        <v>2</v>
      </c>
      <c r="BJ397" s="290">
        <v>2</v>
      </c>
      <c r="BK397" s="290">
        <v>2</v>
      </c>
      <c r="BL397" s="290">
        <v>2</v>
      </c>
      <c r="BM397" s="290">
        <v>2</v>
      </c>
      <c r="BN397" s="290">
        <v>2</v>
      </c>
      <c r="BO397" s="290">
        <v>2</v>
      </c>
      <c r="BP397" s="290">
        <v>2</v>
      </c>
      <c r="BQ397" s="290">
        <v>2</v>
      </c>
      <c r="BR397" s="290">
        <v>2</v>
      </c>
      <c r="BS397" s="290">
        <v>2</v>
      </c>
      <c r="BT397" s="290">
        <v>2</v>
      </c>
      <c r="BU397" s="290">
        <v>2</v>
      </c>
      <c r="BV397" s="290">
        <v>2</v>
      </c>
      <c r="BW397" s="290">
        <v>2</v>
      </c>
      <c r="BX397" s="291">
        <f t="shared" si="243"/>
        <v>17</v>
      </c>
      <c r="BY397" s="292">
        <f t="shared" si="244"/>
        <v>1</v>
      </c>
      <c r="BZ397" s="291">
        <f t="shared" si="228"/>
        <v>0</v>
      </c>
      <c r="CA397" s="292">
        <f t="shared" si="245"/>
        <v>0</v>
      </c>
      <c r="CB397" s="291">
        <f t="shared" si="229"/>
        <v>0</v>
      </c>
      <c r="CC397" s="292">
        <f t="shared" si="247"/>
        <v>0</v>
      </c>
      <c r="CD397" s="291">
        <f t="shared" si="246"/>
        <v>2</v>
      </c>
      <c r="CE397" s="291" t="str">
        <f t="shared" si="248"/>
        <v>Đạt mục tiêu</v>
      </c>
      <c r="CF397" s="274"/>
    </row>
    <row r="398" spans="1:84" ht="30.75" customHeight="1">
      <c r="A398" s="653"/>
      <c r="B398" s="648"/>
      <c r="C398" s="644"/>
      <c r="D398" s="644"/>
      <c r="E398" s="643"/>
      <c r="F398" s="643"/>
      <c r="G398" s="617"/>
      <c r="H398" s="290" t="s">
        <v>1618</v>
      </c>
      <c r="I398" s="290" t="s">
        <v>1303</v>
      </c>
      <c r="J398" s="70" t="s">
        <v>1163</v>
      </c>
      <c r="K398" s="288" t="s">
        <v>1082</v>
      </c>
      <c r="L398" s="399" t="s">
        <v>648</v>
      </c>
      <c r="M398" s="289"/>
      <c r="N398" s="289"/>
      <c r="O398" s="289"/>
      <c r="P398" s="289"/>
      <c r="Q398" s="289"/>
      <c r="R398" s="289"/>
      <c r="S398" s="289"/>
      <c r="T398" s="289"/>
      <c r="U398" s="289"/>
      <c r="V398" s="289" t="s">
        <v>648</v>
      </c>
      <c r="W398" s="478">
        <f t="shared" si="224"/>
        <v>1</v>
      </c>
      <c r="X398" s="290"/>
      <c r="Y398" s="290"/>
      <c r="Z398" s="290"/>
      <c r="AA398" s="290"/>
      <c r="AB398" s="290"/>
      <c r="AC398" s="290"/>
      <c r="AD398" s="290"/>
      <c r="AE398" s="290"/>
      <c r="AF398" s="290"/>
      <c r="AG398" s="290"/>
      <c r="AH398" s="290"/>
      <c r="AI398" s="290"/>
      <c r="AJ398" s="290"/>
      <c r="AK398" s="290"/>
      <c r="AL398" s="290"/>
      <c r="AM398" s="290"/>
      <c r="AN398" s="290"/>
      <c r="AO398" s="290"/>
      <c r="AP398" s="290"/>
      <c r="AQ398" s="290"/>
      <c r="AR398" s="290"/>
      <c r="AS398" s="290"/>
      <c r="AT398" s="290"/>
      <c r="AU398" s="290"/>
      <c r="AV398" s="290"/>
      <c r="AW398" s="290"/>
      <c r="AX398" s="290"/>
      <c r="AY398" s="290"/>
      <c r="AZ398" s="290"/>
      <c r="BA398" s="290"/>
      <c r="BB398" s="290"/>
      <c r="BC398" s="290"/>
      <c r="BD398" s="290"/>
      <c r="BE398" s="290" t="s">
        <v>1769</v>
      </c>
      <c r="BF398" s="290"/>
      <c r="BG398" s="290">
        <v>2</v>
      </c>
      <c r="BH398" s="290">
        <v>2</v>
      </c>
      <c r="BI398" s="290">
        <v>2</v>
      </c>
      <c r="BJ398" s="290">
        <v>2</v>
      </c>
      <c r="BK398" s="290">
        <v>2</v>
      </c>
      <c r="BL398" s="290">
        <v>2</v>
      </c>
      <c r="BM398" s="290">
        <v>2</v>
      </c>
      <c r="BN398" s="290">
        <v>2</v>
      </c>
      <c r="BO398" s="290">
        <v>2</v>
      </c>
      <c r="BP398" s="290">
        <v>2</v>
      </c>
      <c r="BQ398" s="290">
        <v>2</v>
      </c>
      <c r="BR398" s="290">
        <v>2</v>
      </c>
      <c r="BS398" s="290">
        <v>2</v>
      </c>
      <c r="BT398" s="290">
        <v>2</v>
      </c>
      <c r="BU398" s="290">
        <v>2</v>
      </c>
      <c r="BV398" s="290">
        <v>2</v>
      </c>
      <c r="BW398" s="290">
        <v>2</v>
      </c>
      <c r="BX398" s="291">
        <f t="shared" si="243"/>
        <v>17</v>
      </c>
      <c r="BY398" s="292">
        <f t="shared" si="244"/>
        <v>1</v>
      </c>
      <c r="BZ398" s="291">
        <f t="shared" si="228"/>
        <v>0</v>
      </c>
      <c r="CA398" s="292">
        <f t="shared" si="245"/>
        <v>0</v>
      </c>
      <c r="CB398" s="291">
        <f t="shared" si="229"/>
        <v>0</v>
      </c>
      <c r="CC398" s="292">
        <f t="shared" si="247"/>
        <v>0</v>
      </c>
      <c r="CD398" s="291">
        <f t="shared" si="246"/>
        <v>2</v>
      </c>
      <c r="CE398" s="291" t="str">
        <f t="shared" si="248"/>
        <v>Đạt mục tiêu</v>
      </c>
      <c r="CF398" s="274"/>
    </row>
    <row r="399" spans="1:84" ht="30.75" customHeight="1">
      <c r="A399" s="651">
        <v>266</v>
      </c>
      <c r="B399" s="646">
        <v>564</v>
      </c>
      <c r="C399" s="645" t="s">
        <v>1612</v>
      </c>
      <c r="D399" s="645" t="s">
        <v>23</v>
      </c>
      <c r="E399" s="643"/>
      <c r="F399" s="643"/>
      <c r="G399" s="617"/>
      <c r="H399" s="312" t="s">
        <v>1622</v>
      </c>
      <c r="I399" s="290" t="s">
        <v>1303</v>
      </c>
      <c r="J399" s="70" t="s">
        <v>1163</v>
      </c>
      <c r="K399" s="288" t="s">
        <v>1082</v>
      </c>
      <c r="L399" s="399" t="s">
        <v>648</v>
      </c>
      <c r="M399" s="289"/>
      <c r="N399" s="289"/>
      <c r="O399" s="289"/>
      <c r="P399" s="289"/>
      <c r="Q399" s="289"/>
      <c r="R399" s="289"/>
      <c r="S399" s="289"/>
      <c r="T399" s="289"/>
      <c r="U399" s="289"/>
      <c r="V399" s="289"/>
      <c r="W399" s="478">
        <f t="shared" si="224"/>
        <v>0</v>
      </c>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v>2</v>
      </c>
      <c r="BH399" s="290">
        <v>2</v>
      </c>
      <c r="BI399" s="290">
        <v>2</v>
      </c>
      <c r="BJ399" s="290">
        <v>2</v>
      </c>
      <c r="BK399" s="290">
        <v>2</v>
      </c>
      <c r="BL399" s="290">
        <v>2</v>
      </c>
      <c r="BM399" s="290">
        <v>2</v>
      </c>
      <c r="BN399" s="290">
        <v>2</v>
      </c>
      <c r="BO399" s="290">
        <v>2</v>
      </c>
      <c r="BP399" s="290">
        <v>2</v>
      </c>
      <c r="BQ399" s="290">
        <v>2</v>
      </c>
      <c r="BR399" s="290">
        <v>2</v>
      </c>
      <c r="BS399" s="290">
        <v>2</v>
      </c>
      <c r="BT399" s="290">
        <v>2</v>
      </c>
      <c r="BU399" s="290">
        <v>2</v>
      </c>
      <c r="BV399" s="290">
        <v>2</v>
      </c>
      <c r="BW399" s="290">
        <v>2</v>
      </c>
      <c r="BX399" s="291">
        <f t="shared" si="243"/>
        <v>17</v>
      </c>
      <c r="BY399" s="292">
        <f t="shared" si="244"/>
        <v>1</v>
      </c>
      <c r="BZ399" s="291">
        <f t="shared" si="228"/>
        <v>0</v>
      </c>
      <c r="CA399" s="292">
        <f t="shared" si="245"/>
        <v>0</v>
      </c>
      <c r="CB399" s="291">
        <f t="shared" si="229"/>
        <v>0</v>
      </c>
      <c r="CC399" s="292">
        <f t="shared" si="247"/>
        <v>0</v>
      </c>
      <c r="CD399" s="291">
        <f t="shared" si="246"/>
        <v>2</v>
      </c>
      <c r="CE399" s="291" t="str">
        <f t="shared" si="248"/>
        <v>Đạt mục tiêu</v>
      </c>
      <c r="CF399" s="274"/>
    </row>
    <row r="400" spans="1:84" ht="30.75" customHeight="1">
      <c r="A400" s="652"/>
      <c r="B400" s="647"/>
      <c r="C400" s="643"/>
      <c r="D400" s="643"/>
      <c r="E400" s="643"/>
      <c r="F400" s="643"/>
      <c r="G400" s="617"/>
      <c r="H400" s="290" t="s">
        <v>1621</v>
      </c>
      <c r="I400" s="290" t="s">
        <v>1303</v>
      </c>
      <c r="J400" s="70" t="s">
        <v>1163</v>
      </c>
      <c r="K400" s="288" t="s">
        <v>1082</v>
      </c>
      <c r="L400" s="399" t="s">
        <v>648</v>
      </c>
      <c r="M400" s="289"/>
      <c r="N400" s="289"/>
      <c r="O400" s="289" t="s">
        <v>648</v>
      </c>
      <c r="P400" s="289"/>
      <c r="Q400" s="289"/>
      <c r="R400" s="289"/>
      <c r="S400" s="289"/>
      <c r="T400" s="289"/>
      <c r="U400" s="289"/>
      <c r="V400" s="289"/>
      <c r="W400" s="478">
        <f t="shared" si="224"/>
        <v>1</v>
      </c>
      <c r="X400" s="290"/>
      <c r="Y400" s="290"/>
      <c r="Z400" s="290"/>
      <c r="AA400" s="290"/>
      <c r="AB400" s="290"/>
      <c r="AC400" s="290"/>
      <c r="AD400" s="290"/>
      <c r="AE400" s="290"/>
      <c r="AF400" s="290" t="s">
        <v>1769</v>
      </c>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v>2</v>
      </c>
      <c r="BH400" s="290">
        <v>2</v>
      </c>
      <c r="BI400" s="290">
        <v>2</v>
      </c>
      <c r="BJ400" s="290">
        <v>2</v>
      </c>
      <c r="BK400" s="290">
        <v>2</v>
      </c>
      <c r="BL400" s="290">
        <v>2</v>
      </c>
      <c r="BM400" s="290">
        <v>2</v>
      </c>
      <c r="BN400" s="290">
        <v>2</v>
      </c>
      <c r="BO400" s="290">
        <v>2</v>
      </c>
      <c r="BP400" s="290">
        <v>2</v>
      </c>
      <c r="BQ400" s="290">
        <v>2</v>
      </c>
      <c r="BR400" s="290">
        <v>2</v>
      </c>
      <c r="BS400" s="290">
        <v>2</v>
      </c>
      <c r="BT400" s="290">
        <v>2</v>
      </c>
      <c r="BU400" s="290">
        <v>2</v>
      </c>
      <c r="BV400" s="290">
        <v>2</v>
      </c>
      <c r="BW400" s="290">
        <v>2</v>
      </c>
      <c r="BX400" s="291">
        <f t="shared" si="243"/>
        <v>17</v>
      </c>
      <c r="BY400" s="292">
        <f t="shared" si="244"/>
        <v>1</v>
      </c>
      <c r="BZ400" s="291">
        <f t="shared" si="228"/>
        <v>0</v>
      </c>
      <c r="CA400" s="292">
        <f t="shared" si="245"/>
        <v>0</v>
      </c>
      <c r="CB400" s="291">
        <f t="shared" si="229"/>
        <v>0</v>
      </c>
      <c r="CC400" s="292">
        <f t="shared" si="247"/>
        <v>0</v>
      </c>
      <c r="CD400" s="291">
        <f t="shared" si="246"/>
        <v>2</v>
      </c>
      <c r="CE400" s="291" t="str">
        <f t="shared" si="248"/>
        <v>Đạt mục tiêu</v>
      </c>
      <c r="CF400" s="274"/>
    </row>
    <row r="401" spans="1:84" ht="30.75" customHeight="1">
      <c r="A401" s="652"/>
      <c r="B401" s="647"/>
      <c r="C401" s="643"/>
      <c r="D401" s="643"/>
      <c r="E401" s="643"/>
      <c r="F401" s="643"/>
      <c r="G401" s="617"/>
      <c r="H401" s="290" t="s">
        <v>1623</v>
      </c>
      <c r="I401" s="290" t="s">
        <v>1303</v>
      </c>
      <c r="J401" s="70" t="s">
        <v>1163</v>
      </c>
      <c r="K401" s="288" t="s">
        <v>1082</v>
      </c>
      <c r="L401" s="399" t="s">
        <v>648</v>
      </c>
      <c r="M401" s="289"/>
      <c r="N401" s="289"/>
      <c r="O401" s="289"/>
      <c r="P401" s="289" t="s">
        <v>648</v>
      </c>
      <c r="Q401" s="289"/>
      <c r="R401" s="289"/>
      <c r="S401" s="289"/>
      <c r="T401" s="289"/>
      <c r="U401" s="289"/>
      <c r="V401" s="289"/>
      <c r="W401" s="478">
        <f t="shared" si="224"/>
        <v>1</v>
      </c>
      <c r="X401" s="290"/>
      <c r="Y401" s="290"/>
      <c r="Z401" s="290"/>
      <c r="AA401" s="290"/>
      <c r="AB401" s="290"/>
      <c r="AC401" s="290"/>
      <c r="AD401" s="290"/>
      <c r="AE401" s="290"/>
      <c r="AF401" s="290"/>
      <c r="AG401" s="290"/>
      <c r="AH401" s="290"/>
      <c r="AI401" s="290"/>
      <c r="AJ401" s="290" t="s">
        <v>1769</v>
      </c>
      <c r="AK401" s="290"/>
      <c r="AL401" s="290"/>
      <c r="AM401" s="290"/>
      <c r="AN401" s="290"/>
      <c r="AO401" s="290"/>
      <c r="AP401" s="290"/>
      <c r="AQ401" s="290"/>
      <c r="AR401" s="290"/>
      <c r="AS401" s="290"/>
      <c r="AT401" s="290"/>
      <c r="AU401" s="290"/>
      <c r="AV401" s="290"/>
      <c r="AW401" s="290"/>
      <c r="AX401" s="290"/>
      <c r="AY401" s="290"/>
      <c r="AZ401" s="290"/>
      <c r="BA401" s="290"/>
      <c r="BB401" s="290"/>
      <c r="BC401" s="290"/>
      <c r="BD401" s="290"/>
      <c r="BE401" s="290"/>
      <c r="BF401" s="290"/>
      <c r="BG401" s="290">
        <v>2</v>
      </c>
      <c r="BH401" s="290">
        <v>2</v>
      </c>
      <c r="BI401" s="290">
        <v>2</v>
      </c>
      <c r="BJ401" s="290">
        <v>2</v>
      </c>
      <c r="BK401" s="290">
        <v>2</v>
      </c>
      <c r="BL401" s="290">
        <v>2</v>
      </c>
      <c r="BM401" s="290">
        <v>2</v>
      </c>
      <c r="BN401" s="290">
        <v>2</v>
      </c>
      <c r="BO401" s="290">
        <v>2</v>
      </c>
      <c r="BP401" s="290">
        <v>2</v>
      </c>
      <c r="BQ401" s="290">
        <v>2</v>
      </c>
      <c r="BR401" s="290">
        <v>2</v>
      </c>
      <c r="BS401" s="290">
        <v>2</v>
      </c>
      <c r="BT401" s="290">
        <v>2</v>
      </c>
      <c r="BU401" s="290">
        <v>2</v>
      </c>
      <c r="BV401" s="290">
        <v>2</v>
      </c>
      <c r="BW401" s="290">
        <v>2</v>
      </c>
      <c r="BX401" s="291">
        <f t="shared" si="243"/>
        <v>17</v>
      </c>
      <c r="BY401" s="292">
        <f t="shared" si="244"/>
        <v>1</v>
      </c>
      <c r="BZ401" s="291">
        <f t="shared" si="228"/>
        <v>0</v>
      </c>
      <c r="CA401" s="292">
        <f t="shared" si="245"/>
        <v>0</v>
      </c>
      <c r="CB401" s="291">
        <f t="shared" si="229"/>
        <v>0</v>
      </c>
      <c r="CC401" s="292">
        <f t="shared" si="247"/>
        <v>0</v>
      </c>
      <c r="CD401" s="291">
        <f t="shared" si="246"/>
        <v>2</v>
      </c>
      <c r="CE401" s="291" t="str">
        <f t="shared" si="248"/>
        <v>Đạt mục tiêu</v>
      </c>
      <c r="CF401" s="274"/>
    </row>
    <row r="402" spans="1:84" ht="30.75" customHeight="1">
      <c r="A402" s="652"/>
      <c r="B402" s="647"/>
      <c r="C402" s="643"/>
      <c r="D402" s="643"/>
      <c r="E402" s="643"/>
      <c r="F402" s="643"/>
      <c r="G402" s="617"/>
      <c r="H402" s="290" t="s">
        <v>2042</v>
      </c>
      <c r="I402" s="290" t="s">
        <v>1303</v>
      </c>
      <c r="J402" s="70" t="s">
        <v>1163</v>
      </c>
      <c r="K402" s="288" t="s">
        <v>1082</v>
      </c>
      <c r="L402" s="399" t="s">
        <v>648</v>
      </c>
      <c r="M402" s="289"/>
      <c r="N402" s="289"/>
      <c r="O402" s="289"/>
      <c r="P402" s="289"/>
      <c r="Q402" s="289"/>
      <c r="R402" s="289"/>
      <c r="S402" s="289" t="s">
        <v>648</v>
      </c>
      <c r="T402" s="289"/>
      <c r="U402" s="289"/>
      <c r="V402" s="289"/>
      <c r="W402" s="478">
        <f t="shared" si="224"/>
        <v>1</v>
      </c>
      <c r="X402" s="290"/>
      <c r="Y402" s="290"/>
      <c r="Z402" s="290"/>
      <c r="AA402" s="290"/>
      <c r="AB402" s="290"/>
      <c r="AC402" s="290"/>
      <c r="AD402" s="290"/>
      <c r="AE402" s="290"/>
      <c r="AF402" s="290"/>
      <c r="AG402" s="290"/>
      <c r="AH402" s="290"/>
      <c r="AI402" s="290"/>
      <c r="AJ402" s="290"/>
      <c r="AK402" s="290"/>
      <c r="AL402" s="290"/>
      <c r="AM402" s="290"/>
      <c r="AN402" s="290"/>
      <c r="AO402" s="290"/>
      <c r="AP402" s="290"/>
      <c r="AQ402" s="290"/>
      <c r="AR402" s="290"/>
      <c r="AS402" s="290"/>
      <c r="AT402" s="290" t="s">
        <v>1769</v>
      </c>
      <c r="AU402" s="290"/>
      <c r="AV402" s="290"/>
      <c r="AW402" s="290"/>
      <c r="AX402" s="290"/>
      <c r="AY402" s="290"/>
      <c r="AZ402" s="290"/>
      <c r="BA402" s="290"/>
      <c r="BB402" s="290"/>
      <c r="BC402" s="290"/>
      <c r="BD402" s="290"/>
      <c r="BE402" s="290"/>
      <c r="BF402" s="290"/>
      <c r="BG402" s="290">
        <v>2</v>
      </c>
      <c r="BH402" s="290">
        <v>2</v>
      </c>
      <c r="BI402" s="290">
        <v>2</v>
      </c>
      <c r="BJ402" s="290">
        <v>2</v>
      </c>
      <c r="BK402" s="290">
        <v>2</v>
      </c>
      <c r="BL402" s="290">
        <v>2</v>
      </c>
      <c r="BM402" s="290">
        <v>2</v>
      </c>
      <c r="BN402" s="290">
        <v>2</v>
      </c>
      <c r="BO402" s="290">
        <v>2</v>
      </c>
      <c r="BP402" s="290">
        <v>2</v>
      </c>
      <c r="BQ402" s="290">
        <v>2</v>
      </c>
      <c r="BR402" s="290">
        <v>2</v>
      </c>
      <c r="BS402" s="290">
        <v>2</v>
      </c>
      <c r="BT402" s="290">
        <v>2</v>
      </c>
      <c r="BU402" s="290">
        <v>2</v>
      </c>
      <c r="BV402" s="290">
        <v>2</v>
      </c>
      <c r="BW402" s="290">
        <v>2</v>
      </c>
      <c r="BX402" s="291">
        <f t="shared" si="243"/>
        <v>17</v>
      </c>
      <c r="BY402" s="292">
        <f t="shared" si="244"/>
        <v>1</v>
      </c>
      <c r="BZ402" s="291">
        <f t="shared" si="228"/>
        <v>0</v>
      </c>
      <c r="CA402" s="292">
        <f t="shared" si="245"/>
        <v>0</v>
      </c>
      <c r="CB402" s="291">
        <f t="shared" si="229"/>
        <v>0</v>
      </c>
      <c r="CC402" s="292">
        <f t="shared" si="247"/>
        <v>0</v>
      </c>
      <c r="CD402" s="291">
        <f t="shared" si="246"/>
        <v>2</v>
      </c>
      <c r="CE402" s="291" t="str">
        <f t="shared" si="248"/>
        <v>Đạt mục tiêu</v>
      </c>
      <c r="CF402" s="274"/>
    </row>
    <row r="403" spans="1:84" ht="30.75" customHeight="1">
      <c r="A403" s="652"/>
      <c r="B403" s="647"/>
      <c r="C403" s="643"/>
      <c r="D403" s="643"/>
      <c r="E403" s="643"/>
      <c r="F403" s="643"/>
      <c r="G403" s="617"/>
      <c r="H403" s="290" t="s">
        <v>1624</v>
      </c>
      <c r="I403" s="290" t="s">
        <v>1303</v>
      </c>
      <c r="J403" s="70" t="s">
        <v>1163</v>
      </c>
      <c r="K403" s="288" t="s">
        <v>1082</v>
      </c>
      <c r="L403" s="399" t="s">
        <v>648</v>
      </c>
      <c r="M403" s="289"/>
      <c r="N403" s="289"/>
      <c r="O403" s="289"/>
      <c r="P403" s="289"/>
      <c r="Q403" s="289"/>
      <c r="R403" s="289"/>
      <c r="S403" s="289"/>
      <c r="T403" s="289"/>
      <c r="U403" s="289" t="s">
        <v>648</v>
      </c>
      <c r="V403" s="289"/>
      <c r="W403" s="478">
        <f t="shared" si="224"/>
        <v>1</v>
      </c>
      <c r="X403" s="290"/>
      <c r="Y403" s="290"/>
      <c r="Z403" s="290"/>
      <c r="AA403" s="290"/>
      <c r="AB403" s="290"/>
      <c r="AC403" s="290"/>
      <c r="AD403" s="290"/>
      <c r="AE403" s="290"/>
      <c r="AF403" s="290"/>
      <c r="AG403" s="290"/>
      <c r="AH403" s="290"/>
      <c r="AI403" s="290"/>
      <c r="AJ403" s="290"/>
      <c r="AK403" s="290"/>
      <c r="AL403" s="290"/>
      <c r="AM403" s="290"/>
      <c r="AN403" s="290"/>
      <c r="AO403" s="290"/>
      <c r="AP403" s="290"/>
      <c r="AQ403" s="290"/>
      <c r="AR403" s="290"/>
      <c r="AS403" s="290"/>
      <c r="AT403" s="290"/>
      <c r="AU403" s="290"/>
      <c r="AV403" s="290"/>
      <c r="AW403" s="290"/>
      <c r="AX403" s="290"/>
      <c r="AY403" s="290"/>
      <c r="AZ403" s="290"/>
      <c r="BA403" s="290"/>
      <c r="BB403" s="290" t="s">
        <v>1769</v>
      </c>
      <c r="BC403" s="290"/>
      <c r="BD403" s="290"/>
      <c r="BE403" s="290"/>
      <c r="BF403" s="290"/>
      <c r="BG403" s="290">
        <v>2</v>
      </c>
      <c r="BH403" s="290">
        <v>2</v>
      </c>
      <c r="BI403" s="290">
        <v>2</v>
      </c>
      <c r="BJ403" s="290">
        <v>2</v>
      </c>
      <c r="BK403" s="290">
        <v>2</v>
      </c>
      <c r="BL403" s="290">
        <v>2</v>
      </c>
      <c r="BM403" s="290">
        <v>2</v>
      </c>
      <c r="BN403" s="290">
        <v>2</v>
      </c>
      <c r="BO403" s="290">
        <v>2</v>
      </c>
      <c r="BP403" s="290">
        <v>2</v>
      </c>
      <c r="BQ403" s="290">
        <v>2</v>
      </c>
      <c r="BR403" s="290">
        <v>2</v>
      </c>
      <c r="BS403" s="290">
        <v>2</v>
      </c>
      <c r="BT403" s="290">
        <v>2</v>
      </c>
      <c r="BU403" s="290">
        <v>2</v>
      </c>
      <c r="BV403" s="290">
        <v>2</v>
      </c>
      <c r="BW403" s="290">
        <v>2</v>
      </c>
      <c r="BX403" s="291">
        <f t="shared" si="243"/>
        <v>17</v>
      </c>
      <c r="BY403" s="292">
        <f t="shared" si="244"/>
        <v>1</v>
      </c>
      <c r="BZ403" s="291">
        <f t="shared" si="228"/>
        <v>0</v>
      </c>
      <c r="CA403" s="292">
        <f t="shared" si="245"/>
        <v>0</v>
      </c>
      <c r="CB403" s="291">
        <f t="shared" si="229"/>
        <v>0</v>
      </c>
      <c r="CC403" s="292">
        <f t="shared" si="247"/>
        <v>0</v>
      </c>
      <c r="CD403" s="291">
        <f t="shared" si="246"/>
        <v>2</v>
      </c>
      <c r="CE403" s="291" t="str">
        <f t="shared" si="248"/>
        <v>Đạt mục tiêu</v>
      </c>
      <c r="CF403" s="274"/>
    </row>
    <row r="404" spans="1:84" ht="30.75" customHeight="1">
      <c r="A404" s="652"/>
      <c r="B404" s="647"/>
      <c r="C404" s="643"/>
      <c r="D404" s="643"/>
      <c r="E404" s="643"/>
      <c r="F404" s="643"/>
      <c r="G404" s="617"/>
      <c r="H404" s="312" t="s">
        <v>1625</v>
      </c>
      <c r="I404" s="290" t="s">
        <v>1303</v>
      </c>
      <c r="J404" s="70" t="s">
        <v>1163</v>
      </c>
      <c r="K404" s="288" t="s">
        <v>1082</v>
      </c>
      <c r="L404" s="399" t="s">
        <v>648</v>
      </c>
      <c r="M404" s="289"/>
      <c r="N404" s="289"/>
      <c r="O404" s="289"/>
      <c r="P404" s="289"/>
      <c r="Q404" s="289"/>
      <c r="R404" s="289"/>
      <c r="S404" s="289"/>
      <c r="T404" s="289"/>
      <c r="U404" s="289"/>
      <c r="V404" s="289"/>
      <c r="W404" s="478">
        <f t="shared" si="224"/>
        <v>0</v>
      </c>
      <c r="X404" s="290"/>
      <c r="Y404" s="290"/>
      <c r="Z404" s="290"/>
      <c r="AA404" s="290"/>
      <c r="AB404" s="290"/>
      <c r="AC404" s="290"/>
      <c r="AD404" s="290"/>
      <c r="AE404" s="290"/>
      <c r="AF404" s="290"/>
      <c r="AG404" s="290"/>
      <c r="AH404" s="290"/>
      <c r="AI404" s="290"/>
      <c r="AJ404" s="290"/>
      <c r="AK404" s="290"/>
      <c r="AL404" s="290"/>
      <c r="AM404" s="290"/>
      <c r="AN404" s="290"/>
      <c r="AO404" s="290"/>
      <c r="AP404" s="290"/>
      <c r="AQ404" s="290"/>
      <c r="AR404" s="290"/>
      <c r="AS404" s="290"/>
      <c r="AT404" s="290"/>
      <c r="AU404" s="290"/>
      <c r="AV404" s="290"/>
      <c r="AW404" s="290"/>
      <c r="AX404" s="290"/>
      <c r="AY404" s="290"/>
      <c r="AZ404" s="290"/>
      <c r="BA404" s="290"/>
      <c r="BB404" s="290"/>
      <c r="BC404" s="290"/>
      <c r="BD404" s="290"/>
      <c r="BE404" s="290"/>
      <c r="BF404" s="290"/>
      <c r="BG404" s="290">
        <v>2</v>
      </c>
      <c r="BH404" s="290">
        <v>2</v>
      </c>
      <c r="BI404" s="290">
        <v>2</v>
      </c>
      <c r="BJ404" s="290">
        <v>2</v>
      </c>
      <c r="BK404" s="290">
        <v>2</v>
      </c>
      <c r="BL404" s="290">
        <v>2</v>
      </c>
      <c r="BM404" s="290">
        <v>2</v>
      </c>
      <c r="BN404" s="290">
        <v>2</v>
      </c>
      <c r="BO404" s="290">
        <v>2</v>
      </c>
      <c r="BP404" s="290">
        <v>2</v>
      </c>
      <c r="BQ404" s="290">
        <v>2</v>
      </c>
      <c r="BR404" s="290">
        <v>2</v>
      </c>
      <c r="BS404" s="290">
        <v>2</v>
      </c>
      <c r="BT404" s="290">
        <v>2</v>
      </c>
      <c r="BU404" s="290">
        <v>2</v>
      </c>
      <c r="BV404" s="290">
        <v>2</v>
      </c>
      <c r="BW404" s="290">
        <v>2</v>
      </c>
      <c r="BX404" s="291">
        <f t="shared" si="243"/>
        <v>17</v>
      </c>
      <c r="BY404" s="292">
        <f t="shared" si="244"/>
        <v>1</v>
      </c>
      <c r="BZ404" s="291">
        <f t="shared" si="228"/>
        <v>0</v>
      </c>
      <c r="CA404" s="292">
        <f t="shared" si="245"/>
        <v>0</v>
      </c>
      <c r="CB404" s="291">
        <f t="shared" si="229"/>
        <v>0</v>
      </c>
      <c r="CC404" s="292">
        <f t="shared" si="247"/>
        <v>0</v>
      </c>
      <c r="CD404" s="291">
        <f t="shared" si="246"/>
        <v>2</v>
      </c>
      <c r="CE404" s="291" t="str">
        <f t="shared" si="248"/>
        <v>Đạt mục tiêu</v>
      </c>
      <c r="CF404" s="274"/>
    </row>
    <row r="405" spans="1:84" ht="30.75" customHeight="1">
      <c r="A405" s="653"/>
      <c r="B405" s="648"/>
      <c r="C405" s="644"/>
      <c r="D405" s="644"/>
      <c r="E405" s="643"/>
      <c r="F405" s="643"/>
      <c r="G405" s="617"/>
      <c r="H405" s="290" t="s">
        <v>1917</v>
      </c>
      <c r="I405" s="290" t="s">
        <v>1303</v>
      </c>
      <c r="J405" s="70" t="s">
        <v>1163</v>
      </c>
      <c r="K405" s="288" t="s">
        <v>1082</v>
      </c>
      <c r="L405" s="399" t="s">
        <v>648</v>
      </c>
      <c r="M405" s="289"/>
      <c r="N405" s="289"/>
      <c r="O405" s="289" t="s">
        <v>648</v>
      </c>
      <c r="P405" s="289"/>
      <c r="Q405" s="289"/>
      <c r="R405" s="289"/>
      <c r="S405" s="289"/>
      <c r="T405" s="289"/>
      <c r="U405" s="289"/>
      <c r="V405" s="289"/>
      <c r="W405" s="478">
        <f t="shared" si="224"/>
        <v>1</v>
      </c>
      <c r="X405" s="290"/>
      <c r="Y405" s="290"/>
      <c r="Z405" s="290"/>
      <c r="AA405" s="290"/>
      <c r="AB405" s="290"/>
      <c r="AC405" s="290"/>
      <c r="AD405" s="290"/>
      <c r="AE405" s="290" t="s">
        <v>1769</v>
      </c>
      <c r="AF405" s="290"/>
      <c r="AG405" s="290"/>
      <c r="AH405" s="290"/>
      <c r="AI405" s="290"/>
      <c r="AJ405" s="290"/>
      <c r="AK405" s="290"/>
      <c r="AL405" s="290"/>
      <c r="AM405" s="290"/>
      <c r="AN405" s="290"/>
      <c r="AO405" s="290"/>
      <c r="AP405" s="290"/>
      <c r="AQ405" s="290"/>
      <c r="AR405" s="290"/>
      <c r="AS405" s="290"/>
      <c r="AT405" s="290"/>
      <c r="AU405" s="290"/>
      <c r="AV405" s="290"/>
      <c r="AW405" s="290"/>
      <c r="AX405" s="290"/>
      <c r="AY405" s="290"/>
      <c r="AZ405" s="290"/>
      <c r="BA405" s="290"/>
      <c r="BB405" s="290"/>
      <c r="BC405" s="290"/>
      <c r="BD405" s="290"/>
      <c r="BE405" s="290"/>
      <c r="BF405" s="290"/>
      <c r="BG405" s="290">
        <v>2</v>
      </c>
      <c r="BH405" s="290">
        <v>2</v>
      </c>
      <c r="BI405" s="290">
        <v>2</v>
      </c>
      <c r="BJ405" s="290">
        <v>2</v>
      </c>
      <c r="BK405" s="290">
        <v>2</v>
      </c>
      <c r="BL405" s="290">
        <v>2</v>
      </c>
      <c r="BM405" s="290">
        <v>2</v>
      </c>
      <c r="BN405" s="290">
        <v>2</v>
      </c>
      <c r="BO405" s="290">
        <v>2</v>
      </c>
      <c r="BP405" s="290">
        <v>2</v>
      </c>
      <c r="BQ405" s="290">
        <v>2</v>
      </c>
      <c r="BR405" s="290">
        <v>2</v>
      </c>
      <c r="BS405" s="290">
        <v>2</v>
      </c>
      <c r="BT405" s="290">
        <v>2</v>
      </c>
      <c r="BU405" s="290">
        <v>2</v>
      </c>
      <c r="BV405" s="290">
        <v>2</v>
      </c>
      <c r="BW405" s="290">
        <v>2</v>
      </c>
      <c r="BX405" s="291">
        <f t="shared" si="243"/>
        <v>17</v>
      </c>
      <c r="BY405" s="292">
        <f t="shared" si="244"/>
        <v>1</v>
      </c>
      <c r="BZ405" s="291">
        <f t="shared" si="228"/>
        <v>0</v>
      </c>
      <c r="CA405" s="292">
        <f t="shared" si="245"/>
        <v>0</v>
      </c>
      <c r="CB405" s="291">
        <f t="shared" si="229"/>
        <v>0</v>
      </c>
      <c r="CC405" s="292">
        <f t="shared" si="247"/>
        <v>0</v>
      </c>
      <c r="CD405" s="291">
        <f t="shared" si="246"/>
        <v>2</v>
      </c>
      <c r="CE405" s="291" t="str">
        <f t="shared" si="248"/>
        <v>Đạt mục tiêu</v>
      </c>
      <c r="CF405" s="274"/>
    </row>
    <row r="406" spans="1:84" ht="30.75" customHeight="1">
      <c r="A406" s="651">
        <v>267</v>
      </c>
      <c r="B406" s="646">
        <v>565</v>
      </c>
      <c r="C406" s="645" t="s">
        <v>1626</v>
      </c>
      <c r="D406" s="645"/>
      <c r="E406" s="643"/>
      <c r="F406" s="643"/>
      <c r="G406" s="617"/>
      <c r="H406" s="312" t="s">
        <v>1744</v>
      </c>
      <c r="I406" s="290" t="s">
        <v>1303</v>
      </c>
      <c r="J406" s="70" t="s">
        <v>1163</v>
      </c>
      <c r="K406" s="288" t="s">
        <v>1082</v>
      </c>
      <c r="L406" s="399" t="s">
        <v>648</v>
      </c>
      <c r="M406" s="289"/>
      <c r="N406" s="289"/>
      <c r="O406" s="289"/>
      <c r="P406" s="289"/>
      <c r="Q406" s="289"/>
      <c r="R406" s="289"/>
      <c r="S406" s="289"/>
      <c r="T406" s="289"/>
      <c r="U406" s="289"/>
      <c r="V406" s="289"/>
      <c r="W406" s="478">
        <f t="shared" si="224"/>
        <v>0</v>
      </c>
      <c r="X406" s="290"/>
      <c r="Y406" s="290"/>
      <c r="Z406" s="290"/>
      <c r="AA406" s="290"/>
      <c r="AB406" s="290"/>
      <c r="AC406" s="290"/>
      <c r="AD406" s="290"/>
      <c r="AE406" s="290"/>
      <c r="AF406" s="290"/>
      <c r="AG406" s="290"/>
      <c r="AH406" s="290"/>
      <c r="AI406" s="290"/>
      <c r="AJ406" s="290"/>
      <c r="AK406" s="290"/>
      <c r="AL406" s="290"/>
      <c r="AM406" s="290"/>
      <c r="AN406" s="290"/>
      <c r="AO406" s="290"/>
      <c r="AP406" s="290"/>
      <c r="AQ406" s="290"/>
      <c r="AR406" s="290"/>
      <c r="AS406" s="290"/>
      <c r="AT406" s="290"/>
      <c r="AU406" s="290"/>
      <c r="AV406" s="290"/>
      <c r="AW406" s="290"/>
      <c r="AX406" s="290"/>
      <c r="AY406" s="290"/>
      <c r="AZ406" s="290"/>
      <c r="BA406" s="290"/>
      <c r="BB406" s="290"/>
      <c r="BC406" s="290"/>
      <c r="BD406" s="290"/>
      <c r="BE406" s="290"/>
      <c r="BF406" s="290"/>
      <c r="BG406" s="290">
        <v>2</v>
      </c>
      <c r="BH406" s="290">
        <v>2</v>
      </c>
      <c r="BI406" s="290">
        <v>2</v>
      </c>
      <c r="BJ406" s="290">
        <v>2</v>
      </c>
      <c r="BK406" s="290">
        <v>2</v>
      </c>
      <c r="BL406" s="290">
        <v>2</v>
      </c>
      <c r="BM406" s="290">
        <v>2</v>
      </c>
      <c r="BN406" s="290">
        <v>2</v>
      </c>
      <c r="BO406" s="290">
        <v>2</v>
      </c>
      <c r="BP406" s="290">
        <v>2</v>
      </c>
      <c r="BQ406" s="290">
        <v>2</v>
      </c>
      <c r="BR406" s="290">
        <v>2</v>
      </c>
      <c r="BS406" s="290">
        <v>2</v>
      </c>
      <c r="BT406" s="290">
        <v>2</v>
      </c>
      <c r="BU406" s="290">
        <v>2</v>
      </c>
      <c r="BV406" s="290">
        <v>2</v>
      </c>
      <c r="BW406" s="290">
        <v>2</v>
      </c>
      <c r="BX406" s="291">
        <f t="shared" si="243"/>
        <v>17</v>
      </c>
      <c r="BY406" s="292">
        <f t="shared" si="244"/>
        <v>1</v>
      </c>
      <c r="BZ406" s="291">
        <f t="shared" si="228"/>
        <v>0</v>
      </c>
      <c r="CA406" s="292">
        <f t="shared" si="245"/>
        <v>0</v>
      </c>
      <c r="CB406" s="291">
        <f t="shared" si="229"/>
        <v>0</v>
      </c>
      <c r="CC406" s="292">
        <f t="shared" si="247"/>
        <v>0</v>
      </c>
      <c r="CD406" s="291">
        <f t="shared" si="246"/>
        <v>2</v>
      </c>
      <c r="CE406" s="291" t="str">
        <f t="shared" si="248"/>
        <v>Đạt mục tiêu</v>
      </c>
      <c r="CF406" s="274"/>
    </row>
    <row r="407" spans="1:84" ht="30.75" customHeight="1">
      <c r="A407" s="652"/>
      <c r="B407" s="647"/>
      <c r="C407" s="643"/>
      <c r="D407" s="643"/>
      <c r="E407" s="643"/>
      <c r="F407" s="643"/>
      <c r="G407" s="617"/>
      <c r="H407" s="290" t="s">
        <v>1627</v>
      </c>
      <c r="I407" s="290" t="s">
        <v>1303</v>
      </c>
      <c r="J407" s="70" t="s">
        <v>1163</v>
      </c>
      <c r="K407" s="288" t="s">
        <v>1082</v>
      </c>
      <c r="L407" s="399" t="s">
        <v>648</v>
      </c>
      <c r="M407" s="289" t="s">
        <v>648</v>
      </c>
      <c r="N407" s="289"/>
      <c r="O407" s="289"/>
      <c r="P407" s="289"/>
      <c r="Q407" s="289"/>
      <c r="R407" s="289"/>
      <c r="S407" s="289"/>
      <c r="T407" s="289"/>
      <c r="U407" s="289"/>
      <c r="V407" s="289"/>
      <c r="W407" s="478">
        <f t="shared" si="224"/>
        <v>1</v>
      </c>
      <c r="X407" s="290" t="s">
        <v>1769</v>
      </c>
      <c r="Y407" s="290"/>
      <c r="Z407" s="290"/>
      <c r="AA407" s="290"/>
      <c r="AB407" s="290"/>
      <c r="AC407" s="290"/>
      <c r="AD407" s="290"/>
      <c r="AE407" s="290"/>
      <c r="AF407" s="290"/>
      <c r="AG407" s="290"/>
      <c r="AH407" s="290"/>
      <c r="AI407" s="290"/>
      <c r="AJ407" s="290"/>
      <c r="AK407" s="290"/>
      <c r="AL407" s="290"/>
      <c r="AM407" s="290"/>
      <c r="AN407" s="290"/>
      <c r="AO407" s="290"/>
      <c r="AP407" s="290"/>
      <c r="AQ407" s="290"/>
      <c r="AR407" s="290"/>
      <c r="AS407" s="290"/>
      <c r="AT407" s="290"/>
      <c r="AU407" s="290"/>
      <c r="AV407" s="290"/>
      <c r="AW407" s="290"/>
      <c r="AX407" s="290"/>
      <c r="AY407" s="290"/>
      <c r="AZ407" s="290"/>
      <c r="BA407" s="290"/>
      <c r="BB407" s="290"/>
      <c r="BC407" s="290"/>
      <c r="BD407" s="290"/>
      <c r="BE407" s="290"/>
      <c r="BF407" s="290"/>
      <c r="BG407" s="290">
        <v>2</v>
      </c>
      <c r="BH407" s="290">
        <v>2</v>
      </c>
      <c r="BI407" s="290">
        <v>2</v>
      </c>
      <c r="BJ407" s="290">
        <v>2</v>
      </c>
      <c r="BK407" s="290">
        <v>2</v>
      </c>
      <c r="BL407" s="290">
        <v>2</v>
      </c>
      <c r="BM407" s="290">
        <v>2</v>
      </c>
      <c r="BN407" s="290">
        <v>2</v>
      </c>
      <c r="BO407" s="290">
        <v>2</v>
      </c>
      <c r="BP407" s="290">
        <v>2</v>
      </c>
      <c r="BQ407" s="290">
        <v>2</v>
      </c>
      <c r="BR407" s="290">
        <v>2</v>
      </c>
      <c r="BS407" s="290">
        <v>2</v>
      </c>
      <c r="BT407" s="290">
        <v>2</v>
      </c>
      <c r="BU407" s="290">
        <v>2</v>
      </c>
      <c r="BV407" s="290">
        <v>2</v>
      </c>
      <c r="BW407" s="290">
        <v>2</v>
      </c>
      <c r="BX407" s="291">
        <f t="shared" si="243"/>
        <v>17</v>
      </c>
      <c r="BY407" s="292">
        <f t="shared" si="244"/>
        <v>1</v>
      </c>
      <c r="BZ407" s="291">
        <f t="shared" si="228"/>
        <v>0</v>
      </c>
      <c r="CA407" s="292">
        <f t="shared" si="245"/>
        <v>0</v>
      </c>
      <c r="CB407" s="291">
        <f t="shared" si="229"/>
        <v>0</v>
      </c>
      <c r="CC407" s="292">
        <f t="shared" si="247"/>
        <v>0</v>
      </c>
      <c r="CD407" s="291">
        <f t="shared" si="246"/>
        <v>2</v>
      </c>
      <c r="CE407" s="291" t="str">
        <f t="shared" si="248"/>
        <v>Đạt mục tiêu</v>
      </c>
      <c r="CF407" s="274"/>
    </row>
    <row r="408" spans="1:84" ht="30.75" customHeight="1">
      <c r="A408" s="652"/>
      <c r="B408" s="647"/>
      <c r="C408" s="643"/>
      <c r="D408" s="643"/>
      <c r="E408" s="643"/>
      <c r="F408" s="643"/>
      <c r="G408" s="617"/>
      <c r="H408" s="290" t="s">
        <v>2121</v>
      </c>
      <c r="I408" s="290" t="s">
        <v>1303</v>
      </c>
      <c r="J408" s="70" t="s">
        <v>1163</v>
      </c>
      <c r="K408" s="288" t="s">
        <v>1082</v>
      </c>
      <c r="L408" s="399" t="s">
        <v>648</v>
      </c>
      <c r="M408" s="289"/>
      <c r="N408" s="289"/>
      <c r="O408" s="289" t="s">
        <v>648</v>
      </c>
      <c r="P408" s="289"/>
      <c r="Q408" s="289"/>
      <c r="R408" s="289"/>
      <c r="S408" s="289"/>
      <c r="T408" s="289"/>
      <c r="U408" s="289"/>
      <c r="V408" s="289"/>
      <c r="W408" s="478">
        <f t="shared" si="224"/>
        <v>1</v>
      </c>
      <c r="X408" s="290"/>
      <c r="Y408" s="290"/>
      <c r="Z408" s="290"/>
      <c r="AA408" s="290"/>
      <c r="AB408" s="290"/>
      <c r="AC408" s="290"/>
      <c r="AD408" s="290"/>
      <c r="AE408" s="290"/>
      <c r="AF408" s="290"/>
      <c r="AG408" s="290" t="s">
        <v>1769</v>
      </c>
      <c r="AH408" s="290"/>
      <c r="AI408" s="290"/>
      <c r="AJ408" s="290"/>
      <c r="AK408" s="290"/>
      <c r="AL408" s="290"/>
      <c r="AM408" s="290"/>
      <c r="AN408" s="290"/>
      <c r="AO408" s="290"/>
      <c r="AP408" s="290"/>
      <c r="AQ408" s="290"/>
      <c r="AR408" s="290"/>
      <c r="AS408" s="290"/>
      <c r="AT408" s="290"/>
      <c r="AU408" s="290"/>
      <c r="AV408" s="290"/>
      <c r="AW408" s="290"/>
      <c r="AX408" s="290"/>
      <c r="AY408" s="290"/>
      <c r="AZ408" s="290"/>
      <c r="BA408" s="290"/>
      <c r="BB408" s="290"/>
      <c r="BC408" s="290"/>
      <c r="BD408" s="290"/>
      <c r="BE408" s="290"/>
      <c r="BF408" s="290"/>
      <c r="BG408" s="290">
        <v>2</v>
      </c>
      <c r="BH408" s="290">
        <v>2</v>
      </c>
      <c r="BI408" s="290">
        <v>2</v>
      </c>
      <c r="BJ408" s="290">
        <v>2</v>
      </c>
      <c r="BK408" s="290">
        <v>2</v>
      </c>
      <c r="BL408" s="290">
        <v>2</v>
      </c>
      <c r="BM408" s="290">
        <v>2</v>
      </c>
      <c r="BN408" s="290">
        <v>2</v>
      </c>
      <c r="BO408" s="290">
        <v>2</v>
      </c>
      <c r="BP408" s="290">
        <v>2</v>
      </c>
      <c r="BQ408" s="290">
        <v>2</v>
      </c>
      <c r="BR408" s="290">
        <v>2</v>
      </c>
      <c r="BS408" s="290">
        <v>2</v>
      </c>
      <c r="BT408" s="290">
        <v>2</v>
      </c>
      <c r="BU408" s="290">
        <v>2</v>
      </c>
      <c r="BV408" s="290">
        <v>2</v>
      </c>
      <c r="BW408" s="290">
        <v>2</v>
      </c>
      <c r="BX408" s="291">
        <f t="shared" si="243"/>
        <v>17</v>
      </c>
      <c r="BY408" s="292">
        <f t="shared" si="244"/>
        <v>1</v>
      </c>
      <c r="BZ408" s="291">
        <f t="shared" si="228"/>
        <v>0</v>
      </c>
      <c r="CA408" s="292">
        <f t="shared" si="245"/>
        <v>0</v>
      </c>
      <c r="CB408" s="291">
        <f t="shared" si="229"/>
        <v>0</v>
      </c>
      <c r="CC408" s="292">
        <f t="shared" si="247"/>
        <v>0</v>
      </c>
      <c r="CD408" s="291">
        <f t="shared" si="246"/>
        <v>2</v>
      </c>
      <c r="CE408" s="291" t="str">
        <f t="shared" si="248"/>
        <v>Đạt mục tiêu</v>
      </c>
      <c r="CF408" s="274"/>
    </row>
    <row r="409" spans="1:84" ht="30.75" customHeight="1">
      <c r="A409" s="652"/>
      <c r="B409" s="647"/>
      <c r="C409" s="643"/>
      <c r="D409" s="643"/>
      <c r="E409" s="643"/>
      <c r="F409" s="643"/>
      <c r="G409" s="617"/>
      <c r="H409" s="290" t="s">
        <v>1918</v>
      </c>
      <c r="I409" s="290" t="s">
        <v>1303</v>
      </c>
      <c r="J409" s="70" t="s">
        <v>1163</v>
      </c>
      <c r="K409" s="288" t="s">
        <v>1082</v>
      </c>
      <c r="L409" s="399" t="s">
        <v>648</v>
      </c>
      <c r="M409" s="289"/>
      <c r="N409" s="289"/>
      <c r="O409" s="289"/>
      <c r="P409" s="289"/>
      <c r="Q409" s="289"/>
      <c r="R409" s="289" t="s">
        <v>648</v>
      </c>
      <c r="S409" s="289"/>
      <c r="T409" s="289"/>
      <c r="U409" s="289"/>
      <c r="V409" s="289"/>
      <c r="W409" s="478">
        <f t="shared" si="224"/>
        <v>1</v>
      </c>
      <c r="X409" s="290"/>
      <c r="Y409" s="290"/>
      <c r="Z409" s="290"/>
      <c r="AA409" s="290"/>
      <c r="AB409" s="290"/>
      <c r="AC409" s="290"/>
      <c r="AD409" s="290"/>
      <c r="AE409" s="290"/>
      <c r="AF409" s="290"/>
      <c r="AG409" s="290"/>
      <c r="AH409" s="290"/>
      <c r="AI409" s="290"/>
      <c r="AJ409" s="290"/>
      <c r="AK409" s="290"/>
      <c r="AL409" s="290"/>
      <c r="AM409" s="290"/>
      <c r="AN409" s="290"/>
      <c r="AO409" s="290" t="s">
        <v>1769</v>
      </c>
      <c r="AP409" s="290"/>
      <c r="AQ409" s="290"/>
      <c r="AR409" s="290"/>
      <c r="AS409" s="290"/>
      <c r="AT409" s="290"/>
      <c r="AU409" s="290"/>
      <c r="AV409" s="290"/>
      <c r="AW409" s="290"/>
      <c r="AX409" s="290"/>
      <c r="AY409" s="290"/>
      <c r="AZ409" s="290"/>
      <c r="BA409" s="290"/>
      <c r="BB409" s="290"/>
      <c r="BC409" s="290"/>
      <c r="BD409" s="290"/>
      <c r="BE409" s="290"/>
      <c r="BF409" s="290"/>
      <c r="BG409" s="290">
        <v>2</v>
      </c>
      <c r="BH409" s="290">
        <v>2</v>
      </c>
      <c r="BI409" s="290">
        <v>2</v>
      </c>
      <c r="BJ409" s="290">
        <v>2</v>
      </c>
      <c r="BK409" s="290">
        <v>2</v>
      </c>
      <c r="BL409" s="290">
        <v>2</v>
      </c>
      <c r="BM409" s="290">
        <v>2</v>
      </c>
      <c r="BN409" s="290">
        <v>2</v>
      </c>
      <c r="BO409" s="290">
        <v>2</v>
      </c>
      <c r="BP409" s="290">
        <v>2</v>
      </c>
      <c r="BQ409" s="290">
        <v>2</v>
      </c>
      <c r="BR409" s="290">
        <v>2</v>
      </c>
      <c r="BS409" s="290">
        <v>2</v>
      </c>
      <c r="BT409" s="290">
        <v>2</v>
      </c>
      <c r="BU409" s="290">
        <v>2</v>
      </c>
      <c r="BV409" s="290">
        <v>2</v>
      </c>
      <c r="BW409" s="290">
        <v>2</v>
      </c>
      <c r="BX409" s="291">
        <f t="shared" si="243"/>
        <v>17</v>
      </c>
      <c r="BY409" s="292">
        <f t="shared" si="244"/>
        <v>1</v>
      </c>
      <c r="BZ409" s="291">
        <f t="shared" si="228"/>
        <v>0</v>
      </c>
      <c r="CA409" s="292">
        <f t="shared" si="245"/>
        <v>0</v>
      </c>
      <c r="CB409" s="291">
        <f t="shared" si="229"/>
        <v>0</v>
      </c>
      <c r="CC409" s="292">
        <f t="shared" si="247"/>
        <v>0</v>
      </c>
      <c r="CD409" s="291">
        <f t="shared" si="246"/>
        <v>2</v>
      </c>
      <c r="CE409" s="291" t="str">
        <f t="shared" si="248"/>
        <v>Đạt mục tiêu</v>
      </c>
      <c r="CF409" s="274"/>
    </row>
    <row r="410" spans="1:84" ht="30.75" customHeight="1">
      <c r="A410" s="653"/>
      <c r="B410" s="648"/>
      <c r="C410" s="644"/>
      <c r="D410" s="644"/>
      <c r="E410" s="643"/>
      <c r="F410" s="643"/>
      <c r="G410" s="617"/>
      <c r="H410" s="290" t="s">
        <v>1919</v>
      </c>
      <c r="I410" s="290" t="s">
        <v>1303</v>
      </c>
      <c r="J410" s="70" t="s">
        <v>1163</v>
      </c>
      <c r="K410" s="288" t="s">
        <v>1082</v>
      </c>
      <c r="L410" s="399" t="s">
        <v>648</v>
      </c>
      <c r="M410" s="289"/>
      <c r="N410" s="289"/>
      <c r="O410" s="289"/>
      <c r="P410" s="289"/>
      <c r="Q410" s="289"/>
      <c r="R410" s="289"/>
      <c r="S410" s="289"/>
      <c r="T410" s="289" t="s">
        <v>648</v>
      </c>
      <c r="U410" s="289"/>
      <c r="V410" s="289"/>
      <c r="W410" s="478">
        <f t="shared" si="224"/>
        <v>1</v>
      </c>
      <c r="X410" s="290"/>
      <c r="Y410" s="290"/>
      <c r="Z410" s="290"/>
      <c r="AA410" s="290"/>
      <c r="AB410" s="290"/>
      <c r="AC410" s="290"/>
      <c r="AD410" s="290"/>
      <c r="AE410" s="290"/>
      <c r="AF410" s="290"/>
      <c r="AG410" s="290"/>
      <c r="AH410" s="290"/>
      <c r="AI410" s="290"/>
      <c r="AJ410" s="290"/>
      <c r="AK410" s="290"/>
      <c r="AL410" s="290"/>
      <c r="AM410" s="290"/>
      <c r="AN410" s="290"/>
      <c r="AO410" s="290"/>
      <c r="AP410" s="290"/>
      <c r="AQ410" s="290"/>
      <c r="AR410" s="290"/>
      <c r="AS410" s="290"/>
      <c r="AT410" s="290"/>
      <c r="AU410" s="290"/>
      <c r="AV410" s="290"/>
      <c r="AW410" s="290"/>
      <c r="AX410" s="290"/>
      <c r="AY410" s="290" t="s">
        <v>1769</v>
      </c>
      <c r="AZ410" s="290"/>
      <c r="BA410" s="290"/>
      <c r="BB410" s="290"/>
      <c r="BC410" s="290"/>
      <c r="BD410" s="290"/>
      <c r="BE410" s="290"/>
      <c r="BF410" s="290"/>
      <c r="BG410" s="290">
        <v>2</v>
      </c>
      <c r="BH410" s="290">
        <v>2</v>
      </c>
      <c r="BI410" s="290">
        <v>2</v>
      </c>
      <c r="BJ410" s="290">
        <v>2</v>
      </c>
      <c r="BK410" s="290">
        <v>2</v>
      </c>
      <c r="BL410" s="290">
        <v>2</v>
      </c>
      <c r="BM410" s="290">
        <v>2</v>
      </c>
      <c r="BN410" s="290">
        <v>2</v>
      </c>
      <c r="BO410" s="290">
        <v>2</v>
      </c>
      <c r="BP410" s="290">
        <v>2</v>
      </c>
      <c r="BQ410" s="290">
        <v>2</v>
      </c>
      <c r="BR410" s="290">
        <v>2</v>
      </c>
      <c r="BS410" s="290">
        <v>2</v>
      </c>
      <c r="BT410" s="290">
        <v>2</v>
      </c>
      <c r="BU410" s="290">
        <v>2</v>
      </c>
      <c r="BV410" s="290">
        <v>2</v>
      </c>
      <c r="BW410" s="290">
        <v>2</v>
      </c>
      <c r="BX410" s="291">
        <f t="shared" si="243"/>
        <v>17</v>
      </c>
      <c r="BY410" s="292">
        <f t="shared" si="244"/>
        <v>1</v>
      </c>
      <c r="BZ410" s="291">
        <f t="shared" si="228"/>
        <v>0</v>
      </c>
      <c r="CA410" s="292">
        <f t="shared" si="245"/>
        <v>0</v>
      </c>
      <c r="CB410" s="291">
        <f t="shared" si="229"/>
        <v>0</v>
      </c>
      <c r="CC410" s="292">
        <f t="shared" si="247"/>
        <v>0</v>
      </c>
      <c r="CD410" s="291">
        <f t="shared" si="246"/>
        <v>2</v>
      </c>
      <c r="CE410" s="291" t="str">
        <f t="shared" si="248"/>
        <v>Đạt mục tiêu</v>
      </c>
      <c r="CF410" s="274"/>
    </row>
    <row r="411" spans="1:84" ht="30.75" customHeight="1">
      <c r="A411" s="329"/>
      <c r="B411" s="330"/>
      <c r="C411" s="144"/>
      <c r="D411" s="144"/>
      <c r="E411" s="643"/>
      <c r="F411" s="643"/>
      <c r="G411" s="617"/>
      <c r="H411" s="312" t="s">
        <v>1921</v>
      </c>
      <c r="I411" s="290" t="s">
        <v>1303</v>
      </c>
      <c r="J411" s="70" t="s">
        <v>1163</v>
      </c>
      <c r="K411" s="288" t="s">
        <v>1082</v>
      </c>
      <c r="L411" s="399"/>
      <c r="M411" s="289"/>
      <c r="N411" s="289"/>
      <c r="O411" s="289"/>
      <c r="P411" s="289"/>
      <c r="Q411" s="289"/>
      <c r="R411" s="289"/>
      <c r="S411" s="289"/>
      <c r="T411" s="289"/>
      <c r="U411" s="289"/>
      <c r="V411" s="289"/>
      <c r="W411" s="478">
        <f t="shared" si="224"/>
        <v>0</v>
      </c>
      <c r="X411" s="290"/>
      <c r="Y411" s="290"/>
      <c r="Z411" s="290"/>
      <c r="AA411" s="290"/>
      <c r="AB411" s="290"/>
      <c r="AC411" s="290"/>
      <c r="AD411" s="290"/>
      <c r="AE411" s="290"/>
      <c r="AF411" s="290"/>
      <c r="AG411" s="290"/>
      <c r="AH411" s="290"/>
      <c r="AI411" s="290"/>
      <c r="AJ411" s="290"/>
      <c r="AK411" s="290"/>
      <c r="AL411" s="290"/>
      <c r="AM411" s="290"/>
      <c r="AN411" s="290"/>
      <c r="AO411" s="290"/>
      <c r="AP411" s="290"/>
      <c r="AQ411" s="290"/>
      <c r="AR411" s="290"/>
      <c r="AS411" s="290"/>
      <c r="AT411" s="290"/>
      <c r="AU411" s="290"/>
      <c r="AV411" s="290"/>
      <c r="AW411" s="290"/>
      <c r="AX411" s="290"/>
      <c r="AY411" s="290"/>
      <c r="AZ411" s="290"/>
      <c r="BA411" s="290"/>
      <c r="BB411" s="290"/>
      <c r="BC411" s="290"/>
      <c r="BD411" s="290"/>
      <c r="BE411" s="290"/>
      <c r="BF411" s="290"/>
      <c r="BG411" s="290">
        <v>2</v>
      </c>
      <c r="BH411" s="290">
        <v>2</v>
      </c>
      <c r="BI411" s="290">
        <v>2</v>
      </c>
      <c r="BJ411" s="290">
        <v>2</v>
      </c>
      <c r="BK411" s="290">
        <v>2</v>
      </c>
      <c r="BL411" s="290">
        <v>2</v>
      </c>
      <c r="BM411" s="290">
        <v>2</v>
      </c>
      <c r="BN411" s="290">
        <v>2</v>
      </c>
      <c r="BO411" s="290">
        <v>2</v>
      </c>
      <c r="BP411" s="290">
        <v>2</v>
      </c>
      <c r="BQ411" s="290">
        <v>2</v>
      </c>
      <c r="BR411" s="290">
        <v>2</v>
      </c>
      <c r="BS411" s="290">
        <v>2</v>
      </c>
      <c r="BT411" s="290">
        <v>2</v>
      </c>
      <c r="BU411" s="290">
        <v>2</v>
      </c>
      <c r="BV411" s="290">
        <v>2</v>
      </c>
      <c r="BW411" s="290">
        <v>2</v>
      </c>
      <c r="BX411" s="291">
        <f t="shared" si="243"/>
        <v>17</v>
      </c>
      <c r="BY411" s="292">
        <f t="shared" si="244"/>
        <v>1</v>
      </c>
      <c r="BZ411" s="291">
        <f t="shared" si="228"/>
        <v>0</v>
      </c>
      <c r="CA411" s="292">
        <f t="shared" si="245"/>
        <v>0</v>
      </c>
      <c r="CB411" s="291">
        <f t="shared" si="229"/>
        <v>0</v>
      </c>
      <c r="CC411" s="292">
        <f t="shared" si="247"/>
        <v>0</v>
      </c>
      <c r="CD411" s="291">
        <f t="shared" si="246"/>
        <v>2</v>
      </c>
      <c r="CE411" s="291" t="str">
        <f t="shared" si="248"/>
        <v>Đạt mục tiêu</v>
      </c>
      <c r="CF411" s="274"/>
    </row>
    <row r="412" spans="1:84" ht="30.75" customHeight="1">
      <c r="A412" s="651">
        <v>268</v>
      </c>
      <c r="B412" s="646">
        <v>566</v>
      </c>
      <c r="C412" s="645" t="s">
        <v>1628</v>
      </c>
      <c r="D412" s="645" t="s">
        <v>23</v>
      </c>
      <c r="E412" s="643"/>
      <c r="F412" s="643"/>
      <c r="G412" s="617"/>
      <c r="H412" s="312" t="s">
        <v>1745</v>
      </c>
      <c r="I412" s="290" t="s">
        <v>1303</v>
      </c>
      <c r="J412" s="70" t="s">
        <v>1163</v>
      </c>
      <c r="K412" s="288" t="s">
        <v>1082</v>
      </c>
      <c r="L412" s="399" t="s">
        <v>648</v>
      </c>
      <c r="M412" s="289"/>
      <c r="N412" s="289"/>
      <c r="O412" s="289"/>
      <c r="P412" s="289"/>
      <c r="Q412" s="289"/>
      <c r="R412" s="289"/>
      <c r="S412" s="289"/>
      <c r="T412" s="289"/>
      <c r="U412" s="289"/>
      <c r="V412" s="289"/>
      <c r="W412" s="478">
        <f t="shared" si="224"/>
        <v>0</v>
      </c>
      <c r="X412" s="290"/>
      <c r="Y412" s="290"/>
      <c r="Z412" s="290"/>
      <c r="AA412" s="290"/>
      <c r="AB412" s="290"/>
      <c r="AC412" s="290"/>
      <c r="AD412" s="290"/>
      <c r="AE412" s="290"/>
      <c r="AF412" s="290"/>
      <c r="AG412" s="290"/>
      <c r="AH412" s="290"/>
      <c r="AI412" s="290"/>
      <c r="AJ412" s="290"/>
      <c r="AK412" s="290"/>
      <c r="AL412" s="290"/>
      <c r="AM412" s="290"/>
      <c r="AN412" s="290"/>
      <c r="AO412" s="290"/>
      <c r="AP412" s="290"/>
      <c r="AQ412" s="290"/>
      <c r="AR412" s="290"/>
      <c r="AS412" s="290"/>
      <c r="AT412" s="290"/>
      <c r="AU412" s="290"/>
      <c r="AV412" s="290"/>
      <c r="AW412" s="290"/>
      <c r="AX412" s="290"/>
      <c r="AY412" s="290"/>
      <c r="AZ412" s="290"/>
      <c r="BA412" s="290"/>
      <c r="BB412" s="290"/>
      <c r="BC412" s="290"/>
      <c r="BD412" s="290"/>
      <c r="BE412" s="290"/>
      <c r="BF412" s="290"/>
      <c r="BG412" s="290">
        <v>2</v>
      </c>
      <c r="BH412" s="290">
        <v>2</v>
      </c>
      <c r="BI412" s="290">
        <v>2</v>
      </c>
      <c r="BJ412" s="290">
        <v>2</v>
      </c>
      <c r="BK412" s="290">
        <v>2</v>
      </c>
      <c r="BL412" s="290">
        <v>2</v>
      </c>
      <c r="BM412" s="290">
        <v>2</v>
      </c>
      <c r="BN412" s="290">
        <v>2</v>
      </c>
      <c r="BO412" s="290">
        <v>2</v>
      </c>
      <c r="BP412" s="290">
        <v>2</v>
      </c>
      <c r="BQ412" s="290">
        <v>2</v>
      </c>
      <c r="BR412" s="290">
        <v>2</v>
      </c>
      <c r="BS412" s="290">
        <v>2</v>
      </c>
      <c r="BT412" s="290">
        <v>2</v>
      </c>
      <c r="BU412" s="290">
        <v>2</v>
      </c>
      <c r="BV412" s="290">
        <v>2</v>
      </c>
      <c r="BW412" s="290">
        <v>2</v>
      </c>
      <c r="BX412" s="291">
        <f t="shared" si="243"/>
        <v>17</v>
      </c>
      <c r="BY412" s="292">
        <f t="shared" si="244"/>
        <v>1</v>
      </c>
      <c r="BZ412" s="291">
        <f t="shared" si="228"/>
        <v>0</v>
      </c>
      <c r="CA412" s="292">
        <f t="shared" si="245"/>
        <v>0</v>
      </c>
      <c r="CB412" s="291">
        <f t="shared" si="229"/>
        <v>0</v>
      </c>
      <c r="CC412" s="292">
        <f t="shared" si="247"/>
        <v>0</v>
      </c>
      <c r="CD412" s="291">
        <f t="shared" si="246"/>
        <v>2</v>
      </c>
      <c r="CE412" s="291" t="str">
        <f t="shared" si="248"/>
        <v>Đạt mục tiêu</v>
      </c>
      <c r="CF412" s="274"/>
    </row>
    <row r="413" spans="1:84" ht="30.75" customHeight="1">
      <c r="A413" s="652"/>
      <c r="B413" s="647"/>
      <c r="C413" s="643"/>
      <c r="D413" s="643"/>
      <c r="E413" s="643"/>
      <c r="F413" s="643"/>
      <c r="G413" s="617"/>
      <c r="H413" s="290" t="s">
        <v>1629</v>
      </c>
      <c r="I413" s="290" t="s">
        <v>1303</v>
      </c>
      <c r="J413" s="70" t="s">
        <v>1163</v>
      </c>
      <c r="K413" s="288" t="s">
        <v>1082</v>
      </c>
      <c r="L413" s="399" t="s">
        <v>648</v>
      </c>
      <c r="M413" s="289" t="s">
        <v>648</v>
      </c>
      <c r="N413" s="289"/>
      <c r="O413" s="289"/>
      <c r="P413" s="289"/>
      <c r="Q413" s="289"/>
      <c r="R413" s="289"/>
      <c r="S413" s="289"/>
      <c r="T413" s="289"/>
      <c r="U413" s="289"/>
      <c r="V413" s="289"/>
      <c r="W413" s="478">
        <f t="shared" si="224"/>
        <v>1</v>
      </c>
      <c r="X413" s="290"/>
      <c r="Y413" s="290"/>
      <c r="Z413" s="290"/>
      <c r="AA413" s="290"/>
      <c r="AB413" s="290"/>
      <c r="AC413" s="290"/>
      <c r="AD413" s="290"/>
      <c r="AE413" s="290"/>
      <c r="AF413" s="290" t="s">
        <v>1567</v>
      </c>
      <c r="AG413" s="290"/>
      <c r="AH413" s="290"/>
      <c r="AI413" s="290"/>
      <c r="AJ413" s="290"/>
      <c r="AK413" s="290"/>
      <c r="AL413" s="290"/>
      <c r="AM413" s="290"/>
      <c r="AN413" s="290"/>
      <c r="AO413" s="290"/>
      <c r="AP413" s="290"/>
      <c r="AQ413" s="290"/>
      <c r="AR413" s="290"/>
      <c r="AS413" s="290"/>
      <c r="AT413" s="290"/>
      <c r="AU413" s="290"/>
      <c r="AV413" s="290"/>
      <c r="AW413" s="290"/>
      <c r="AX413" s="290"/>
      <c r="AY413" s="290"/>
      <c r="AZ413" s="290"/>
      <c r="BA413" s="290"/>
      <c r="BB413" s="290"/>
      <c r="BC413" s="290"/>
      <c r="BD413" s="290"/>
      <c r="BE413" s="290"/>
      <c r="BF413" s="290"/>
      <c r="BG413" s="290">
        <v>2</v>
      </c>
      <c r="BH413" s="290">
        <v>2</v>
      </c>
      <c r="BI413" s="290">
        <v>2</v>
      </c>
      <c r="BJ413" s="290">
        <v>2</v>
      </c>
      <c r="BK413" s="290">
        <v>2</v>
      </c>
      <c r="BL413" s="290">
        <v>2</v>
      </c>
      <c r="BM413" s="290">
        <v>2</v>
      </c>
      <c r="BN413" s="290">
        <v>2</v>
      </c>
      <c r="BO413" s="290">
        <v>2</v>
      </c>
      <c r="BP413" s="290">
        <v>2</v>
      </c>
      <c r="BQ413" s="290">
        <v>2</v>
      </c>
      <c r="BR413" s="290">
        <v>2</v>
      </c>
      <c r="BS413" s="290">
        <v>2</v>
      </c>
      <c r="BT413" s="290">
        <v>2</v>
      </c>
      <c r="BU413" s="290">
        <v>2</v>
      </c>
      <c r="BV413" s="290">
        <v>2</v>
      </c>
      <c r="BW413" s="290">
        <v>2</v>
      </c>
      <c r="BX413" s="291">
        <f t="shared" si="243"/>
        <v>17</v>
      </c>
      <c r="BY413" s="292">
        <f t="shared" si="244"/>
        <v>1</v>
      </c>
      <c r="BZ413" s="291">
        <f t="shared" si="228"/>
        <v>0</v>
      </c>
      <c r="CA413" s="292">
        <f t="shared" si="245"/>
        <v>0</v>
      </c>
      <c r="CB413" s="291">
        <f t="shared" si="229"/>
        <v>0</v>
      </c>
      <c r="CC413" s="292">
        <f t="shared" ref="CC413:CC420" si="249">CB413/COUNTA($BG413:$BV413)</f>
        <v>0</v>
      </c>
      <c r="CD413" s="291">
        <f t="shared" si="246"/>
        <v>2</v>
      </c>
      <c r="CE413" s="291" t="str">
        <f t="shared" si="248"/>
        <v>Đạt mục tiêu</v>
      </c>
      <c r="CF413" s="274"/>
    </row>
    <row r="414" spans="1:84" ht="30.75" customHeight="1">
      <c r="A414" s="652"/>
      <c r="B414" s="647"/>
      <c r="C414" s="643"/>
      <c r="D414" s="643"/>
      <c r="E414" s="643"/>
      <c r="F414" s="643"/>
      <c r="G414" s="617"/>
      <c r="H414" s="290" t="s">
        <v>1630</v>
      </c>
      <c r="I414" s="290" t="s">
        <v>1303</v>
      </c>
      <c r="J414" s="70" t="s">
        <v>1163</v>
      </c>
      <c r="K414" s="288" t="s">
        <v>1082</v>
      </c>
      <c r="L414" s="399" t="s">
        <v>648</v>
      </c>
      <c r="M414" s="289"/>
      <c r="N414" s="289"/>
      <c r="O414" s="289" t="s">
        <v>648</v>
      </c>
      <c r="P414" s="289" t="s">
        <v>648</v>
      </c>
      <c r="Q414" s="289" t="s">
        <v>648</v>
      </c>
      <c r="R414" s="289" t="s">
        <v>648</v>
      </c>
      <c r="S414" s="289" t="s">
        <v>648</v>
      </c>
      <c r="T414" s="289" t="s">
        <v>648</v>
      </c>
      <c r="U414" s="289"/>
      <c r="V414" s="289"/>
      <c r="W414" s="478">
        <f t="shared" si="224"/>
        <v>6</v>
      </c>
      <c r="X414" s="290"/>
      <c r="Y414" s="290"/>
      <c r="Z414" s="290"/>
      <c r="AA414" s="290"/>
      <c r="AB414" s="290"/>
      <c r="AC414" s="290"/>
      <c r="AD414" s="290"/>
      <c r="AE414" s="290"/>
      <c r="AF414" s="290"/>
      <c r="AG414" s="290" t="s">
        <v>1771</v>
      </c>
      <c r="AH414" s="290"/>
      <c r="AI414" s="290"/>
      <c r="AJ414" s="290"/>
      <c r="AK414" s="290"/>
      <c r="AL414" s="290" t="s">
        <v>1771</v>
      </c>
      <c r="AM414" s="290"/>
      <c r="AN414" s="290"/>
      <c r="AO414" s="290"/>
      <c r="AP414" s="290"/>
      <c r="AQ414" s="290"/>
      <c r="AR414" s="290"/>
      <c r="AS414" s="290"/>
      <c r="AT414" s="290"/>
      <c r="AU414" s="290" t="s">
        <v>1771</v>
      </c>
      <c r="AV414" s="290"/>
      <c r="AW414" s="290"/>
      <c r="AX414" s="290"/>
      <c r="AY414" s="290" t="s">
        <v>1771</v>
      </c>
      <c r="AZ414" s="290"/>
      <c r="BA414" s="290"/>
      <c r="BB414" s="290"/>
      <c r="BC414" s="290"/>
      <c r="BD414" s="290"/>
      <c r="BE414" s="290"/>
      <c r="BF414" s="290"/>
      <c r="BG414" s="290">
        <v>2</v>
      </c>
      <c r="BH414" s="290">
        <v>2</v>
      </c>
      <c r="BI414" s="290">
        <v>2</v>
      </c>
      <c r="BJ414" s="290">
        <v>2</v>
      </c>
      <c r="BK414" s="290">
        <v>2</v>
      </c>
      <c r="BL414" s="290">
        <v>2</v>
      </c>
      <c r="BM414" s="290">
        <v>2</v>
      </c>
      <c r="BN414" s="290">
        <v>2</v>
      </c>
      <c r="BO414" s="290">
        <v>2</v>
      </c>
      <c r="BP414" s="290">
        <v>2</v>
      </c>
      <c r="BQ414" s="290">
        <v>2</v>
      </c>
      <c r="BR414" s="290">
        <v>2</v>
      </c>
      <c r="BS414" s="290">
        <v>2</v>
      </c>
      <c r="BT414" s="290">
        <v>2</v>
      </c>
      <c r="BU414" s="290">
        <v>2</v>
      </c>
      <c r="BV414" s="290">
        <v>2</v>
      </c>
      <c r="BW414" s="290">
        <v>2</v>
      </c>
      <c r="BX414" s="291">
        <f t="shared" si="243"/>
        <v>17</v>
      </c>
      <c r="BY414" s="292">
        <f t="shared" si="244"/>
        <v>1</v>
      </c>
      <c r="BZ414" s="291">
        <f t="shared" si="228"/>
        <v>0</v>
      </c>
      <c r="CA414" s="292">
        <f t="shared" si="245"/>
        <v>0</v>
      </c>
      <c r="CB414" s="291">
        <f t="shared" si="229"/>
        <v>0</v>
      </c>
      <c r="CC414" s="292">
        <f t="shared" si="249"/>
        <v>0</v>
      </c>
      <c r="CD414" s="291">
        <f t="shared" si="246"/>
        <v>2</v>
      </c>
      <c r="CE414" s="291" t="str">
        <f t="shared" si="248"/>
        <v>Đạt mục tiêu</v>
      </c>
      <c r="CF414" s="274"/>
    </row>
    <row r="415" spans="1:84" ht="30.75" customHeight="1">
      <c r="A415" s="652"/>
      <c r="B415" s="647"/>
      <c r="C415" s="643"/>
      <c r="D415" s="643"/>
      <c r="E415" s="643"/>
      <c r="F415" s="643"/>
      <c r="G415" s="617"/>
      <c r="H415" s="290" t="s">
        <v>1631</v>
      </c>
      <c r="I415" s="290" t="s">
        <v>1303</v>
      </c>
      <c r="J415" s="70" t="s">
        <v>1163</v>
      </c>
      <c r="K415" s="288" t="s">
        <v>1082</v>
      </c>
      <c r="L415" s="399" t="s">
        <v>648</v>
      </c>
      <c r="M415" s="289"/>
      <c r="N415" s="289"/>
      <c r="O415" s="289" t="s">
        <v>648</v>
      </c>
      <c r="P415" s="289" t="s">
        <v>648</v>
      </c>
      <c r="Q415" s="289" t="s">
        <v>648</v>
      </c>
      <c r="R415" s="289" t="s">
        <v>648</v>
      </c>
      <c r="S415" s="289" t="s">
        <v>648</v>
      </c>
      <c r="T415" s="289" t="s">
        <v>648</v>
      </c>
      <c r="U415" s="289"/>
      <c r="V415" s="289"/>
      <c r="W415" s="478">
        <f t="shared" si="224"/>
        <v>6</v>
      </c>
      <c r="X415" s="290"/>
      <c r="Y415" s="290"/>
      <c r="Z415" s="290"/>
      <c r="AA415" s="290"/>
      <c r="AB415" s="290"/>
      <c r="AC415" s="290"/>
      <c r="AD415" s="290"/>
      <c r="AE415" s="290"/>
      <c r="AF415" s="290"/>
      <c r="AG415" s="290" t="s">
        <v>1771</v>
      </c>
      <c r="AH415" s="290"/>
      <c r="AI415" s="290"/>
      <c r="AJ415" s="290"/>
      <c r="AK415" s="290"/>
      <c r="AL415" s="290" t="s">
        <v>1771</v>
      </c>
      <c r="AM415" s="290"/>
      <c r="AN415" s="290" t="s">
        <v>1771</v>
      </c>
      <c r="AO415" s="290"/>
      <c r="AP415" s="290"/>
      <c r="AQ415" s="290"/>
      <c r="AR415" s="290" t="s">
        <v>1567</v>
      </c>
      <c r="AS415" s="290"/>
      <c r="AT415" s="290"/>
      <c r="AU415" s="290" t="s">
        <v>1567</v>
      </c>
      <c r="AV415" s="290" t="s">
        <v>1567</v>
      </c>
      <c r="AW415" s="290"/>
      <c r="AX415" s="290" t="s">
        <v>1567</v>
      </c>
      <c r="AY415" s="290" t="s">
        <v>1567</v>
      </c>
      <c r="AZ415" s="290" t="s">
        <v>1567</v>
      </c>
      <c r="BA415" s="290"/>
      <c r="BB415" s="290" t="s">
        <v>1567</v>
      </c>
      <c r="BC415" s="290"/>
      <c r="BD415" s="290"/>
      <c r="BE415" s="290"/>
      <c r="BF415" s="290"/>
      <c r="BG415" s="290">
        <v>2</v>
      </c>
      <c r="BH415" s="290">
        <v>2</v>
      </c>
      <c r="BI415" s="290">
        <v>2</v>
      </c>
      <c r="BJ415" s="290">
        <v>2</v>
      </c>
      <c r="BK415" s="290">
        <v>1</v>
      </c>
      <c r="BL415" s="290">
        <v>2</v>
      </c>
      <c r="BM415" s="290">
        <v>2</v>
      </c>
      <c r="BN415" s="290">
        <v>2</v>
      </c>
      <c r="BO415" s="290">
        <v>2</v>
      </c>
      <c r="BP415" s="290">
        <v>2</v>
      </c>
      <c r="BQ415" s="290">
        <v>2</v>
      </c>
      <c r="BR415" s="290">
        <v>2</v>
      </c>
      <c r="BS415" s="290">
        <v>2</v>
      </c>
      <c r="BT415" s="290">
        <v>2</v>
      </c>
      <c r="BU415" s="290">
        <v>1</v>
      </c>
      <c r="BV415" s="290">
        <v>2</v>
      </c>
      <c r="BW415" s="290">
        <v>2</v>
      </c>
      <c r="BX415" s="291">
        <f t="shared" si="243"/>
        <v>15</v>
      </c>
      <c r="BY415" s="292">
        <f t="shared" si="244"/>
        <v>0.88235294117647056</v>
      </c>
      <c r="BZ415" s="291">
        <f t="shared" si="228"/>
        <v>2</v>
      </c>
      <c r="CA415" s="292">
        <f t="shared" si="245"/>
        <v>0.11764705882352941</v>
      </c>
      <c r="CB415" s="291">
        <f t="shared" si="229"/>
        <v>0</v>
      </c>
      <c r="CC415" s="292">
        <f t="shared" si="249"/>
        <v>0</v>
      </c>
      <c r="CD415" s="291">
        <f t="shared" si="246"/>
        <v>1.8823529411764706</v>
      </c>
      <c r="CE415" s="291" t="str">
        <f t="shared" si="248"/>
        <v>Đạt mục tiêu</v>
      </c>
      <c r="CF415" s="274"/>
    </row>
    <row r="416" spans="1:84" ht="30.75" customHeight="1">
      <c r="A416" s="652"/>
      <c r="B416" s="647"/>
      <c r="C416" s="643"/>
      <c r="D416" s="643"/>
      <c r="E416" s="643"/>
      <c r="F416" s="643"/>
      <c r="G416" s="617"/>
      <c r="H416" s="290" t="s">
        <v>1632</v>
      </c>
      <c r="I416" s="290" t="s">
        <v>1303</v>
      </c>
      <c r="J416" s="70" t="s">
        <v>1163</v>
      </c>
      <c r="K416" s="288" t="s">
        <v>1082</v>
      </c>
      <c r="L416" s="399" t="s">
        <v>648</v>
      </c>
      <c r="M416" s="289"/>
      <c r="N416" s="289"/>
      <c r="O416" s="289"/>
      <c r="P416" s="289"/>
      <c r="Q416" s="289"/>
      <c r="R416" s="289" t="s">
        <v>648</v>
      </c>
      <c r="S416" s="289"/>
      <c r="T416" s="289" t="s">
        <v>648</v>
      </c>
      <c r="U416" s="289"/>
      <c r="V416" s="289" t="s">
        <v>648</v>
      </c>
      <c r="W416" s="478">
        <f t="shared" si="224"/>
        <v>3</v>
      </c>
      <c r="X416" s="290"/>
      <c r="Y416" s="290"/>
      <c r="Z416" s="290"/>
      <c r="AA416" s="290"/>
      <c r="AB416" s="290"/>
      <c r="AC416" s="290"/>
      <c r="AD416" s="290"/>
      <c r="AE416" s="290"/>
      <c r="AF416" s="290" t="s">
        <v>1771</v>
      </c>
      <c r="AG416" s="290" t="s">
        <v>1567</v>
      </c>
      <c r="AH416" s="290"/>
      <c r="AI416" s="290"/>
      <c r="AJ416" s="290" t="s">
        <v>1567</v>
      </c>
      <c r="AK416" s="290" t="s">
        <v>1567</v>
      </c>
      <c r="AL416" s="290"/>
      <c r="AM416" s="290" t="s">
        <v>1567</v>
      </c>
      <c r="AN416" s="290" t="s">
        <v>1567</v>
      </c>
      <c r="AO416" s="290"/>
      <c r="AP416" s="290"/>
      <c r="AQ416" s="290"/>
      <c r="AR416" s="290"/>
      <c r="AS416" s="290"/>
      <c r="AT416" s="290"/>
      <c r="AU416" s="290" t="s">
        <v>1567</v>
      </c>
      <c r="AV416" s="290" t="s">
        <v>1567</v>
      </c>
      <c r="AW416" s="290"/>
      <c r="AX416" s="290" t="s">
        <v>1567</v>
      </c>
      <c r="AY416" s="290" t="s">
        <v>1567</v>
      </c>
      <c r="AZ416" s="290" t="s">
        <v>1567</v>
      </c>
      <c r="BA416" s="290"/>
      <c r="BB416" s="290"/>
      <c r="BC416" s="290"/>
      <c r="BD416" s="290"/>
      <c r="BE416" s="290"/>
      <c r="BF416" s="290" t="s">
        <v>1567</v>
      </c>
      <c r="BG416" s="290">
        <v>2</v>
      </c>
      <c r="BH416" s="290">
        <v>2</v>
      </c>
      <c r="BI416" s="290">
        <v>2</v>
      </c>
      <c r="BJ416" s="290">
        <v>2</v>
      </c>
      <c r="BK416" s="290">
        <v>2</v>
      </c>
      <c r="BL416" s="290">
        <v>2</v>
      </c>
      <c r="BM416" s="290">
        <v>2</v>
      </c>
      <c r="BN416" s="290">
        <v>2</v>
      </c>
      <c r="BO416" s="290">
        <v>2</v>
      </c>
      <c r="BP416" s="290">
        <v>2</v>
      </c>
      <c r="BQ416" s="290">
        <v>1</v>
      </c>
      <c r="BR416" s="290">
        <v>2</v>
      </c>
      <c r="BS416" s="290">
        <v>2</v>
      </c>
      <c r="BT416" s="290">
        <v>2</v>
      </c>
      <c r="BU416" s="290">
        <v>1</v>
      </c>
      <c r="BV416" s="290">
        <v>2</v>
      </c>
      <c r="BW416" s="290">
        <v>2</v>
      </c>
      <c r="BX416" s="291">
        <f t="shared" si="243"/>
        <v>15</v>
      </c>
      <c r="BY416" s="292">
        <f t="shared" si="244"/>
        <v>0.88235294117647056</v>
      </c>
      <c r="BZ416" s="291">
        <f t="shared" si="228"/>
        <v>2</v>
      </c>
      <c r="CA416" s="292">
        <f t="shared" si="245"/>
        <v>0.11764705882352941</v>
      </c>
      <c r="CB416" s="291">
        <f t="shared" si="229"/>
        <v>0</v>
      </c>
      <c r="CC416" s="292">
        <f t="shared" si="249"/>
        <v>0</v>
      </c>
      <c r="CD416" s="291">
        <f t="shared" si="246"/>
        <v>1.8823529411764706</v>
      </c>
      <c r="CE416" s="291" t="str">
        <f t="shared" si="248"/>
        <v>Đạt mục tiêu</v>
      </c>
      <c r="CF416" s="274"/>
    </row>
    <row r="417" spans="1:84" ht="30.75" customHeight="1">
      <c r="A417" s="652"/>
      <c r="B417" s="647"/>
      <c r="C417" s="643"/>
      <c r="D417" s="643"/>
      <c r="E417" s="643"/>
      <c r="F417" s="643"/>
      <c r="G417" s="617"/>
      <c r="H417" s="290" t="s">
        <v>1634</v>
      </c>
      <c r="I417" s="290" t="s">
        <v>1303</v>
      </c>
      <c r="J417" s="70" t="s">
        <v>1163</v>
      </c>
      <c r="K417" s="288" t="s">
        <v>1082</v>
      </c>
      <c r="L417" s="399" t="s">
        <v>648</v>
      </c>
      <c r="M417" s="289"/>
      <c r="N417" s="289"/>
      <c r="O417" s="289"/>
      <c r="P417" s="289"/>
      <c r="Q417" s="289"/>
      <c r="R417" s="289" t="s">
        <v>648</v>
      </c>
      <c r="S417" s="289"/>
      <c r="T417" s="289" t="s">
        <v>648</v>
      </c>
      <c r="U417" s="289"/>
      <c r="V417" s="289"/>
      <c r="W417" s="478">
        <f t="shared" si="224"/>
        <v>2</v>
      </c>
      <c r="X417" s="290"/>
      <c r="Y417" s="290"/>
      <c r="Z417" s="290"/>
      <c r="AA417" s="290"/>
      <c r="AB417" s="290"/>
      <c r="AC417" s="290"/>
      <c r="AD417" s="290"/>
      <c r="AE417" s="290"/>
      <c r="AF417" s="290"/>
      <c r="AG417" s="290"/>
      <c r="AH417" s="290"/>
      <c r="AI417" s="290"/>
      <c r="AJ417" s="290"/>
      <c r="AK417" s="290"/>
      <c r="AL417" s="290"/>
      <c r="AM417" s="290"/>
      <c r="AN417" s="290"/>
      <c r="AO417" s="290" t="s">
        <v>1771</v>
      </c>
      <c r="AP417" s="290" t="s">
        <v>1772</v>
      </c>
      <c r="AQ417" s="290"/>
      <c r="AR417" s="290"/>
      <c r="AS417" s="290"/>
      <c r="AT417" s="290"/>
      <c r="AU417" s="290"/>
      <c r="AV417" s="290"/>
      <c r="AW417" s="290"/>
      <c r="AX417" s="290"/>
      <c r="AY417" s="290" t="s">
        <v>1771</v>
      </c>
      <c r="AZ417" s="290"/>
      <c r="BA417" s="290"/>
      <c r="BB417" s="290"/>
      <c r="BC417" s="290"/>
      <c r="BD417" s="290"/>
      <c r="BE417" s="290" t="s">
        <v>1567</v>
      </c>
      <c r="BF417" s="290"/>
      <c r="BG417" s="290">
        <v>2</v>
      </c>
      <c r="BH417" s="290">
        <v>2</v>
      </c>
      <c r="BI417" s="290">
        <v>2</v>
      </c>
      <c r="BJ417" s="290">
        <v>2</v>
      </c>
      <c r="BK417" s="290">
        <v>2</v>
      </c>
      <c r="BL417" s="290">
        <v>2</v>
      </c>
      <c r="BM417" s="290">
        <v>2</v>
      </c>
      <c r="BN417" s="290">
        <v>2</v>
      </c>
      <c r="BO417" s="290">
        <v>2</v>
      </c>
      <c r="BP417" s="290">
        <v>2</v>
      </c>
      <c r="BQ417" s="290">
        <v>2</v>
      </c>
      <c r="BR417" s="290">
        <v>2</v>
      </c>
      <c r="BS417" s="290">
        <v>2</v>
      </c>
      <c r="BT417" s="290">
        <v>2</v>
      </c>
      <c r="BU417" s="290">
        <v>2</v>
      </c>
      <c r="BV417" s="290">
        <v>2</v>
      </c>
      <c r="BW417" s="290">
        <v>2</v>
      </c>
      <c r="BX417" s="291">
        <f t="shared" si="243"/>
        <v>17</v>
      </c>
      <c r="BY417" s="292">
        <f t="shared" si="244"/>
        <v>1</v>
      </c>
      <c r="BZ417" s="291">
        <f t="shared" si="228"/>
        <v>0</v>
      </c>
      <c r="CA417" s="292">
        <f t="shared" si="245"/>
        <v>0</v>
      </c>
      <c r="CB417" s="291">
        <f t="shared" si="229"/>
        <v>0</v>
      </c>
      <c r="CC417" s="292">
        <f t="shared" si="249"/>
        <v>0</v>
      </c>
      <c r="CD417" s="291">
        <f t="shared" si="246"/>
        <v>2</v>
      </c>
      <c r="CE417" s="291" t="str">
        <f t="shared" si="248"/>
        <v>Đạt mục tiêu</v>
      </c>
      <c r="CF417" s="274"/>
    </row>
    <row r="418" spans="1:84" ht="30.75" customHeight="1">
      <c r="A418" s="652"/>
      <c r="B418" s="647"/>
      <c r="C418" s="643"/>
      <c r="D418" s="643"/>
      <c r="E418" s="643"/>
      <c r="F418" s="643"/>
      <c r="G418" s="617"/>
      <c r="H418" s="290" t="s">
        <v>1633</v>
      </c>
      <c r="I418" s="290" t="s">
        <v>1303</v>
      </c>
      <c r="J418" s="70" t="s">
        <v>1163</v>
      </c>
      <c r="K418" s="288" t="s">
        <v>1082</v>
      </c>
      <c r="L418" s="399" t="s">
        <v>648</v>
      </c>
      <c r="M418" s="289"/>
      <c r="N418" s="289"/>
      <c r="O418" s="289"/>
      <c r="P418" s="289"/>
      <c r="Q418" s="289"/>
      <c r="R418" s="289"/>
      <c r="S418" s="289" t="s">
        <v>648</v>
      </c>
      <c r="T418" s="289" t="s">
        <v>648</v>
      </c>
      <c r="U418" s="289"/>
      <c r="V418" s="289"/>
      <c r="W418" s="478">
        <f t="shared" si="224"/>
        <v>2</v>
      </c>
      <c r="X418" s="290"/>
      <c r="Y418" s="290"/>
      <c r="Z418" s="290"/>
      <c r="AA418" s="290"/>
      <c r="AB418" s="290"/>
      <c r="AC418" s="290"/>
      <c r="AD418" s="290"/>
      <c r="AE418" s="290"/>
      <c r="AF418" s="290"/>
      <c r="AG418" s="290"/>
      <c r="AH418" s="290"/>
      <c r="AI418" s="290"/>
      <c r="AJ418" s="290"/>
      <c r="AK418" s="290"/>
      <c r="AL418" s="290"/>
      <c r="AM418" s="290"/>
      <c r="AN418" s="290"/>
      <c r="AO418" s="290"/>
      <c r="AP418" s="290"/>
      <c r="AQ418" s="290"/>
      <c r="AR418" s="290"/>
      <c r="AS418" s="290" t="s">
        <v>1567</v>
      </c>
      <c r="AT418" s="290"/>
      <c r="AU418" s="290" t="s">
        <v>1771</v>
      </c>
      <c r="AV418" s="290" t="s">
        <v>1771</v>
      </c>
      <c r="AW418" s="290" t="s">
        <v>1771</v>
      </c>
      <c r="AX418" s="290" t="s">
        <v>1771</v>
      </c>
      <c r="AY418" s="290" t="s">
        <v>1771</v>
      </c>
      <c r="AZ418" s="290"/>
      <c r="BA418" s="290"/>
      <c r="BB418" s="290"/>
      <c r="BC418" s="290"/>
      <c r="BD418" s="290"/>
      <c r="BE418" s="290"/>
      <c r="BF418" s="290"/>
      <c r="BG418" s="290">
        <v>2</v>
      </c>
      <c r="BH418" s="290">
        <v>2</v>
      </c>
      <c r="BI418" s="290">
        <v>2</v>
      </c>
      <c r="BJ418" s="290">
        <v>2</v>
      </c>
      <c r="BK418" s="290">
        <v>2</v>
      </c>
      <c r="BL418" s="290">
        <v>2</v>
      </c>
      <c r="BM418" s="290">
        <v>2</v>
      </c>
      <c r="BN418" s="290">
        <v>2</v>
      </c>
      <c r="BO418" s="290">
        <v>2</v>
      </c>
      <c r="BP418" s="290">
        <v>2</v>
      </c>
      <c r="BQ418" s="290">
        <v>2</v>
      </c>
      <c r="BR418" s="290">
        <v>2</v>
      </c>
      <c r="BS418" s="290">
        <v>2</v>
      </c>
      <c r="BT418" s="290">
        <v>2</v>
      </c>
      <c r="BU418" s="290">
        <v>2</v>
      </c>
      <c r="BV418" s="290">
        <v>2</v>
      </c>
      <c r="BW418" s="290">
        <v>2</v>
      </c>
      <c r="BX418" s="291">
        <f t="shared" si="243"/>
        <v>17</v>
      </c>
      <c r="BY418" s="292">
        <f t="shared" si="244"/>
        <v>1</v>
      </c>
      <c r="BZ418" s="291">
        <f t="shared" si="228"/>
        <v>0</v>
      </c>
      <c r="CA418" s="292">
        <f t="shared" si="245"/>
        <v>0</v>
      </c>
      <c r="CB418" s="291">
        <f t="shared" si="229"/>
        <v>0</v>
      </c>
      <c r="CC418" s="292">
        <f t="shared" si="249"/>
        <v>0</v>
      </c>
      <c r="CD418" s="291">
        <f t="shared" si="246"/>
        <v>2</v>
      </c>
      <c r="CE418" s="291" t="str">
        <f t="shared" si="248"/>
        <v>Đạt mục tiêu</v>
      </c>
      <c r="CF418" s="274"/>
    </row>
    <row r="419" spans="1:84" ht="30.75" customHeight="1">
      <c r="A419" s="653"/>
      <c r="B419" s="648"/>
      <c r="C419" s="644"/>
      <c r="D419" s="644"/>
      <c r="E419" s="644"/>
      <c r="F419" s="644"/>
      <c r="G419" s="618"/>
      <c r="H419" s="290" t="s">
        <v>1635</v>
      </c>
      <c r="I419" s="290" t="s">
        <v>1303</v>
      </c>
      <c r="J419" s="70" t="s">
        <v>1163</v>
      </c>
      <c r="K419" s="288" t="s">
        <v>1082</v>
      </c>
      <c r="L419" s="399" t="s">
        <v>648</v>
      </c>
      <c r="M419" s="289"/>
      <c r="N419" s="289"/>
      <c r="O419" s="289"/>
      <c r="P419" s="289"/>
      <c r="Q419" s="289"/>
      <c r="R419" s="289"/>
      <c r="S419" s="289"/>
      <c r="T419" s="289" t="s">
        <v>648</v>
      </c>
      <c r="U419" s="289"/>
      <c r="V419" s="289" t="s">
        <v>648</v>
      </c>
      <c r="W419" s="478">
        <f t="shared" si="224"/>
        <v>2</v>
      </c>
      <c r="X419" s="290"/>
      <c r="Y419" s="290"/>
      <c r="Z419" s="290"/>
      <c r="AA419" s="290"/>
      <c r="AB419" s="290"/>
      <c r="AC419" s="290"/>
      <c r="AD419" s="290"/>
      <c r="AE419" s="290"/>
      <c r="AF419" s="290"/>
      <c r="AG419" s="290"/>
      <c r="AH419" s="290"/>
      <c r="AI419" s="290"/>
      <c r="AJ419" s="290"/>
      <c r="AK419" s="290"/>
      <c r="AL419" s="290"/>
      <c r="AM419" s="290"/>
      <c r="AN419" s="290"/>
      <c r="AO419" s="290"/>
      <c r="AP419" s="290"/>
      <c r="AQ419" s="290"/>
      <c r="AR419" s="290"/>
      <c r="AS419" s="290"/>
      <c r="AT419" s="290"/>
      <c r="AU419" s="290"/>
      <c r="AV419" s="290" t="s">
        <v>1567</v>
      </c>
      <c r="AW419" s="290"/>
      <c r="AX419" s="290" t="s">
        <v>1567</v>
      </c>
      <c r="AY419" s="290" t="s">
        <v>1567</v>
      </c>
      <c r="AZ419" s="290"/>
      <c r="BA419" s="290"/>
      <c r="BB419" s="290"/>
      <c r="BC419" s="290"/>
      <c r="BD419" s="290"/>
      <c r="BE419" s="290"/>
      <c r="BF419" s="290" t="s">
        <v>1567</v>
      </c>
      <c r="BG419" s="290">
        <v>2</v>
      </c>
      <c r="BH419" s="290">
        <v>2</v>
      </c>
      <c r="BI419" s="290">
        <v>2</v>
      </c>
      <c r="BJ419" s="290">
        <v>2</v>
      </c>
      <c r="BK419" s="290">
        <v>2</v>
      </c>
      <c r="BL419" s="290">
        <v>2</v>
      </c>
      <c r="BM419" s="290">
        <v>2</v>
      </c>
      <c r="BN419" s="290">
        <v>2</v>
      </c>
      <c r="BO419" s="290">
        <v>2</v>
      </c>
      <c r="BP419" s="290">
        <v>2</v>
      </c>
      <c r="BQ419" s="290">
        <v>2</v>
      </c>
      <c r="BR419" s="290">
        <v>2</v>
      </c>
      <c r="BS419" s="290">
        <v>2</v>
      </c>
      <c r="BT419" s="290">
        <v>2</v>
      </c>
      <c r="BU419" s="290">
        <v>2</v>
      </c>
      <c r="BV419" s="290">
        <v>2</v>
      </c>
      <c r="BW419" s="290">
        <v>2</v>
      </c>
      <c r="BX419" s="291">
        <f t="shared" si="243"/>
        <v>17</v>
      </c>
      <c r="BY419" s="292">
        <f t="shared" si="244"/>
        <v>1</v>
      </c>
      <c r="BZ419" s="291">
        <f t="shared" si="228"/>
        <v>0</v>
      </c>
      <c r="CA419" s="292">
        <f t="shared" si="245"/>
        <v>0</v>
      </c>
      <c r="CB419" s="291">
        <f t="shared" si="229"/>
        <v>0</v>
      </c>
      <c r="CC419" s="292">
        <f t="shared" si="249"/>
        <v>0</v>
      </c>
      <c r="CD419" s="291">
        <f t="shared" si="246"/>
        <v>2</v>
      </c>
      <c r="CE419" s="291" t="str">
        <f t="shared" si="248"/>
        <v>Đạt mục tiêu</v>
      </c>
      <c r="CF419" s="274"/>
    </row>
    <row r="420" spans="1:84" s="36" customFormat="1" ht="45" customHeight="1">
      <c r="A420" s="285">
        <v>270</v>
      </c>
      <c r="B420" s="293">
        <v>568</v>
      </c>
      <c r="C420" s="294" t="s">
        <v>159</v>
      </c>
      <c r="D420" s="205" t="s">
        <v>23</v>
      </c>
      <c r="E420" s="294" t="s">
        <v>159</v>
      </c>
      <c r="F420" s="205" t="s">
        <v>25</v>
      </c>
      <c r="G420" s="290" t="s">
        <v>159</v>
      </c>
      <c r="H420" s="290" t="s">
        <v>1779</v>
      </c>
      <c r="I420" s="290" t="s">
        <v>1303</v>
      </c>
      <c r="J420" s="70" t="s">
        <v>1163</v>
      </c>
      <c r="K420" s="288" t="s">
        <v>1082</v>
      </c>
      <c r="L420" s="399" t="s">
        <v>648</v>
      </c>
      <c r="M420" s="289" t="s">
        <v>648</v>
      </c>
      <c r="N420" s="289" t="s">
        <v>648</v>
      </c>
      <c r="O420" s="289" t="s">
        <v>648</v>
      </c>
      <c r="P420" s="289" t="s">
        <v>648</v>
      </c>
      <c r="Q420" s="289" t="s">
        <v>648</v>
      </c>
      <c r="R420" s="289" t="s">
        <v>648</v>
      </c>
      <c r="S420" s="289" t="s">
        <v>648</v>
      </c>
      <c r="T420" s="289" t="s">
        <v>648</v>
      </c>
      <c r="U420" s="289" t="s">
        <v>648</v>
      </c>
      <c r="V420" s="289" t="s">
        <v>648</v>
      </c>
      <c r="W420" s="478">
        <f t="shared" si="224"/>
        <v>10</v>
      </c>
      <c r="X420" s="290"/>
      <c r="Y420" s="290"/>
      <c r="Z420" s="290"/>
      <c r="AA420" s="290"/>
      <c r="AB420" s="290"/>
      <c r="AC420" s="290"/>
      <c r="AD420" s="290" t="s">
        <v>1567</v>
      </c>
      <c r="AE420" s="290" t="s">
        <v>1567</v>
      </c>
      <c r="AF420" s="290" t="s">
        <v>1771</v>
      </c>
      <c r="AG420" s="290"/>
      <c r="AH420" s="290" t="s">
        <v>1771</v>
      </c>
      <c r="AI420" s="290"/>
      <c r="AJ420" s="290"/>
      <c r="AK420" s="290" t="s">
        <v>1772</v>
      </c>
      <c r="AL420" s="290" t="s">
        <v>1772</v>
      </c>
      <c r="AM420" s="290" t="s">
        <v>1772</v>
      </c>
      <c r="AN420" s="290"/>
      <c r="AO420" s="290"/>
      <c r="AP420" s="290" t="s">
        <v>1771</v>
      </c>
      <c r="AQ420" s="290" t="s">
        <v>1771</v>
      </c>
      <c r="AR420" s="290"/>
      <c r="AS420" s="290"/>
      <c r="AT420" s="290" t="s">
        <v>1771</v>
      </c>
      <c r="AU420" s="290"/>
      <c r="AV420" s="290" t="s">
        <v>1771</v>
      </c>
      <c r="AW420" s="290" t="s">
        <v>1771</v>
      </c>
      <c r="AX420" s="290" t="s">
        <v>1771</v>
      </c>
      <c r="AY420" s="290" t="s">
        <v>1771</v>
      </c>
      <c r="AZ420" s="290" t="s">
        <v>1771</v>
      </c>
      <c r="BA420" s="290" t="s">
        <v>1771</v>
      </c>
      <c r="BB420" s="290"/>
      <c r="BC420" s="290" t="s">
        <v>1771</v>
      </c>
      <c r="BD420" s="290" t="s">
        <v>1771</v>
      </c>
      <c r="BE420" s="290"/>
      <c r="BF420" s="290" t="s">
        <v>1771</v>
      </c>
      <c r="BG420" s="290">
        <v>2</v>
      </c>
      <c r="BH420" s="290">
        <v>2</v>
      </c>
      <c r="BI420" s="290">
        <v>2</v>
      </c>
      <c r="BJ420" s="290">
        <v>2</v>
      </c>
      <c r="BK420" s="290">
        <v>2</v>
      </c>
      <c r="BL420" s="290">
        <v>2</v>
      </c>
      <c r="BM420" s="290">
        <v>2</v>
      </c>
      <c r="BN420" s="290">
        <v>2</v>
      </c>
      <c r="BO420" s="290">
        <v>2</v>
      </c>
      <c r="BP420" s="290">
        <v>2</v>
      </c>
      <c r="BQ420" s="290">
        <v>2</v>
      </c>
      <c r="BR420" s="290">
        <v>2</v>
      </c>
      <c r="BS420" s="290">
        <v>2</v>
      </c>
      <c r="BT420" s="290">
        <v>2</v>
      </c>
      <c r="BU420" s="290">
        <v>2</v>
      </c>
      <c r="BV420" s="290">
        <v>2</v>
      </c>
      <c r="BW420" s="290">
        <v>2</v>
      </c>
      <c r="BX420" s="291">
        <f t="shared" si="243"/>
        <v>17</v>
      </c>
      <c r="BY420" s="292">
        <f t="shared" si="244"/>
        <v>1</v>
      </c>
      <c r="BZ420" s="291">
        <f t="shared" si="228"/>
        <v>0</v>
      </c>
      <c r="CA420" s="292">
        <f t="shared" si="245"/>
        <v>0</v>
      </c>
      <c r="CB420" s="291">
        <f t="shared" si="229"/>
        <v>0</v>
      </c>
      <c r="CC420" s="292">
        <f t="shared" si="249"/>
        <v>0</v>
      </c>
      <c r="CD420" s="291">
        <f t="shared" si="246"/>
        <v>2</v>
      </c>
      <c r="CE420" s="291" t="str">
        <f t="shared" si="248"/>
        <v>Đạt mục tiêu</v>
      </c>
      <c r="CF420" s="291" t="str">
        <f t="shared" ref="CF420" si="250">IF(CE420&gt;=1.6,"Đạt mục tiêu",IF(CE420&gt;=1,"Cần cố gắng","Chưa đạt"))</f>
        <v>Đạt mục tiêu</v>
      </c>
    </row>
    <row r="421" spans="1:84" s="36" customFormat="1" ht="28.5" customHeight="1">
      <c r="A421" s="285">
        <v>271</v>
      </c>
      <c r="B421" s="293">
        <v>569</v>
      </c>
      <c r="C421" s="649" t="s">
        <v>1201</v>
      </c>
      <c r="D421" s="649"/>
      <c r="E421" s="649"/>
      <c r="F421" s="287" t="s">
        <v>1176</v>
      </c>
      <c r="G421" s="287" t="s">
        <v>1176</v>
      </c>
      <c r="H421" s="287" t="s">
        <v>1176</v>
      </c>
      <c r="I421" s="287" t="s">
        <v>1176</v>
      </c>
      <c r="J421" s="69" t="s">
        <v>1163</v>
      </c>
      <c r="K421" s="288" t="s">
        <v>1082</v>
      </c>
      <c r="L421" s="287" t="s">
        <v>1176</v>
      </c>
      <c r="M421" s="287" t="s">
        <v>1176</v>
      </c>
      <c r="N421" s="287" t="s">
        <v>1176</v>
      </c>
      <c r="O421" s="287" t="s">
        <v>1176</v>
      </c>
      <c r="P421" s="287" t="s">
        <v>1176</v>
      </c>
      <c r="Q421" s="287" t="s">
        <v>1176</v>
      </c>
      <c r="R421" s="287" t="s">
        <v>1176</v>
      </c>
      <c r="S421" s="287" t="s">
        <v>1176</v>
      </c>
      <c r="T421" s="287" t="s">
        <v>1176</v>
      </c>
      <c r="U421" s="287" t="s">
        <v>1176</v>
      </c>
      <c r="V421" s="287" t="s">
        <v>1176</v>
      </c>
      <c r="W421" s="287" t="s">
        <v>1176</v>
      </c>
      <c r="X421" s="287" t="s">
        <v>1176</v>
      </c>
      <c r="Y421" s="287" t="s">
        <v>1176</v>
      </c>
      <c r="Z421" s="287" t="s">
        <v>1176</v>
      </c>
      <c r="AA421" s="287" t="s">
        <v>1176</v>
      </c>
      <c r="AB421" s="287" t="s">
        <v>1176</v>
      </c>
      <c r="AC421" s="287" t="s">
        <v>1176</v>
      </c>
      <c r="AD421" s="287" t="s">
        <v>1176</v>
      </c>
      <c r="AE421" s="287" t="s">
        <v>1176</v>
      </c>
      <c r="AF421" s="287" t="s">
        <v>1176</v>
      </c>
      <c r="AG421" s="287" t="s">
        <v>1176</v>
      </c>
      <c r="AH421" s="287" t="s">
        <v>1176</v>
      </c>
      <c r="AI421" s="287" t="s">
        <v>1176</v>
      </c>
      <c r="AJ421" s="287" t="s">
        <v>1176</v>
      </c>
      <c r="AK421" s="287" t="s">
        <v>1176</v>
      </c>
      <c r="AL421" s="287" t="s">
        <v>1176</v>
      </c>
      <c r="AM421" s="287" t="s">
        <v>1176</v>
      </c>
      <c r="AN421" s="287" t="s">
        <v>1176</v>
      </c>
      <c r="AO421" s="287" t="s">
        <v>1176</v>
      </c>
      <c r="AP421" s="287" t="s">
        <v>1176</v>
      </c>
      <c r="AQ421" s="287" t="s">
        <v>1176</v>
      </c>
      <c r="AR421" s="287" t="s">
        <v>1176</v>
      </c>
      <c r="AS421" s="287" t="s">
        <v>1176</v>
      </c>
      <c r="AT421" s="287" t="s">
        <v>1176</v>
      </c>
      <c r="AU421" s="287" t="s">
        <v>1176</v>
      </c>
      <c r="AV421" s="287" t="s">
        <v>1176</v>
      </c>
      <c r="AW421" s="287" t="s">
        <v>1176</v>
      </c>
      <c r="AX421" s="287" t="s">
        <v>1176</v>
      </c>
      <c r="AY421" s="287" t="s">
        <v>1176</v>
      </c>
      <c r="AZ421" s="287" t="s">
        <v>1176</v>
      </c>
      <c r="BA421" s="287" t="s">
        <v>1176</v>
      </c>
      <c r="BB421" s="287" t="s">
        <v>1176</v>
      </c>
      <c r="BC421" s="287" t="s">
        <v>1176</v>
      </c>
      <c r="BD421" s="287" t="s">
        <v>1176</v>
      </c>
      <c r="BE421" s="287" t="s">
        <v>1176</v>
      </c>
      <c r="BF421" s="287"/>
      <c r="BG421" s="287" t="s">
        <v>1176</v>
      </c>
      <c r="BH421" s="287" t="s">
        <v>1176</v>
      </c>
      <c r="BI421" s="287" t="s">
        <v>1176</v>
      </c>
      <c r="BJ421" s="287" t="s">
        <v>1176</v>
      </c>
      <c r="BK421" s="287" t="s">
        <v>1176</v>
      </c>
      <c r="BL421" s="287" t="s">
        <v>1176</v>
      </c>
      <c r="BM421" s="287" t="s">
        <v>1176</v>
      </c>
      <c r="BN421" s="287" t="s">
        <v>1176</v>
      </c>
      <c r="BO421" s="287" t="s">
        <v>1176</v>
      </c>
      <c r="BP421" s="287" t="s">
        <v>1176</v>
      </c>
      <c r="BQ421" s="287" t="s">
        <v>1176</v>
      </c>
      <c r="BR421" s="287" t="s">
        <v>1176</v>
      </c>
      <c r="BS421" s="287" t="s">
        <v>1176</v>
      </c>
      <c r="BT421" s="287" t="s">
        <v>1176</v>
      </c>
      <c r="BU421" s="287" t="s">
        <v>1176</v>
      </c>
      <c r="BV421" s="287" t="s">
        <v>1176</v>
      </c>
      <c r="BW421" s="287" t="s">
        <v>1176</v>
      </c>
      <c r="BX421" s="287" t="s">
        <v>1176</v>
      </c>
      <c r="BY421" s="287" t="s">
        <v>1176</v>
      </c>
      <c r="BZ421" s="287" t="s">
        <v>1176</v>
      </c>
      <c r="CA421" s="287" t="s">
        <v>1176</v>
      </c>
      <c r="CB421" s="287" t="s">
        <v>1176</v>
      </c>
      <c r="CC421" s="287" t="s">
        <v>1176</v>
      </c>
      <c r="CD421" s="287" t="s">
        <v>1176</v>
      </c>
      <c r="CE421" s="287" t="s">
        <v>1176</v>
      </c>
      <c r="CF421" s="287" t="s">
        <v>1176</v>
      </c>
    </row>
    <row r="422" spans="1:84" s="36" customFormat="1" ht="40.5" customHeight="1">
      <c r="A422" s="285">
        <v>272</v>
      </c>
      <c r="B422" s="293">
        <v>570</v>
      </c>
      <c r="C422" s="294" t="s">
        <v>1636</v>
      </c>
      <c r="D422" s="205" t="s">
        <v>23</v>
      </c>
      <c r="E422" s="294" t="s">
        <v>165</v>
      </c>
      <c r="F422" s="205" t="s">
        <v>25</v>
      </c>
      <c r="G422" s="290" t="s">
        <v>165</v>
      </c>
      <c r="H422" s="290" t="s">
        <v>1764</v>
      </c>
      <c r="I422" s="290" t="s">
        <v>1303</v>
      </c>
      <c r="J422" s="70" t="s">
        <v>1163</v>
      </c>
      <c r="K422" s="288" t="s">
        <v>1082</v>
      </c>
      <c r="L422" s="399" t="s">
        <v>648</v>
      </c>
      <c r="M422" s="289" t="s">
        <v>648</v>
      </c>
      <c r="N422" s="289" t="s">
        <v>648</v>
      </c>
      <c r="O422" s="289" t="s">
        <v>648</v>
      </c>
      <c r="P422" s="289" t="s">
        <v>648</v>
      </c>
      <c r="Q422" s="289" t="s">
        <v>648</v>
      </c>
      <c r="R422" s="289" t="s">
        <v>648</v>
      </c>
      <c r="S422" s="289" t="s">
        <v>648</v>
      </c>
      <c r="T422" s="289"/>
      <c r="U422" s="289" t="s">
        <v>648</v>
      </c>
      <c r="V422" s="289" t="s">
        <v>648</v>
      </c>
      <c r="W422" s="478">
        <f t="shared" si="224"/>
        <v>9</v>
      </c>
      <c r="X422" s="290" t="s">
        <v>1772</v>
      </c>
      <c r="Y422" s="290" t="s">
        <v>1772</v>
      </c>
      <c r="Z422" s="290"/>
      <c r="AA422" s="290"/>
      <c r="AB422" s="290"/>
      <c r="AC422" s="290"/>
      <c r="AD422" s="290"/>
      <c r="AE422" s="290"/>
      <c r="AF422" s="290" t="s">
        <v>1772</v>
      </c>
      <c r="AG422" s="290"/>
      <c r="AH422" s="290" t="s">
        <v>1567</v>
      </c>
      <c r="AI422" s="290"/>
      <c r="AJ422" s="290" t="s">
        <v>1567</v>
      </c>
      <c r="AK422" s="290" t="s">
        <v>1567</v>
      </c>
      <c r="AL422" s="290"/>
      <c r="AM422" s="290" t="s">
        <v>1567</v>
      </c>
      <c r="AN422" s="290" t="s">
        <v>1772</v>
      </c>
      <c r="AO422" s="290" t="s">
        <v>1772</v>
      </c>
      <c r="AP422" s="290" t="s">
        <v>1772</v>
      </c>
      <c r="AQ422" s="290" t="s">
        <v>1772</v>
      </c>
      <c r="AR422" s="290" t="s">
        <v>1772</v>
      </c>
      <c r="AS422" s="290"/>
      <c r="AT422" s="290" t="s">
        <v>1567</v>
      </c>
      <c r="AU422" s="290"/>
      <c r="AV422" s="290" t="s">
        <v>1567</v>
      </c>
      <c r="AW422" s="290"/>
      <c r="AX422" s="290"/>
      <c r="AY422" s="290" t="s">
        <v>1567</v>
      </c>
      <c r="AZ422" s="290"/>
      <c r="BA422" s="290"/>
      <c r="BB422" s="290"/>
      <c r="BC422" s="290" t="s">
        <v>1772</v>
      </c>
      <c r="BD422" s="290" t="s">
        <v>1567</v>
      </c>
      <c r="BE422" s="290" t="s">
        <v>1772</v>
      </c>
      <c r="BF422" s="290" t="s">
        <v>1772</v>
      </c>
      <c r="BG422" s="290">
        <v>2</v>
      </c>
      <c r="BH422" s="290">
        <v>2</v>
      </c>
      <c r="BI422" s="290">
        <v>2</v>
      </c>
      <c r="BJ422" s="290">
        <v>2</v>
      </c>
      <c r="BK422" s="290">
        <v>2</v>
      </c>
      <c r="BL422" s="290">
        <v>2</v>
      </c>
      <c r="BM422" s="290">
        <v>2</v>
      </c>
      <c r="BN422" s="290">
        <v>2</v>
      </c>
      <c r="BO422" s="290">
        <v>2</v>
      </c>
      <c r="BP422" s="290">
        <v>2</v>
      </c>
      <c r="BQ422" s="290">
        <v>2</v>
      </c>
      <c r="BR422" s="290">
        <v>2</v>
      </c>
      <c r="BS422" s="290">
        <v>2</v>
      </c>
      <c r="BT422" s="290">
        <v>2</v>
      </c>
      <c r="BU422" s="290">
        <v>2</v>
      </c>
      <c r="BV422" s="290">
        <v>2</v>
      </c>
      <c r="BW422" s="290">
        <v>2</v>
      </c>
      <c r="BX422" s="291">
        <f>COUNTIF($BG422:$BW422,2)</f>
        <v>17</v>
      </c>
      <c r="BY422" s="292">
        <f>BX422/COUNTA($BG422:$BW422)</f>
        <v>1</v>
      </c>
      <c r="BZ422" s="291">
        <f t="shared" si="228"/>
        <v>0</v>
      </c>
      <c r="CA422" s="292">
        <f>BZ422/COUNTA($BG422:$BW422)</f>
        <v>0</v>
      </c>
      <c r="CB422" s="291">
        <f t="shared" si="229"/>
        <v>0</v>
      </c>
      <c r="CC422" s="292">
        <f>CB422/COUNTA($BG422:$BV422)</f>
        <v>0</v>
      </c>
      <c r="CD422" s="291">
        <f>(((BX422*2)+(BZ422*1)+(CB422*0)))/COUNTA($BG422:$BW422)</f>
        <v>2</v>
      </c>
      <c r="CE422" s="291" t="str">
        <f t="shared" si="248"/>
        <v>Đạt mục tiêu</v>
      </c>
      <c r="CF422" s="291" t="str">
        <f t="shared" ref="CF422:CF425" si="251">IF(CE422&gt;=1.6,"Đạt mục tiêu",IF(CE422&gt;=1,"Cần cố gắng","Chưa đạt"))</f>
        <v>Đạt mục tiêu</v>
      </c>
    </row>
    <row r="423" spans="1:84" s="36" customFormat="1" ht="34.5" customHeight="1">
      <c r="A423" s="285">
        <v>273</v>
      </c>
      <c r="B423" s="293">
        <v>571</v>
      </c>
      <c r="C423" s="294" t="s">
        <v>1637</v>
      </c>
      <c r="D423" s="205" t="s">
        <v>23</v>
      </c>
      <c r="E423" s="294" t="s">
        <v>166</v>
      </c>
      <c r="F423" s="205" t="s">
        <v>24</v>
      </c>
      <c r="G423" s="290" t="s">
        <v>166</v>
      </c>
      <c r="H423" s="290" t="s">
        <v>1765</v>
      </c>
      <c r="I423" s="290" t="s">
        <v>1303</v>
      </c>
      <c r="J423" s="70" t="s">
        <v>1163</v>
      </c>
      <c r="K423" s="288" t="s">
        <v>1082</v>
      </c>
      <c r="L423" s="399" t="s">
        <v>648</v>
      </c>
      <c r="M423" s="289" t="s">
        <v>648</v>
      </c>
      <c r="N423" s="289" t="s">
        <v>648</v>
      </c>
      <c r="O423" s="289" t="s">
        <v>648</v>
      </c>
      <c r="P423" s="289" t="s">
        <v>648</v>
      </c>
      <c r="Q423" s="289" t="s">
        <v>648</v>
      </c>
      <c r="R423" s="289" t="s">
        <v>648</v>
      </c>
      <c r="S423" s="289" t="s">
        <v>648</v>
      </c>
      <c r="T423" s="289"/>
      <c r="U423" s="289" t="s">
        <v>648</v>
      </c>
      <c r="V423" s="289" t="s">
        <v>648</v>
      </c>
      <c r="W423" s="478">
        <f t="shared" si="224"/>
        <v>9</v>
      </c>
      <c r="X423" s="290"/>
      <c r="Y423" s="290"/>
      <c r="Z423" s="290"/>
      <c r="AA423" s="290"/>
      <c r="AB423" s="290"/>
      <c r="AC423" s="290"/>
      <c r="AD423" s="290" t="s">
        <v>1772</v>
      </c>
      <c r="AE423" s="290"/>
      <c r="AF423" s="290" t="s">
        <v>1772</v>
      </c>
      <c r="AG423" s="290"/>
      <c r="AH423" s="290" t="s">
        <v>1567</v>
      </c>
      <c r="AI423" s="290"/>
      <c r="AJ423" s="290" t="s">
        <v>1772</v>
      </c>
      <c r="AK423" s="290"/>
      <c r="AL423" s="290" t="s">
        <v>1772</v>
      </c>
      <c r="AM423" s="290" t="s">
        <v>1772</v>
      </c>
      <c r="AN423" s="290" t="s">
        <v>1772</v>
      </c>
      <c r="AO423" s="290"/>
      <c r="AP423" s="290" t="s">
        <v>1772</v>
      </c>
      <c r="AQ423" s="290" t="s">
        <v>1772</v>
      </c>
      <c r="AR423" s="290"/>
      <c r="AS423" s="290" t="s">
        <v>1772</v>
      </c>
      <c r="AT423" s="290"/>
      <c r="AU423" s="290" t="s">
        <v>1772</v>
      </c>
      <c r="AV423" s="290" t="s">
        <v>1772</v>
      </c>
      <c r="AW423" s="290" t="s">
        <v>1772</v>
      </c>
      <c r="AX423" s="290" t="s">
        <v>1772</v>
      </c>
      <c r="AY423" s="290" t="s">
        <v>1772</v>
      </c>
      <c r="AZ423" s="290" t="s">
        <v>1772</v>
      </c>
      <c r="BA423" s="290"/>
      <c r="BB423" s="290" t="s">
        <v>1772</v>
      </c>
      <c r="BC423" s="290"/>
      <c r="BD423" s="290" t="s">
        <v>1772</v>
      </c>
      <c r="BE423" s="290" t="s">
        <v>1772</v>
      </c>
      <c r="BF423" s="290" t="s">
        <v>1772</v>
      </c>
      <c r="BG423" s="290">
        <v>2</v>
      </c>
      <c r="BH423" s="290">
        <v>2</v>
      </c>
      <c r="BI423" s="290">
        <v>2</v>
      </c>
      <c r="BJ423" s="290">
        <v>2</v>
      </c>
      <c r="BK423" s="290">
        <v>2</v>
      </c>
      <c r="BL423" s="290">
        <v>2</v>
      </c>
      <c r="BM423" s="290">
        <v>2</v>
      </c>
      <c r="BN423" s="290">
        <v>2</v>
      </c>
      <c r="BO423" s="290">
        <v>2</v>
      </c>
      <c r="BP423" s="290">
        <v>2</v>
      </c>
      <c r="BQ423" s="290">
        <v>2</v>
      </c>
      <c r="BR423" s="290">
        <v>2</v>
      </c>
      <c r="BS423" s="290">
        <v>2</v>
      </c>
      <c r="BT423" s="290">
        <v>2</v>
      </c>
      <c r="BU423" s="290">
        <v>2</v>
      </c>
      <c r="BV423" s="290">
        <v>2</v>
      </c>
      <c r="BW423" s="290">
        <v>2</v>
      </c>
      <c r="BX423" s="291">
        <f>COUNTIF($BG423:$BW423,2)</f>
        <v>17</v>
      </c>
      <c r="BY423" s="292">
        <f>BX423/COUNTA($BG423:$BW423)</f>
        <v>1</v>
      </c>
      <c r="BZ423" s="291">
        <f t="shared" si="228"/>
        <v>0</v>
      </c>
      <c r="CA423" s="292">
        <f>BZ423/COUNTA($BG423:$BW423)</f>
        <v>0</v>
      </c>
      <c r="CB423" s="291">
        <f t="shared" si="229"/>
        <v>0</v>
      </c>
      <c r="CC423" s="292">
        <f>CB423/COUNTA($BG423:$BV423)</f>
        <v>0</v>
      </c>
      <c r="CD423" s="291">
        <f>(((BX423*2)+(BZ423*1)+(CB423*0)))/COUNTA($BG423:$BW423)</f>
        <v>2</v>
      </c>
      <c r="CE423" s="291" t="str">
        <f>IF(CD423&gt;=1.6,"Đạt mục tiêu",IF(CD423&gt;=1,"Cần cố gắng","Chưa đạt"))</f>
        <v>Đạt mục tiêu</v>
      </c>
      <c r="CF423" s="291" t="str">
        <f t="shared" si="251"/>
        <v>Đạt mục tiêu</v>
      </c>
    </row>
    <row r="424" spans="1:84" s="36" customFormat="1" ht="39" customHeight="1">
      <c r="A424" s="285">
        <v>274</v>
      </c>
      <c r="B424" s="293">
        <v>572</v>
      </c>
      <c r="C424" s="294" t="s">
        <v>1638</v>
      </c>
      <c r="D424" s="205" t="s">
        <v>25</v>
      </c>
      <c r="E424" s="294" t="s">
        <v>973</v>
      </c>
      <c r="F424" s="205" t="s">
        <v>25</v>
      </c>
      <c r="G424" s="290" t="s">
        <v>973</v>
      </c>
      <c r="H424" s="290" t="s">
        <v>1766</v>
      </c>
      <c r="I424" s="290" t="s">
        <v>1303</v>
      </c>
      <c r="J424" s="70" t="s">
        <v>1163</v>
      </c>
      <c r="K424" s="288" t="s">
        <v>1082</v>
      </c>
      <c r="L424" s="399" t="s">
        <v>648</v>
      </c>
      <c r="M424" s="289" t="s">
        <v>648</v>
      </c>
      <c r="N424" s="289" t="s">
        <v>648</v>
      </c>
      <c r="O424" s="289" t="s">
        <v>648</v>
      </c>
      <c r="P424" s="289" t="s">
        <v>648</v>
      </c>
      <c r="Q424" s="289" t="s">
        <v>648</v>
      </c>
      <c r="R424" s="289" t="s">
        <v>648</v>
      </c>
      <c r="S424" s="289" t="s">
        <v>648</v>
      </c>
      <c r="T424" s="289"/>
      <c r="U424" s="289" t="s">
        <v>648</v>
      </c>
      <c r="V424" s="289" t="s">
        <v>648</v>
      </c>
      <c r="W424" s="478">
        <f t="shared" si="224"/>
        <v>9</v>
      </c>
      <c r="X424" s="290"/>
      <c r="Y424" s="290"/>
      <c r="Z424" s="290"/>
      <c r="AA424" s="290"/>
      <c r="AB424" s="290"/>
      <c r="AC424" s="290"/>
      <c r="AD424" s="290"/>
      <c r="AE424" s="290"/>
      <c r="AF424" s="290" t="s">
        <v>1771</v>
      </c>
      <c r="AG424" s="290" t="s">
        <v>1771</v>
      </c>
      <c r="AH424" s="290" t="s">
        <v>1771</v>
      </c>
      <c r="AI424" s="290"/>
      <c r="AJ424" s="290" t="s">
        <v>1772</v>
      </c>
      <c r="AK424" s="290"/>
      <c r="AL424" s="290" t="s">
        <v>1771</v>
      </c>
      <c r="AM424" s="290" t="s">
        <v>1771</v>
      </c>
      <c r="AN424" s="290" t="s">
        <v>1771</v>
      </c>
      <c r="AO424" s="290"/>
      <c r="AP424" s="290" t="s">
        <v>1771</v>
      </c>
      <c r="AQ424" s="290" t="s">
        <v>1771</v>
      </c>
      <c r="AR424" s="290"/>
      <c r="AS424" s="290" t="s">
        <v>1771</v>
      </c>
      <c r="AT424" s="290" t="s">
        <v>1771</v>
      </c>
      <c r="AU424" s="290"/>
      <c r="AV424" s="290"/>
      <c r="AW424" s="290"/>
      <c r="AX424" s="290" t="s">
        <v>1771</v>
      </c>
      <c r="AY424" s="290"/>
      <c r="AZ424" s="290"/>
      <c r="BA424" s="290" t="s">
        <v>1771</v>
      </c>
      <c r="BB424" s="290" t="s">
        <v>1771</v>
      </c>
      <c r="BC424" s="290"/>
      <c r="BD424" s="290" t="s">
        <v>1771</v>
      </c>
      <c r="BE424" s="290" t="s">
        <v>1771</v>
      </c>
      <c r="BF424" s="290"/>
      <c r="BG424" s="290">
        <v>2</v>
      </c>
      <c r="BH424" s="290">
        <v>2</v>
      </c>
      <c r="BI424" s="290">
        <v>2</v>
      </c>
      <c r="BJ424" s="290">
        <v>2</v>
      </c>
      <c r="BK424" s="290">
        <v>2</v>
      </c>
      <c r="BL424" s="290">
        <v>2</v>
      </c>
      <c r="BM424" s="290">
        <v>2</v>
      </c>
      <c r="BN424" s="290">
        <v>2</v>
      </c>
      <c r="BO424" s="290">
        <v>2</v>
      </c>
      <c r="BP424" s="290">
        <v>1</v>
      </c>
      <c r="BQ424" s="290">
        <v>1</v>
      </c>
      <c r="BR424" s="290">
        <v>2</v>
      </c>
      <c r="BS424" s="290">
        <v>2</v>
      </c>
      <c r="BT424" s="290">
        <v>2</v>
      </c>
      <c r="BU424" s="290">
        <v>2</v>
      </c>
      <c r="BV424" s="290">
        <v>2</v>
      </c>
      <c r="BW424" s="290">
        <v>2</v>
      </c>
      <c r="BX424" s="291">
        <f>COUNTIF($BG424:$BW424,2)</f>
        <v>15</v>
      </c>
      <c r="BY424" s="292">
        <f>BX424/COUNTA($BG424:$BW424)</f>
        <v>0.88235294117647056</v>
      </c>
      <c r="BZ424" s="291">
        <f t="shared" si="228"/>
        <v>2</v>
      </c>
      <c r="CA424" s="292">
        <f>BZ424/COUNTA($BG424:$BW424)</f>
        <v>0.11764705882352941</v>
      </c>
      <c r="CB424" s="291">
        <f t="shared" si="229"/>
        <v>0</v>
      </c>
      <c r="CC424" s="292">
        <f>CB424/COUNTA($BG424:$BV424)</f>
        <v>0</v>
      </c>
      <c r="CD424" s="291">
        <f>(((BX424*2)+(BZ424*1)+(CB424*0)))/COUNTA($BG424:$BW424)</f>
        <v>1.8823529411764706</v>
      </c>
      <c r="CE424" s="291" t="str">
        <f t="shared" ref="CE424:CE425" si="252">IF(CD424&gt;=1.6,"Đạt mục tiêu",IF(CD424&gt;=1,"Cần cố gắng","Chưa đạt"))</f>
        <v>Đạt mục tiêu</v>
      </c>
      <c r="CF424" s="291" t="str">
        <f t="shared" si="251"/>
        <v>Đạt mục tiêu</v>
      </c>
    </row>
    <row r="425" spans="1:84" s="36" customFormat="1" ht="33.75" customHeight="1">
      <c r="A425" s="285">
        <v>275</v>
      </c>
      <c r="B425" s="293">
        <v>573</v>
      </c>
      <c r="C425" s="294" t="s">
        <v>1639</v>
      </c>
      <c r="D425" s="205" t="s">
        <v>23</v>
      </c>
      <c r="E425" s="294" t="s">
        <v>173</v>
      </c>
      <c r="F425" s="205" t="s">
        <v>25</v>
      </c>
      <c r="G425" s="290" t="s">
        <v>173</v>
      </c>
      <c r="H425" s="290" t="s">
        <v>1767</v>
      </c>
      <c r="I425" s="290" t="s">
        <v>1303</v>
      </c>
      <c r="J425" s="70" t="s">
        <v>1163</v>
      </c>
      <c r="K425" s="288" t="s">
        <v>1082</v>
      </c>
      <c r="L425" s="399" t="s">
        <v>648</v>
      </c>
      <c r="M425" s="289" t="s">
        <v>648</v>
      </c>
      <c r="N425" s="289" t="s">
        <v>648</v>
      </c>
      <c r="O425" s="289" t="s">
        <v>648</v>
      </c>
      <c r="P425" s="289" t="s">
        <v>648</v>
      </c>
      <c r="Q425" s="289" t="s">
        <v>648</v>
      </c>
      <c r="R425" s="289" t="s">
        <v>648</v>
      </c>
      <c r="S425" s="289" t="s">
        <v>648</v>
      </c>
      <c r="T425" s="289"/>
      <c r="U425" s="289" t="s">
        <v>648</v>
      </c>
      <c r="V425" s="289" t="s">
        <v>648</v>
      </c>
      <c r="W425" s="478">
        <f t="shared" si="224"/>
        <v>9</v>
      </c>
      <c r="X425" s="290"/>
      <c r="Y425" s="290"/>
      <c r="Z425" s="290"/>
      <c r="AA425" s="290"/>
      <c r="AB425" s="290"/>
      <c r="AC425" s="290"/>
      <c r="AD425" s="290"/>
      <c r="AE425" s="290"/>
      <c r="AF425" s="290" t="s">
        <v>1771</v>
      </c>
      <c r="AG425" s="290"/>
      <c r="AH425" s="290"/>
      <c r="AI425" s="290"/>
      <c r="AJ425" s="290"/>
      <c r="AK425" s="290"/>
      <c r="AL425" s="290" t="s">
        <v>1771</v>
      </c>
      <c r="AM425" s="290"/>
      <c r="AN425" s="290"/>
      <c r="AO425" s="290"/>
      <c r="AP425" s="290" t="s">
        <v>1771</v>
      </c>
      <c r="AQ425" s="290"/>
      <c r="AR425" s="290" t="s">
        <v>1771</v>
      </c>
      <c r="AS425" s="290"/>
      <c r="AT425" s="290"/>
      <c r="AU425" s="290"/>
      <c r="AV425" s="290"/>
      <c r="AW425" s="290"/>
      <c r="AX425" s="290" t="s">
        <v>1771</v>
      </c>
      <c r="AY425" s="290"/>
      <c r="AZ425" s="290" t="s">
        <v>1771</v>
      </c>
      <c r="BA425" s="290"/>
      <c r="BB425" s="290" t="s">
        <v>1771</v>
      </c>
      <c r="BC425" s="290" t="s">
        <v>1771</v>
      </c>
      <c r="BD425" s="290"/>
      <c r="BE425" s="290" t="s">
        <v>1771</v>
      </c>
      <c r="BF425" s="290" t="s">
        <v>1771</v>
      </c>
      <c r="BG425" s="290">
        <v>2</v>
      </c>
      <c r="BH425" s="290">
        <v>2</v>
      </c>
      <c r="BI425" s="290">
        <v>2</v>
      </c>
      <c r="BJ425" s="290">
        <v>2</v>
      </c>
      <c r="BK425" s="290">
        <v>1</v>
      </c>
      <c r="BL425" s="290">
        <v>2</v>
      </c>
      <c r="BM425" s="290">
        <v>2</v>
      </c>
      <c r="BN425" s="290">
        <v>2</v>
      </c>
      <c r="BO425" s="290">
        <v>2</v>
      </c>
      <c r="BP425" s="290">
        <v>2</v>
      </c>
      <c r="BQ425" s="290">
        <v>2</v>
      </c>
      <c r="BR425" s="290">
        <v>2</v>
      </c>
      <c r="BS425" s="290">
        <v>2</v>
      </c>
      <c r="BT425" s="290">
        <v>2</v>
      </c>
      <c r="BU425" s="290">
        <v>2</v>
      </c>
      <c r="BV425" s="290">
        <v>2</v>
      </c>
      <c r="BW425" s="290">
        <v>2</v>
      </c>
      <c r="BX425" s="291">
        <f>COUNTIF($BG425:$BW425,2)</f>
        <v>16</v>
      </c>
      <c r="BY425" s="292">
        <f>BX425/COUNTA($BG425:$BW425)</f>
        <v>0.94117647058823528</v>
      </c>
      <c r="BZ425" s="291">
        <f t="shared" si="228"/>
        <v>1</v>
      </c>
      <c r="CA425" s="292">
        <f>BZ425/COUNTA($BG425:$BW425)</f>
        <v>5.8823529411764705E-2</v>
      </c>
      <c r="CB425" s="291">
        <f t="shared" si="229"/>
        <v>0</v>
      </c>
      <c r="CC425" s="292">
        <f>CB425/COUNTA($BG425:$BV425)</f>
        <v>0</v>
      </c>
      <c r="CD425" s="291">
        <f>(((BX425*2)+(BZ425*1)+(CB425*0)))/COUNTA($BG425:$BW425)</f>
        <v>1.9411764705882353</v>
      </c>
      <c r="CE425" s="291" t="str">
        <f t="shared" si="252"/>
        <v>Đạt mục tiêu</v>
      </c>
      <c r="CF425" s="291" t="str">
        <f t="shared" si="251"/>
        <v>Đạt mục tiêu</v>
      </c>
    </row>
    <row r="426" spans="1:84" s="36" customFormat="1" ht="30" customHeight="1">
      <c r="A426" s="74"/>
      <c r="B426" s="650"/>
      <c r="C426" s="650"/>
      <c r="D426" s="650"/>
      <c r="E426" s="650"/>
      <c r="F426" s="650"/>
      <c r="G426" s="577" t="s">
        <v>1203</v>
      </c>
      <c r="H426" s="642"/>
      <c r="I426" s="423"/>
      <c r="J426" s="423"/>
      <c r="K426" s="424"/>
      <c r="L426" s="418">
        <f>SUM(L427:L431)</f>
        <v>360</v>
      </c>
      <c r="M426" s="418">
        <f t="shared" ref="M426:BF426" si="253">SUM(M427:M431)</f>
        <v>62</v>
      </c>
      <c r="N426" s="418">
        <f t="shared" si="253"/>
        <v>74</v>
      </c>
      <c r="O426" s="418">
        <f t="shared" si="253"/>
        <v>82</v>
      </c>
      <c r="P426" s="418">
        <f t="shared" si="253"/>
        <v>82</v>
      </c>
      <c r="Q426" s="418">
        <f t="shared" si="253"/>
        <v>74</v>
      </c>
      <c r="R426" s="418">
        <f t="shared" si="253"/>
        <v>78</v>
      </c>
      <c r="S426" s="418">
        <f>SUM(S427:S431)</f>
        <v>69</v>
      </c>
      <c r="T426" s="468">
        <f>SUM(T427:T431)</f>
        <v>76</v>
      </c>
      <c r="U426" s="418">
        <f t="shared" si="253"/>
        <v>87</v>
      </c>
      <c r="V426" s="418">
        <f t="shared" si="253"/>
        <v>63</v>
      </c>
      <c r="W426" s="468"/>
      <c r="X426" s="418">
        <f t="shared" ca="1" si="253"/>
        <v>0</v>
      </c>
      <c r="Y426" s="418">
        <f t="shared" ca="1" si="253"/>
        <v>0</v>
      </c>
      <c r="Z426" s="418">
        <f t="shared" ca="1" si="253"/>
        <v>0</v>
      </c>
      <c r="AA426" s="418">
        <f t="shared" ca="1" si="253"/>
        <v>0</v>
      </c>
      <c r="AB426" s="418">
        <f t="shared" ca="1" si="253"/>
        <v>0</v>
      </c>
      <c r="AC426" s="418">
        <f t="shared" ca="1" si="253"/>
        <v>0</v>
      </c>
      <c r="AD426" s="418">
        <f t="shared" ca="1" si="253"/>
        <v>0</v>
      </c>
      <c r="AE426" s="418">
        <f t="shared" ca="1" si="253"/>
        <v>0</v>
      </c>
      <c r="AF426" s="418">
        <f t="shared" ca="1" si="253"/>
        <v>0</v>
      </c>
      <c r="AG426" s="418">
        <f t="shared" ca="1" si="253"/>
        <v>0</v>
      </c>
      <c r="AH426" s="418">
        <f t="shared" ca="1" si="253"/>
        <v>0</v>
      </c>
      <c r="AI426" s="418">
        <f t="shared" ca="1" si="253"/>
        <v>0</v>
      </c>
      <c r="AJ426" s="439">
        <f t="shared" ca="1" si="253"/>
        <v>0</v>
      </c>
      <c r="AK426" s="418">
        <f t="shared" ca="1" si="253"/>
        <v>0</v>
      </c>
      <c r="AL426" s="418">
        <f t="shared" ca="1" si="253"/>
        <v>0</v>
      </c>
      <c r="AM426" s="418">
        <f t="shared" ca="1" si="253"/>
        <v>0</v>
      </c>
      <c r="AN426" s="418">
        <f t="shared" ca="1" si="253"/>
        <v>0</v>
      </c>
      <c r="AO426" s="418">
        <f t="shared" ca="1" si="253"/>
        <v>0</v>
      </c>
      <c r="AP426" s="418">
        <f t="shared" ca="1" si="253"/>
        <v>0</v>
      </c>
      <c r="AQ426" s="418">
        <f ca="1">SUM(AQ427:AQ431)</f>
        <v>0</v>
      </c>
      <c r="AR426" s="439">
        <f ca="1">SUM(AR427:AR431)</f>
        <v>0</v>
      </c>
      <c r="AS426" s="418">
        <f t="shared" ca="1" si="253"/>
        <v>0</v>
      </c>
      <c r="AT426" s="514">
        <f t="shared" ca="1" si="253"/>
        <v>0</v>
      </c>
      <c r="AU426" s="514">
        <f t="shared" ca="1" si="253"/>
        <v>0</v>
      </c>
      <c r="AV426" s="427">
        <f t="shared" ref="AV426:AY431" si="254">COUNTIF(AV$7:AV$98,"x")</f>
        <v>0</v>
      </c>
      <c r="AW426" s="427">
        <f t="shared" si="254"/>
        <v>0</v>
      </c>
      <c r="AX426" s="427">
        <f t="shared" si="254"/>
        <v>0</v>
      </c>
      <c r="AY426" s="427">
        <f t="shared" si="254"/>
        <v>0</v>
      </c>
      <c r="AZ426" s="514">
        <f t="shared" ca="1" si="253"/>
        <v>0</v>
      </c>
      <c r="BA426" s="418">
        <f t="shared" ca="1" si="253"/>
        <v>0</v>
      </c>
      <c r="BB426" s="418">
        <f t="shared" ca="1" si="253"/>
        <v>0</v>
      </c>
      <c r="BC426" s="418">
        <f t="shared" ca="1" si="253"/>
        <v>0</v>
      </c>
      <c r="BD426" s="418">
        <f t="shared" ca="1" si="253"/>
        <v>0</v>
      </c>
      <c r="BE426" s="439">
        <f t="shared" ca="1" si="253"/>
        <v>0</v>
      </c>
      <c r="BF426" s="418">
        <f t="shared" ca="1" si="253"/>
        <v>0</v>
      </c>
    </row>
    <row r="427" spans="1:84" s="36" customFormat="1" ht="30" customHeight="1">
      <c r="A427" s="74"/>
      <c r="B427" s="641"/>
      <c r="C427" s="641"/>
      <c r="D427" s="641"/>
      <c r="E427" s="641"/>
      <c r="F427" s="641"/>
      <c r="G427" s="577" t="s">
        <v>1128</v>
      </c>
      <c r="H427" s="642"/>
      <c r="I427" s="423"/>
      <c r="J427" s="425"/>
      <c r="K427" s="426"/>
      <c r="L427" s="427">
        <f t="shared" ref="L427:V427" si="255">COUNTIF(L$7:L$97,"x")</f>
        <v>75</v>
      </c>
      <c r="M427" s="427">
        <f t="shared" si="255"/>
        <v>24</v>
      </c>
      <c r="N427" s="427">
        <f t="shared" si="255"/>
        <v>31</v>
      </c>
      <c r="O427" s="427">
        <f t="shared" si="255"/>
        <v>28</v>
      </c>
      <c r="P427" s="427">
        <f t="shared" si="255"/>
        <v>27</v>
      </c>
      <c r="Q427" s="427">
        <f t="shared" si="255"/>
        <v>27</v>
      </c>
      <c r="R427" s="427">
        <f t="shared" si="255"/>
        <v>26</v>
      </c>
      <c r="S427" s="427">
        <f t="shared" si="255"/>
        <v>19</v>
      </c>
      <c r="T427" s="427">
        <f t="shared" si="255"/>
        <v>39</v>
      </c>
      <c r="U427" s="427">
        <f t="shared" si="255"/>
        <v>30</v>
      </c>
      <c r="V427" s="427">
        <f t="shared" si="255"/>
        <v>23</v>
      </c>
      <c r="W427" s="427"/>
      <c r="X427" s="427">
        <f t="shared" ref="X427:AJ427" si="256">COUNTIF(X$7:X$100,"x")</f>
        <v>0</v>
      </c>
      <c r="Y427" s="427">
        <f t="shared" si="256"/>
        <v>0</v>
      </c>
      <c r="Z427" s="427">
        <f t="shared" si="256"/>
        <v>0</v>
      </c>
      <c r="AA427" s="427">
        <f t="shared" si="256"/>
        <v>0</v>
      </c>
      <c r="AB427" s="427">
        <f t="shared" si="256"/>
        <v>0</v>
      </c>
      <c r="AC427" s="427">
        <f t="shared" si="256"/>
        <v>0</v>
      </c>
      <c r="AD427" s="427">
        <f t="shared" si="256"/>
        <v>0</v>
      </c>
      <c r="AE427" s="427">
        <f t="shared" si="256"/>
        <v>0</v>
      </c>
      <c r="AF427" s="427">
        <f t="shared" si="256"/>
        <v>0</v>
      </c>
      <c r="AG427" s="427">
        <f t="shared" si="256"/>
        <v>0</v>
      </c>
      <c r="AH427" s="427">
        <f t="shared" si="256"/>
        <v>0</v>
      </c>
      <c r="AI427" s="427">
        <f t="shared" si="256"/>
        <v>0</v>
      </c>
      <c r="AJ427" s="427">
        <f t="shared" si="256"/>
        <v>0</v>
      </c>
      <c r="AK427" s="427">
        <f t="shared" ref="AK427:AR427" si="257">COUNTIF(AK$7:AK$100,"x")</f>
        <v>0</v>
      </c>
      <c r="AL427" s="427">
        <f t="shared" si="257"/>
        <v>0</v>
      </c>
      <c r="AM427" s="427">
        <f t="shared" si="257"/>
        <v>0</v>
      </c>
      <c r="AN427" s="427">
        <f t="shared" si="257"/>
        <v>0</v>
      </c>
      <c r="AO427" s="427">
        <f t="shared" si="257"/>
        <v>0</v>
      </c>
      <c r="AP427" s="427">
        <f t="shared" si="257"/>
        <v>0</v>
      </c>
      <c r="AQ427" s="427">
        <f t="shared" si="257"/>
        <v>0</v>
      </c>
      <c r="AR427" s="427">
        <f t="shared" si="257"/>
        <v>0</v>
      </c>
      <c r="AS427" s="427">
        <f t="shared" ref="AS427:BE427" si="258">COUNTIF(AS$7:AS$100,"x")</f>
        <v>0</v>
      </c>
      <c r="AT427" s="427">
        <f t="shared" si="258"/>
        <v>0</v>
      </c>
      <c r="AU427" s="427">
        <f t="shared" si="258"/>
        <v>0</v>
      </c>
      <c r="AV427" s="427">
        <f t="shared" si="254"/>
        <v>0</v>
      </c>
      <c r="AW427" s="427">
        <f t="shared" si="254"/>
        <v>0</v>
      </c>
      <c r="AX427" s="427">
        <f t="shared" si="254"/>
        <v>0</v>
      </c>
      <c r="AY427" s="427">
        <f t="shared" si="254"/>
        <v>0</v>
      </c>
      <c r="AZ427" s="427">
        <f t="shared" si="258"/>
        <v>0</v>
      </c>
      <c r="BA427" s="427">
        <f t="shared" si="258"/>
        <v>0</v>
      </c>
      <c r="BB427" s="427">
        <f t="shared" si="258"/>
        <v>0</v>
      </c>
      <c r="BC427" s="427">
        <f t="shared" si="258"/>
        <v>0</v>
      </c>
      <c r="BD427" s="427">
        <f t="shared" si="258"/>
        <v>0</v>
      </c>
      <c r="BE427" s="427">
        <f t="shared" si="258"/>
        <v>0</v>
      </c>
      <c r="BF427" s="427">
        <f>COUNTIF(BF$7:BF$100,"x")</f>
        <v>0</v>
      </c>
    </row>
    <row r="428" spans="1:84" s="36" customFormat="1" ht="30" customHeight="1">
      <c r="A428" s="74"/>
      <c r="B428" s="641"/>
      <c r="C428" s="641"/>
      <c r="D428" s="641"/>
      <c r="E428" s="641"/>
      <c r="F428" s="641"/>
      <c r="G428" s="577" t="s">
        <v>1129</v>
      </c>
      <c r="H428" s="642"/>
      <c r="I428" s="423"/>
      <c r="J428" s="425"/>
      <c r="K428" s="426"/>
      <c r="L428" s="427">
        <f t="shared" ref="L428:V428" si="259">COUNTIF(L$98:L$184,"x")</f>
        <v>62</v>
      </c>
      <c r="M428" s="427">
        <f t="shared" si="259"/>
        <v>7</v>
      </c>
      <c r="N428" s="427">
        <f t="shared" si="259"/>
        <v>12</v>
      </c>
      <c r="O428" s="427">
        <f t="shared" si="259"/>
        <v>10</v>
      </c>
      <c r="P428" s="427">
        <f t="shared" si="259"/>
        <v>8</v>
      </c>
      <c r="Q428" s="427">
        <f t="shared" si="259"/>
        <v>6</v>
      </c>
      <c r="R428" s="427">
        <f t="shared" si="259"/>
        <v>5</v>
      </c>
      <c r="S428" s="427">
        <f t="shared" si="259"/>
        <v>8</v>
      </c>
      <c r="T428" s="427">
        <f t="shared" si="259"/>
        <v>8</v>
      </c>
      <c r="U428" s="427">
        <f t="shared" si="259"/>
        <v>15</v>
      </c>
      <c r="V428" s="427">
        <f t="shared" si="259"/>
        <v>1</v>
      </c>
      <c r="W428" s="427"/>
      <c r="X428" s="427">
        <f t="shared" ref="X428:AU428" si="260">COUNTIF(X$101:X$181,"x")</f>
        <v>0</v>
      </c>
      <c r="Y428" s="427">
        <f t="shared" si="260"/>
        <v>0</v>
      </c>
      <c r="Z428" s="427">
        <f t="shared" si="260"/>
        <v>0</v>
      </c>
      <c r="AA428" s="427">
        <f t="shared" si="260"/>
        <v>0</v>
      </c>
      <c r="AB428" s="427">
        <f t="shared" si="260"/>
        <v>0</v>
      </c>
      <c r="AC428" s="427">
        <f t="shared" si="260"/>
        <v>0</v>
      </c>
      <c r="AD428" s="427">
        <f t="shared" si="260"/>
        <v>0</v>
      </c>
      <c r="AE428" s="427">
        <f t="shared" si="260"/>
        <v>0</v>
      </c>
      <c r="AF428" s="427">
        <f t="shared" si="260"/>
        <v>0</v>
      </c>
      <c r="AG428" s="427">
        <f t="shared" si="260"/>
        <v>0</v>
      </c>
      <c r="AH428" s="427">
        <f t="shared" si="260"/>
        <v>0</v>
      </c>
      <c r="AI428" s="427">
        <f t="shared" si="260"/>
        <v>0</v>
      </c>
      <c r="AJ428" s="427">
        <f t="shared" si="260"/>
        <v>0</v>
      </c>
      <c r="AK428" s="427">
        <f t="shared" si="260"/>
        <v>0</v>
      </c>
      <c r="AL428" s="427">
        <f t="shared" si="260"/>
        <v>0</v>
      </c>
      <c r="AM428" s="427">
        <f t="shared" si="260"/>
        <v>0</v>
      </c>
      <c r="AN428" s="427">
        <f t="shared" si="260"/>
        <v>0</v>
      </c>
      <c r="AO428" s="427">
        <f t="shared" si="260"/>
        <v>0</v>
      </c>
      <c r="AP428" s="427">
        <f t="shared" si="260"/>
        <v>0</v>
      </c>
      <c r="AQ428" s="427">
        <f t="shared" si="260"/>
        <v>0</v>
      </c>
      <c r="AR428" s="427">
        <f t="shared" si="260"/>
        <v>0</v>
      </c>
      <c r="AS428" s="427">
        <f t="shared" si="260"/>
        <v>0</v>
      </c>
      <c r="AT428" s="427">
        <f t="shared" si="260"/>
        <v>0</v>
      </c>
      <c r="AU428" s="427">
        <f t="shared" si="260"/>
        <v>0</v>
      </c>
      <c r="AV428" s="427">
        <f t="shared" si="254"/>
        <v>0</v>
      </c>
      <c r="AW428" s="427">
        <f t="shared" si="254"/>
        <v>0</v>
      </c>
      <c r="AX428" s="427">
        <f t="shared" si="254"/>
        <v>0</v>
      </c>
      <c r="AY428" s="427">
        <f t="shared" si="254"/>
        <v>0</v>
      </c>
      <c r="AZ428" s="427">
        <f t="shared" ref="AZ428:BF428" si="261">COUNTIF(AZ$101:AZ$181,"x")</f>
        <v>0</v>
      </c>
      <c r="BA428" s="427">
        <f t="shared" si="261"/>
        <v>0</v>
      </c>
      <c r="BB428" s="427">
        <f t="shared" si="261"/>
        <v>0</v>
      </c>
      <c r="BC428" s="427">
        <f t="shared" si="261"/>
        <v>0</v>
      </c>
      <c r="BD428" s="427">
        <f t="shared" si="261"/>
        <v>0</v>
      </c>
      <c r="BE428" s="427">
        <f t="shared" si="261"/>
        <v>0</v>
      </c>
      <c r="BF428" s="427">
        <f t="shared" si="261"/>
        <v>0</v>
      </c>
    </row>
    <row r="429" spans="1:84" s="36" customFormat="1" ht="30" customHeight="1">
      <c r="A429" s="74"/>
      <c r="B429" s="641"/>
      <c r="C429" s="641"/>
      <c r="D429" s="641"/>
      <c r="E429" s="641"/>
      <c r="F429" s="641"/>
      <c r="G429" s="577" t="s">
        <v>1130</v>
      </c>
      <c r="H429" s="642"/>
      <c r="I429" s="423"/>
      <c r="J429" s="425"/>
      <c r="K429" s="426"/>
      <c r="L429" s="427">
        <f>COUNTIF(L$185:L$259,"x")</f>
        <v>71</v>
      </c>
      <c r="M429" s="427">
        <f>COUNTIF(M$185:M$259,"x")</f>
        <v>9</v>
      </c>
      <c r="N429" s="427">
        <f t="shared" ref="N429:V429" si="262">COUNTIF(N$185:N$259,"x")</f>
        <v>11</v>
      </c>
      <c r="O429" s="427">
        <f t="shared" si="262"/>
        <v>15</v>
      </c>
      <c r="P429" s="427">
        <f t="shared" si="262"/>
        <v>18</v>
      </c>
      <c r="Q429" s="427">
        <f t="shared" si="262"/>
        <v>14</v>
      </c>
      <c r="R429" s="427">
        <f>COUNTIF(R$185:R$259,"x")</f>
        <v>18</v>
      </c>
      <c r="S429" s="427">
        <f t="shared" si="262"/>
        <v>13</v>
      </c>
      <c r="T429" s="427">
        <f t="shared" si="262"/>
        <v>8</v>
      </c>
      <c r="U429" s="427">
        <f t="shared" si="262"/>
        <v>14</v>
      </c>
      <c r="V429" s="427">
        <f t="shared" si="262"/>
        <v>13</v>
      </c>
      <c r="W429" s="427"/>
      <c r="X429" s="427">
        <f t="shared" ref="X429:BF429" si="263">COUNTIF(X$182:X$289,"x")</f>
        <v>0</v>
      </c>
      <c r="Y429" s="427">
        <f t="shared" si="263"/>
        <v>0</v>
      </c>
      <c r="Z429" s="427">
        <f t="shared" si="263"/>
        <v>0</v>
      </c>
      <c r="AA429" s="427">
        <f t="shared" si="263"/>
        <v>0</v>
      </c>
      <c r="AB429" s="427">
        <f t="shared" si="263"/>
        <v>0</v>
      </c>
      <c r="AC429" s="427">
        <f t="shared" si="263"/>
        <v>0</v>
      </c>
      <c r="AD429" s="427">
        <f t="shared" si="263"/>
        <v>0</v>
      </c>
      <c r="AE429" s="427">
        <f t="shared" si="263"/>
        <v>0</v>
      </c>
      <c r="AF429" s="427">
        <f t="shared" si="263"/>
        <v>0</v>
      </c>
      <c r="AG429" s="427">
        <f t="shared" si="263"/>
        <v>0</v>
      </c>
      <c r="AH429" s="427">
        <f t="shared" si="263"/>
        <v>0</v>
      </c>
      <c r="AI429" s="427">
        <f t="shared" si="263"/>
        <v>0</v>
      </c>
      <c r="AJ429" s="427">
        <f t="shared" si="263"/>
        <v>0</v>
      </c>
      <c r="AK429" s="427">
        <f t="shared" si="263"/>
        <v>0</v>
      </c>
      <c r="AL429" s="427">
        <f t="shared" si="263"/>
        <v>0</v>
      </c>
      <c r="AM429" s="427">
        <f t="shared" si="263"/>
        <v>0</v>
      </c>
      <c r="AN429" s="427">
        <f t="shared" si="263"/>
        <v>0</v>
      </c>
      <c r="AO429" s="427">
        <f t="shared" si="263"/>
        <v>0</v>
      </c>
      <c r="AP429" s="427">
        <f t="shared" si="263"/>
        <v>0</v>
      </c>
      <c r="AQ429" s="427">
        <f t="shared" si="263"/>
        <v>0</v>
      </c>
      <c r="AR429" s="427">
        <f t="shared" si="263"/>
        <v>0</v>
      </c>
      <c r="AS429" s="427">
        <f t="shared" si="263"/>
        <v>0</v>
      </c>
      <c r="AT429" s="427">
        <f t="shared" si="263"/>
        <v>0</v>
      </c>
      <c r="AU429" s="427">
        <f t="shared" si="263"/>
        <v>0</v>
      </c>
      <c r="AV429" s="427">
        <f t="shared" si="254"/>
        <v>0</v>
      </c>
      <c r="AW429" s="427">
        <f t="shared" si="254"/>
        <v>0</v>
      </c>
      <c r="AX429" s="427">
        <f t="shared" si="254"/>
        <v>0</v>
      </c>
      <c r="AY429" s="427">
        <f t="shared" si="254"/>
        <v>0</v>
      </c>
      <c r="AZ429" s="427">
        <f t="shared" si="263"/>
        <v>0</v>
      </c>
      <c r="BA429" s="427">
        <f t="shared" si="263"/>
        <v>0</v>
      </c>
      <c r="BB429" s="427">
        <f t="shared" si="263"/>
        <v>0</v>
      </c>
      <c r="BC429" s="427">
        <f t="shared" si="263"/>
        <v>0</v>
      </c>
      <c r="BD429" s="427">
        <f t="shared" si="263"/>
        <v>0</v>
      </c>
      <c r="BE429" s="427">
        <f t="shared" si="263"/>
        <v>0</v>
      </c>
      <c r="BF429" s="427">
        <f t="shared" si="263"/>
        <v>0</v>
      </c>
    </row>
    <row r="430" spans="1:84" s="36" customFormat="1" ht="30" customHeight="1">
      <c r="A430" s="74"/>
      <c r="B430" s="641"/>
      <c r="C430" s="641"/>
      <c r="D430" s="641"/>
      <c r="E430" s="641"/>
      <c r="F430" s="641"/>
      <c r="G430" s="577" t="s">
        <v>1131</v>
      </c>
      <c r="H430" s="642"/>
      <c r="I430" s="423"/>
      <c r="J430" s="425"/>
      <c r="K430" s="426"/>
      <c r="L430" s="427">
        <f t="shared" ref="L430:V430" si="264">COUNTIF(L$260:L$301,"x")</f>
        <v>33</v>
      </c>
      <c r="M430" s="427">
        <f t="shared" si="264"/>
        <v>6</v>
      </c>
      <c r="N430" s="427">
        <f t="shared" si="264"/>
        <v>7</v>
      </c>
      <c r="O430" s="427">
        <f t="shared" si="264"/>
        <v>10</v>
      </c>
      <c r="P430" s="427">
        <f t="shared" si="264"/>
        <v>10</v>
      </c>
      <c r="Q430" s="427">
        <f t="shared" si="264"/>
        <v>9</v>
      </c>
      <c r="R430" s="427">
        <f t="shared" si="264"/>
        <v>9</v>
      </c>
      <c r="S430" s="427">
        <f t="shared" si="264"/>
        <v>8</v>
      </c>
      <c r="T430" s="427">
        <f t="shared" si="264"/>
        <v>7</v>
      </c>
      <c r="U430" s="427">
        <f t="shared" si="264"/>
        <v>9</v>
      </c>
      <c r="V430" s="427">
        <f t="shared" si="264"/>
        <v>10</v>
      </c>
      <c r="W430" s="427"/>
      <c r="X430" s="427">
        <f t="shared" ref="X430:AJ430" si="265">COUNTIF(X$290:X$335,"x")</f>
        <v>0</v>
      </c>
      <c r="Y430" s="427">
        <f t="shared" si="265"/>
        <v>0</v>
      </c>
      <c r="Z430" s="427">
        <f t="shared" si="265"/>
        <v>0</v>
      </c>
      <c r="AA430" s="427">
        <f t="shared" si="265"/>
        <v>0</v>
      </c>
      <c r="AB430" s="427">
        <f t="shared" si="265"/>
        <v>0</v>
      </c>
      <c r="AC430" s="427">
        <f t="shared" si="265"/>
        <v>0</v>
      </c>
      <c r="AD430" s="427">
        <f t="shared" si="265"/>
        <v>0</v>
      </c>
      <c r="AE430" s="427">
        <f t="shared" si="265"/>
        <v>0</v>
      </c>
      <c r="AF430" s="427">
        <f t="shared" si="265"/>
        <v>0</v>
      </c>
      <c r="AG430" s="427">
        <f t="shared" si="265"/>
        <v>0</v>
      </c>
      <c r="AH430" s="427">
        <f t="shared" si="265"/>
        <v>0</v>
      </c>
      <c r="AI430" s="427">
        <f t="shared" si="265"/>
        <v>0</v>
      </c>
      <c r="AJ430" s="427">
        <f t="shared" si="265"/>
        <v>0</v>
      </c>
      <c r="AK430" s="427">
        <f t="shared" ref="AK430:AR430" si="266">COUNTIF(AK$290:AK$335,"x")</f>
        <v>0</v>
      </c>
      <c r="AL430" s="427">
        <f t="shared" si="266"/>
        <v>0</v>
      </c>
      <c r="AM430" s="427">
        <f t="shared" si="266"/>
        <v>0</v>
      </c>
      <c r="AN430" s="427">
        <f t="shared" si="266"/>
        <v>0</v>
      </c>
      <c r="AO430" s="427">
        <f t="shared" si="266"/>
        <v>0</v>
      </c>
      <c r="AP430" s="427">
        <f t="shared" si="266"/>
        <v>0</v>
      </c>
      <c r="AQ430" s="427">
        <f t="shared" si="266"/>
        <v>0</v>
      </c>
      <c r="AR430" s="427">
        <f t="shared" si="266"/>
        <v>0</v>
      </c>
      <c r="AS430" s="427">
        <f t="shared" ref="AS430:BE430" si="267">COUNTIF(AS$290:AS$335,"x")</f>
        <v>0</v>
      </c>
      <c r="AT430" s="427">
        <f t="shared" si="267"/>
        <v>0</v>
      </c>
      <c r="AU430" s="427">
        <f t="shared" si="267"/>
        <v>0</v>
      </c>
      <c r="AV430" s="427">
        <f t="shared" si="254"/>
        <v>0</v>
      </c>
      <c r="AW430" s="427">
        <f t="shared" si="254"/>
        <v>0</v>
      </c>
      <c r="AX430" s="427">
        <f t="shared" si="254"/>
        <v>0</v>
      </c>
      <c r="AY430" s="427">
        <f t="shared" si="254"/>
        <v>0</v>
      </c>
      <c r="AZ430" s="427">
        <f t="shared" si="267"/>
        <v>0</v>
      </c>
      <c r="BA430" s="427">
        <f t="shared" si="267"/>
        <v>0</v>
      </c>
      <c r="BB430" s="427">
        <f t="shared" si="267"/>
        <v>0</v>
      </c>
      <c r="BC430" s="427">
        <f t="shared" si="267"/>
        <v>0</v>
      </c>
      <c r="BD430" s="427">
        <f t="shared" si="267"/>
        <v>0</v>
      </c>
      <c r="BE430" s="427">
        <f t="shared" si="267"/>
        <v>0</v>
      </c>
      <c r="BF430" s="427">
        <f>COUNTIF(BF$290:BF$335,"x")</f>
        <v>0</v>
      </c>
    </row>
    <row r="431" spans="1:84" s="36" customFormat="1" ht="35.25" customHeight="1">
      <c r="A431" s="74"/>
      <c r="B431" s="641"/>
      <c r="C431" s="641"/>
      <c r="D431" s="641"/>
      <c r="E431" s="641"/>
      <c r="F431" s="641"/>
      <c r="G431" s="577" t="s">
        <v>1132</v>
      </c>
      <c r="H431" s="642"/>
      <c r="I431" s="423"/>
      <c r="J431" s="425"/>
      <c r="K431" s="426"/>
      <c r="L431" s="427">
        <f>COUNTIF(L$302:L$425,"x")</f>
        <v>119</v>
      </c>
      <c r="M431" s="427">
        <f>COUNTIF(M$302:M$425,"x")</f>
        <v>16</v>
      </c>
      <c r="N431" s="427">
        <f t="shared" ref="N431:V431" si="268">COUNTIF(N$302:N$425,"x")</f>
        <v>13</v>
      </c>
      <c r="O431" s="427">
        <f t="shared" si="268"/>
        <v>19</v>
      </c>
      <c r="P431" s="427">
        <f t="shared" si="268"/>
        <v>19</v>
      </c>
      <c r="Q431" s="427">
        <f t="shared" si="268"/>
        <v>18</v>
      </c>
      <c r="R431" s="427">
        <f t="shared" si="268"/>
        <v>20</v>
      </c>
      <c r="S431" s="427">
        <f t="shared" si="268"/>
        <v>21</v>
      </c>
      <c r="T431" s="427">
        <f t="shared" si="268"/>
        <v>14</v>
      </c>
      <c r="U431" s="427">
        <f t="shared" si="268"/>
        <v>19</v>
      </c>
      <c r="V431" s="427">
        <f t="shared" si="268"/>
        <v>16</v>
      </c>
      <c r="W431" s="427"/>
      <c r="X431" s="427">
        <f t="shared" ref="X431:AJ431" ca="1" si="269">COUNTIF(X$336:X$459,"x")</f>
        <v>0</v>
      </c>
      <c r="Y431" s="427">
        <f t="shared" ca="1" si="269"/>
        <v>0</v>
      </c>
      <c r="Z431" s="427">
        <f t="shared" ca="1" si="269"/>
        <v>0</v>
      </c>
      <c r="AA431" s="427">
        <f t="shared" ca="1" si="269"/>
        <v>0</v>
      </c>
      <c r="AB431" s="427">
        <f t="shared" ca="1" si="269"/>
        <v>0</v>
      </c>
      <c r="AC431" s="427">
        <f t="shared" ca="1" si="269"/>
        <v>0</v>
      </c>
      <c r="AD431" s="427">
        <f t="shared" ca="1" si="269"/>
        <v>0</v>
      </c>
      <c r="AE431" s="427">
        <f t="shared" ca="1" si="269"/>
        <v>0</v>
      </c>
      <c r="AF431" s="427">
        <f t="shared" ca="1" si="269"/>
        <v>0</v>
      </c>
      <c r="AG431" s="427">
        <f t="shared" ca="1" si="269"/>
        <v>0</v>
      </c>
      <c r="AH431" s="427">
        <f t="shared" ca="1" si="269"/>
        <v>0</v>
      </c>
      <c r="AI431" s="427">
        <f t="shared" ca="1" si="269"/>
        <v>0</v>
      </c>
      <c r="AJ431" s="427">
        <f t="shared" ca="1" si="269"/>
        <v>0</v>
      </c>
      <c r="AK431" s="427">
        <f t="shared" ref="AK431:AR431" ca="1" si="270">COUNTIF(AK$336:AK$459,"x")</f>
        <v>0</v>
      </c>
      <c r="AL431" s="427">
        <f t="shared" ca="1" si="270"/>
        <v>0</v>
      </c>
      <c r="AM431" s="427">
        <f t="shared" ca="1" si="270"/>
        <v>0</v>
      </c>
      <c r="AN431" s="427">
        <f t="shared" ca="1" si="270"/>
        <v>0</v>
      </c>
      <c r="AO431" s="427">
        <f t="shared" ca="1" si="270"/>
        <v>0</v>
      </c>
      <c r="AP431" s="427">
        <f t="shared" ca="1" si="270"/>
        <v>0</v>
      </c>
      <c r="AQ431" s="427">
        <f t="shared" ca="1" si="270"/>
        <v>0</v>
      </c>
      <c r="AR431" s="427">
        <f t="shared" ca="1" si="270"/>
        <v>0</v>
      </c>
      <c r="AS431" s="427">
        <f t="shared" ref="AS431:BE431" ca="1" si="271">COUNTIF(AS$336:AS$459,"x")</f>
        <v>0</v>
      </c>
      <c r="AT431" s="427">
        <f t="shared" ca="1" si="271"/>
        <v>0</v>
      </c>
      <c r="AU431" s="427">
        <f t="shared" ca="1" si="271"/>
        <v>0</v>
      </c>
      <c r="AV431" s="427">
        <f t="shared" si="254"/>
        <v>0</v>
      </c>
      <c r="AW431" s="427">
        <f t="shared" si="254"/>
        <v>0</v>
      </c>
      <c r="AX431" s="427">
        <f t="shared" si="254"/>
        <v>0</v>
      </c>
      <c r="AY431" s="427">
        <f t="shared" si="254"/>
        <v>0</v>
      </c>
      <c r="AZ431" s="427">
        <f t="shared" ca="1" si="271"/>
        <v>0</v>
      </c>
      <c r="BA431" s="427">
        <f t="shared" ca="1" si="271"/>
        <v>0</v>
      </c>
      <c r="BB431" s="427">
        <f t="shared" ca="1" si="271"/>
        <v>0</v>
      </c>
      <c r="BC431" s="427">
        <f t="shared" ca="1" si="271"/>
        <v>0</v>
      </c>
      <c r="BD431" s="427">
        <f t="shared" ca="1" si="271"/>
        <v>0</v>
      </c>
      <c r="BE431" s="427">
        <f t="shared" ca="1" si="271"/>
        <v>0</v>
      </c>
      <c r="BF431" s="427">
        <f ca="1">COUNTIF(BF$336:BF$459,"x")</f>
        <v>0</v>
      </c>
    </row>
    <row r="432" spans="1:84" s="36" customFormat="1" ht="21" customHeight="1">
      <c r="A432" s="37"/>
      <c r="B432" s="428"/>
      <c r="C432" s="429"/>
      <c r="D432" s="430"/>
      <c r="E432" s="429"/>
      <c r="F432" s="430"/>
    </row>
    <row r="433" spans="1:58" s="36" customFormat="1" ht="20.25" customHeight="1">
      <c r="A433" s="37"/>
      <c r="B433" s="428"/>
      <c r="C433" s="429"/>
      <c r="D433" s="430"/>
      <c r="E433" s="429"/>
      <c r="F433" s="430"/>
      <c r="G433" s="688" t="s">
        <v>1127</v>
      </c>
      <c r="H433" s="689"/>
      <c r="I433" s="419"/>
      <c r="J433" s="419"/>
      <c r="K433" s="419"/>
      <c r="L433" s="419"/>
      <c r="M433" s="419"/>
      <c r="N433" s="419"/>
      <c r="O433" s="419"/>
      <c r="P433" s="419"/>
      <c r="Q433" s="419"/>
      <c r="R433" s="419"/>
      <c r="S433" s="419"/>
      <c r="T433" s="462"/>
      <c r="U433" s="419"/>
      <c r="V433" s="419"/>
      <c r="W433" s="469"/>
      <c r="X433" s="418">
        <f>SUM(X434:X442)</f>
        <v>30</v>
      </c>
      <c r="Y433" s="418">
        <f t="shared" ref="Y433:BF433" ca="1" si="272">SUM(Y434:Y442)</f>
        <v>31</v>
      </c>
      <c r="Z433" s="418">
        <f t="shared" ca="1" si="272"/>
        <v>31</v>
      </c>
      <c r="AA433" s="418">
        <f t="shared" si="272"/>
        <v>31</v>
      </c>
      <c r="AB433" s="418">
        <f t="shared" si="272"/>
        <v>31</v>
      </c>
      <c r="AC433" s="418">
        <f t="shared" si="272"/>
        <v>31</v>
      </c>
      <c r="AD433" s="418">
        <f t="shared" si="272"/>
        <v>31</v>
      </c>
      <c r="AE433" s="418">
        <f t="shared" si="272"/>
        <v>31</v>
      </c>
      <c r="AF433" s="418">
        <f t="shared" si="272"/>
        <v>31</v>
      </c>
      <c r="AG433" s="418">
        <f t="shared" si="272"/>
        <v>31</v>
      </c>
      <c r="AH433" s="418">
        <f t="shared" si="272"/>
        <v>30</v>
      </c>
      <c r="AI433" s="418">
        <f t="shared" si="272"/>
        <v>32</v>
      </c>
      <c r="AJ433" s="418">
        <f t="shared" si="272"/>
        <v>31</v>
      </c>
      <c r="AK433" s="418">
        <f t="shared" si="272"/>
        <v>31</v>
      </c>
      <c r="AL433" s="418">
        <f t="shared" si="272"/>
        <v>31</v>
      </c>
      <c r="AM433" s="418">
        <f t="shared" si="272"/>
        <v>31</v>
      </c>
      <c r="AN433" s="418">
        <f t="shared" si="272"/>
        <v>31</v>
      </c>
      <c r="AO433" s="418">
        <f t="shared" si="272"/>
        <v>25</v>
      </c>
      <c r="AP433" s="418">
        <f t="shared" si="272"/>
        <v>32</v>
      </c>
      <c r="AQ433" s="418">
        <f>SUM(AQ434:AQ442)</f>
        <v>31</v>
      </c>
      <c r="AR433" s="418">
        <f>SUM(AR434:AR442)</f>
        <v>31</v>
      </c>
      <c r="AS433" s="418">
        <f t="shared" si="272"/>
        <v>31</v>
      </c>
      <c r="AT433" s="418">
        <f t="shared" si="272"/>
        <v>31</v>
      </c>
      <c r="AU433" s="418">
        <f t="shared" si="272"/>
        <v>31</v>
      </c>
      <c r="AV433" s="468">
        <f t="shared" si="272"/>
        <v>31</v>
      </c>
      <c r="AW433" s="468">
        <f t="shared" si="272"/>
        <v>31</v>
      </c>
      <c r="AX433" s="468">
        <f t="shared" si="272"/>
        <v>31</v>
      </c>
      <c r="AY433" s="468">
        <f t="shared" si="272"/>
        <v>31</v>
      </c>
      <c r="AZ433" s="418">
        <f t="shared" si="272"/>
        <v>31</v>
      </c>
      <c r="BA433" s="418">
        <f t="shared" si="272"/>
        <v>31</v>
      </c>
      <c r="BB433" s="418">
        <f t="shared" si="272"/>
        <v>31</v>
      </c>
      <c r="BC433" s="418">
        <f t="shared" si="272"/>
        <v>31</v>
      </c>
      <c r="BD433" s="418">
        <f t="shared" si="272"/>
        <v>28</v>
      </c>
      <c r="BE433" s="418">
        <f t="shared" si="272"/>
        <v>31</v>
      </c>
      <c r="BF433" s="418">
        <f t="shared" si="272"/>
        <v>31</v>
      </c>
    </row>
    <row r="434" spans="1:58" s="36" customFormat="1" ht="15.75">
      <c r="A434" s="37"/>
      <c r="B434" s="428"/>
      <c r="C434" s="429"/>
      <c r="D434" s="430"/>
      <c r="E434" s="429"/>
      <c r="F434" s="430"/>
      <c r="G434" s="612" t="s">
        <v>1209</v>
      </c>
      <c r="H434" s="613"/>
      <c r="I434" s="419"/>
      <c r="J434" s="419"/>
      <c r="K434" s="419"/>
      <c r="L434" s="419"/>
      <c r="M434" s="419"/>
      <c r="N434" s="419"/>
      <c r="O434" s="419"/>
      <c r="P434" s="419"/>
      <c r="Q434" s="419"/>
      <c r="R434" s="419"/>
      <c r="S434" s="419"/>
      <c r="T434" s="462"/>
      <c r="U434" s="419"/>
      <c r="V434" s="419"/>
      <c r="W434" s="469"/>
      <c r="X434" s="420">
        <f>COUNTIF(X$7:X$425,"ĐTT")</f>
        <v>5</v>
      </c>
      <c r="Y434" s="422">
        <f t="shared" ref="Y434:BF434" si="273">COUNTIF(Y$7:Y$425,"ĐTT")</f>
        <v>4</v>
      </c>
      <c r="Z434" s="422">
        <f t="shared" si="273"/>
        <v>5</v>
      </c>
      <c r="AA434" s="422">
        <f t="shared" si="273"/>
        <v>5</v>
      </c>
      <c r="AB434" s="422">
        <f t="shared" si="273"/>
        <v>5</v>
      </c>
      <c r="AC434" s="422">
        <f t="shared" si="273"/>
        <v>5</v>
      </c>
      <c r="AD434" s="422">
        <f t="shared" si="273"/>
        <v>5</v>
      </c>
      <c r="AE434" s="422">
        <f t="shared" si="273"/>
        <v>5</v>
      </c>
      <c r="AF434" s="422">
        <f t="shared" si="273"/>
        <v>5</v>
      </c>
      <c r="AG434" s="422">
        <f t="shared" si="273"/>
        <v>5</v>
      </c>
      <c r="AH434" s="422">
        <f t="shared" si="273"/>
        <v>4</v>
      </c>
      <c r="AI434" s="422">
        <f t="shared" si="273"/>
        <v>6</v>
      </c>
      <c r="AJ434" s="422">
        <f t="shared" si="273"/>
        <v>5</v>
      </c>
      <c r="AK434" s="422">
        <f t="shared" si="273"/>
        <v>5</v>
      </c>
      <c r="AL434" s="422">
        <f t="shared" si="273"/>
        <v>5</v>
      </c>
      <c r="AM434" s="422">
        <f t="shared" si="273"/>
        <v>5</v>
      </c>
      <c r="AN434" s="422">
        <f t="shared" si="273"/>
        <v>5</v>
      </c>
      <c r="AO434" s="422">
        <f t="shared" si="273"/>
        <v>4</v>
      </c>
      <c r="AP434" s="422">
        <f t="shared" si="273"/>
        <v>5</v>
      </c>
      <c r="AQ434" s="422">
        <f t="shared" si="273"/>
        <v>5</v>
      </c>
      <c r="AR434" s="422">
        <f t="shared" si="273"/>
        <v>5</v>
      </c>
      <c r="AS434" s="422">
        <f t="shared" si="273"/>
        <v>5</v>
      </c>
      <c r="AT434" s="422">
        <f t="shared" si="273"/>
        <v>5</v>
      </c>
      <c r="AU434" s="422">
        <f>COUNTIF(AU$7:AU$425,"ĐTT")</f>
        <v>5</v>
      </c>
      <c r="AV434" s="474">
        <f t="shared" si="273"/>
        <v>5</v>
      </c>
      <c r="AW434" s="474">
        <f t="shared" si="273"/>
        <v>5</v>
      </c>
      <c r="AX434" s="474">
        <f t="shared" si="273"/>
        <v>5</v>
      </c>
      <c r="AY434" s="474">
        <f t="shared" si="273"/>
        <v>5</v>
      </c>
      <c r="AZ434" s="422">
        <f>COUNTIF(AZ$7:AZ$425,"ĐTT")</f>
        <v>5</v>
      </c>
      <c r="BA434" s="422">
        <f t="shared" si="273"/>
        <v>5</v>
      </c>
      <c r="BB434" s="422">
        <f t="shared" si="273"/>
        <v>5</v>
      </c>
      <c r="BC434" s="422">
        <f t="shared" si="273"/>
        <v>5</v>
      </c>
      <c r="BD434" s="422">
        <f t="shared" si="273"/>
        <v>5</v>
      </c>
      <c r="BE434" s="422">
        <f t="shared" si="273"/>
        <v>5</v>
      </c>
      <c r="BF434" s="422">
        <f t="shared" si="273"/>
        <v>5</v>
      </c>
    </row>
    <row r="435" spans="1:58" s="36" customFormat="1" ht="15.75">
      <c r="A435" s="37"/>
      <c r="B435" s="428"/>
      <c r="C435" s="429"/>
      <c r="D435" s="430"/>
      <c r="E435" s="429"/>
      <c r="F435" s="430"/>
      <c r="G435" s="612" t="s">
        <v>1210</v>
      </c>
      <c r="H435" s="613"/>
      <c r="I435" s="419"/>
      <c r="J435" s="419"/>
      <c r="K435" s="419"/>
      <c r="L435" s="419"/>
      <c r="M435" s="419"/>
      <c r="N435" s="419"/>
      <c r="O435" s="419"/>
      <c r="P435" s="419"/>
      <c r="Q435" s="419"/>
      <c r="R435" s="419"/>
      <c r="S435" s="419"/>
      <c r="T435" s="462"/>
      <c r="U435" s="419"/>
      <c r="V435" s="419"/>
      <c r="W435" s="469"/>
      <c r="X435" s="420">
        <f>COUNTIF(X$7:X$425,"TDS")</f>
        <v>1</v>
      </c>
      <c r="Y435" s="422">
        <f t="shared" ref="Y435:BF435" si="274">COUNTIF(Y$7:Y$425,"TDS")</f>
        <v>1</v>
      </c>
      <c r="Z435" s="422">
        <f t="shared" si="274"/>
        <v>1</v>
      </c>
      <c r="AA435" s="422">
        <f t="shared" si="274"/>
        <v>1</v>
      </c>
      <c r="AB435" s="422">
        <f t="shared" si="274"/>
        <v>1</v>
      </c>
      <c r="AC435" s="422">
        <f t="shared" si="274"/>
        <v>1</v>
      </c>
      <c r="AD435" s="422">
        <f t="shared" si="274"/>
        <v>1</v>
      </c>
      <c r="AE435" s="422">
        <f t="shared" si="274"/>
        <v>1</v>
      </c>
      <c r="AF435" s="422">
        <f t="shared" si="274"/>
        <v>1</v>
      </c>
      <c r="AG435" s="422">
        <f t="shared" si="274"/>
        <v>1</v>
      </c>
      <c r="AH435" s="422">
        <f t="shared" si="274"/>
        <v>1</v>
      </c>
      <c r="AI435" s="422">
        <f t="shared" si="274"/>
        <v>1</v>
      </c>
      <c r="AJ435" s="422">
        <f t="shared" si="274"/>
        <v>1</v>
      </c>
      <c r="AK435" s="422">
        <f t="shared" si="274"/>
        <v>1</v>
      </c>
      <c r="AL435" s="422">
        <f t="shared" si="274"/>
        <v>1</v>
      </c>
      <c r="AM435" s="422">
        <f t="shared" si="274"/>
        <v>1</v>
      </c>
      <c r="AN435" s="422">
        <f t="shared" si="274"/>
        <v>1</v>
      </c>
      <c r="AO435" s="422">
        <f t="shared" si="274"/>
        <v>1</v>
      </c>
      <c r="AP435" s="422">
        <f t="shared" si="274"/>
        <v>1</v>
      </c>
      <c r="AQ435" s="422">
        <f t="shared" si="274"/>
        <v>1</v>
      </c>
      <c r="AR435" s="422">
        <f t="shared" si="274"/>
        <v>1</v>
      </c>
      <c r="AS435" s="422">
        <f t="shared" si="274"/>
        <v>1</v>
      </c>
      <c r="AT435" s="422">
        <f t="shared" si="274"/>
        <v>1</v>
      </c>
      <c r="AU435" s="422">
        <f t="shared" si="274"/>
        <v>1</v>
      </c>
      <c r="AV435" s="474">
        <f t="shared" si="274"/>
        <v>1</v>
      </c>
      <c r="AW435" s="474">
        <f t="shared" si="274"/>
        <v>1</v>
      </c>
      <c r="AX435" s="474">
        <f t="shared" si="274"/>
        <v>1</v>
      </c>
      <c r="AY435" s="474">
        <f t="shared" si="274"/>
        <v>1</v>
      </c>
      <c r="AZ435" s="422">
        <f t="shared" si="274"/>
        <v>1</v>
      </c>
      <c r="BA435" s="422">
        <f t="shared" si="274"/>
        <v>1</v>
      </c>
      <c r="BB435" s="422">
        <f t="shared" si="274"/>
        <v>1</v>
      </c>
      <c r="BC435" s="422">
        <f t="shared" si="274"/>
        <v>1</v>
      </c>
      <c r="BD435" s="422">
        <f t="shared" si="274"/>
        <v>1</v>
      </c>
      <c r="BE435" s="422">
        <f t="shared" si="274"/>
        <v>1</v>
      </c>
      <c r="BF435" s="422">
        <f t="shared" si="274"/>
        <v>1</v>
      </c>
    </row>
    <row r="436" spans="1:58" s="36" customFormat="1" ht="15.75">
      <c r="A436" s="37"/>
      <c r="B436" s="428"/>
      <c r="C436" s="429"/>
      <c r="D436" s="430"/>
      <c r="E436" s="429"/>
      <c r="F436" s="430"/>
      <c r="G436" s="612" t="s">
        <v>1211</v>
      </c>
      <c r="H436" s="613"/>
      <c r="I436" s="419"/>
      <c r="J436" s="419"/>
      <c r="K436" s="419"/>
      <c r="L436" s="419"/>
      <c r="M436" s="419"/>
      <c r="N436" s="419"/>
      <c r="O436" s="419"/>
      <c r="P436" s="419"/>
      <c r="Q436" s="419"/>
      <c r="R436" s="419"/>
      <c r="S436" s="419"/>
      <c r="T436" s="462"/>
      <c r="U436" s="419"/>
      <c r="V436" s="419"/>
      <c r="W436" s="469"/>
      <c r="X436" s="420">
        <f>COUNTIF(X$7:X$425,"HĐG")</f>
        <v>4</v>
      </c>
      <c r="Y436" s="422">
        <f t="shared" ref="Y436:BF436" si="275">COUNTIF(Y$7:Y$425,"HĐG")</f>
        <v>4</v>
      </c>
      <c r="Z436" s="422">
        <f t="shared" si="275"/>
        <v>5</v>
      </c>
      <c r="AA436" s="422">
        <f t="shared" si="275"/>
        <v>5</v>
      </c>
      <c r="AB436" s="422">
        <f t="shared" si="275"/>
        <v>5</v>
      </c>
      <c r="AC436" s="422">
        <f t="shared" si="275"/>
        <v>5</v>
      </c>
      <c r="AD436" s="422">
        <f t="shared" si="275"/>
        <v>5</v>
      </c>
      <c r="AE436" s="422">
        <f t="shared" si="275"/>
        <v>5</v>
      </c>
      <c r="AF436" s="422">
        <f t="shared" si="275"/>
        <v>5</v>
      </c>
      <c r="AG436" s="422">
        <f t="shared" si="275"/>
        <v>5</v>
      </c>
      <c r="AH436" s="422">
        <f t="shared" si="275"/>
        <v>6</v>
      </c>
      <c r="AI436" s="422">
        <f t="shared" si="275"/>
        <v>5</v>
      </c>
      <c r="AJ436" s="422">
        <f t="shared" si="275"/>
        <v>5</v>
      </c>
      <c r="AK436" s="422">
        <f t="shared" si="275"/>
        <v>5</v>
      </c>
      <c r="AL436" s="422">
        <f t="shared" si="275"/>
        <v>5</v>
      </c>
      <c r="AM436" s="422">
        <f t="shared" si="275"/>
        <v>5</v>
      </c>
      <c r="AN436" s="422">
        <f t="shared" si="275"/>
        <v>5</v>
      </c>
      <c r="AO436" s="422">
        <f t="shared" si="275"/>
        <v>4</v>
      </c>
      <c r="AP436" s="422">
        <f t="shared" si="275"/>
        <v>6</v>
      </c>
      <c r="AQ436" s="422">
        <f t="shared" si="275"/>
        <v>5</v>
      </c>
      <c r="AR436" s="422">
        <f t="shared" si="275"/>
        <v>5</v>
      </c>
      <c r="AS436" s="422">
        <f t="shared" si="275"/>
        <v>5</v>
      </c>
      <c r="AT436" s="422">
        <f t="shared" si="275"/>
        <v>5</v>
      </c>
      <c r="AU436" s="422">
        <f t="shared" si="275"/>
        <v>5</v>
      </c>
      <c r="AV436" s="474">
        <f t="shared" si="275"/>
        <v>5</v>
      </c>
      <c r="AW436" s="474">
        <f t="shared" si="275"/>
        <v>5</v>
      </c>
      <c r="AX436" s="474">
        <f t="shared" si="275"/>
        <v>5</v>
      </c>
      <c r="AY436" s="474">
        <f t="shared" si="275"/>
        <v>5</v>
      </c>
      <c r="AZ436" s="422">
        <f t="shared" si="275"/>
        <v>5</v>
      </c>
      <c r="BA436" s="422">
        <f t="shared" si="275"/>
        <v>5</v>
      </c>
      <c r="BB436" s="453">
        <f t="shared" si="275"/>
        <v>5</v>
      </c>
      <c r="BC436" s="422">
        <f t="shared" si="275"/>
        <v>5</v>
      </c>
      <c r="BD436" s="422">
        <f t="shared" si="275"/>
        <v>5</v>
      </c>
      <c r="BE436" s="422">
        <f t="shared" si="275"/>
        <v>5</v>
      </c>
      <c r="BF436" s="422">
        <f t="shared" si="275"/>
        <v>5</v>
      </c>
    </row>
    <row r="437" spans="1:58" s="36" customFormat="1" ht="15.75">
      <c r="A437" s="37"/>
      <c r="B437" s="428"/>
      <c r="C437" s="429"/>
      <c r="D437" s="430"/>
      <c r="E437" s="429"/>
      <c r="F437" s="430"/>
      <c r="G437" s="612" t="s">
        <v>1212</v>
      </c>
      <c r="H437" s="613"/>
      <c r="I437" s="419"/>
      <c r="J437" s="419"/>
      <c r="K437" s="419"/>
      <c r="L437" s="419"/>
      <c r="M437" s="419"/>
      <c r="N437" s="419"/>
      <c r="O437" s="419"/>
      <c r="P437" s="419"/>
      <c r="Q437" s="419"/>
      <c r="R437" s="419"/>
      <c r="S437" s="419"/>
      <c r="T437" s="462"/>
      <c r="U437" s="419"/>
      <c r="V437" s="419"/>
      <c r="W437" s="469"/>
      <c r="X437" s="420">
        <f>COUNTIF(X$7:X$425,"HĐNT")</f>
        <v>5</v>
      </c>
      <c r="Y437" s="422">
        <f t="shared" ref="Y437:BF437" si="276">COUNTIF(Y$7:Y$425,"HĐNT")</f>
        <v>4</v>
      </c>
      <c r="Z437" s="422">
        <f t="shared" si="276"/>
        <v>5</v>
      </c>
      <c r="AA437" s="422">
        <f t="shared" si="276"/>
        <v>5</v>
      </c>
      <c r="AB437" s="422">
        <f t="shared" si="276"/>
        <v>5</v>
      </c>
      <c r="AC437" s="422">
        <f t="shared" si="276"/>
        <v>5</v>
      </c>
      <c r="AD437" s="422">
        <f t="shared" si="276"/>
        <v>5</v>
      </c>
      <c r="AE437" s="422">
        <f t="shared" si="276"/>
        <v>5</v>
      </c>
      <c r="AF437" s="422">
        <f t="shared" si="276"/>
        <v>5</v>
      </c>
      <c r="AG437" s="422">
        <f t="shared" si="276"/>
        <v>5</v>
      </c>
      <c r="AH437" s="422">
        <f t="shared" si="276"/>
        <v>5</v>
      </c>
      <c r="AI437" s="422">
        <f t="shared" si="276"/>
        <v>5</v>
      </c>
      <c r="AJ437" s="422">
        <f t="shared" si="276"/>
        <v>5</v>
      </c>
      <c r="AK437" s="422">
        <f t="shared" si="276"/>
        <v>5</v>
      </c>
      <c r="AL437" s="422">
        <f t="shared" si="276"/>
        <v>5</v>
      </c>
      <c r="AM437" s="422">
        <f t="shared" si="276"/>
        <v>5</v>
      </c>
      <c r="AN437" s="422">
        <f t="shared" si="276"/>
        <v>5</v>
      </c>
      <c r="AO437" s="422">
        <f t="shared" si="276"/>
        <v>4</v>
      </c>
      <c r="AP437" s="422">
        <f t="shared" si="276"/>
        <v>5</v>
      </c>
      <c r="AQ437" s="422">
        <f t="shared" si="276"/>
        <v>5</v>
      </c>
      <c r="AR437" s="422">
        <f t="shared" si="276"/>
        <v>5</v>
      </c>
      <c r="AS437" s="422">
        <f t="shared" si="276"/>
        <v>5</v>
      </c>
      <c r="AT437" s="422">
        <f t="shared" si="276"/>
        <v>5</v>
      </c>
      <c r="AU437" s="422">
        <f t="shared" si="276"/>
        <v>5</v>
      </c>
      <c r="AV437" s="474">
        <f t="shared" si="276"/>
        <v>5</v>
      </c>
      <c r="AW437" s="474">
        <f t="shared" si="276"/>
        <v>5</v>
      </c>
      <c r="AX437" s="474">
        <f t="shared" si="276"/>
        <v>5</v>
      </c>
      <c r="AY437" s="474">
        <f t="shared" si="276"/>
        <v>5</v>
      </c>
      <c r="AZ437" s="422">
        <f t="shared" si="276"/>
        <v>5</v>
      </c>
      <c r="BA437" s="422">
        <f t="shared" si="276"/>
        <v>5</v>
      </c>
      <c r="BB437" s="422">
        <f t="shared" si="276"/>
        <v>5</v>
      </c>
      <c r="BC437" s="422">
        <f t="shared" si="276"/>
        <v>5</v>
      </c>
      <c r="BD437" s="422">
        <f t="shared" si="276"/>
        <v>5</v>
      </c>
      <c r="BE437" s="422">
        <f t="shared" si="276"/>
        <v>5</v>
      </c>
      <c r="BF437" s="422">
        <f t="shared" si="276"/>
        <v>5</v>
      </c>
    </row>
    <row r="438" spans="1:58" s="36" customFormat="1" ht="15.75">
      <c r="A438" s="37"/>
      <c r="B438" s="428"/>
      <c r="C438" s="429"/>
      <c r="D438" s="430"/>
      <c r="E438" s="429"/>
      <c r="F438" s="430"/>
      <c r="G438" s="612" t="s">
        <v>1213</v>
      </c>
      <c r="H438" s="613"/>
      <c r="I438" s="419"/>
      <c r="J438" s="419"/>
      <c r="K438" s="419"/>
      <c r="L438" s="419"/>
      <c r="M438" s="419"/>
      <c r="N438" s="419"/>
      <c r="O438" s="419"/>
      <c r="P438" s="419"/>
      <c r="Q438" s="419"/>
      <c r="R438" s="419"/>
      <c r="S438" s="419"/>
      <c r="T438" s="462"/>
      <c r="U438" s="419"/>
      <c r="V438" s="419"/>
      <c r="W438" s="469"/>
      <c r="X438" s="420">
        <f>COUNTIF(X$7:X$425,"VS-AN")</f>
        <v>5</v>
      </c>
      <c r="Y438" s="422">
        <f t="shared" ref="Y438:BF438" si="277">COUNTIF(Y$7:Y$425,"VS-AN")</f>
        <v>4</v>
      </c>
      <c r="Z438" s="422">
        <f t="shared" si="277"/>
        <v>5</v>
      </c>
      <c r="AA438" s="422">
        <f t="shared" si="277"/>
        <v>5</v>
      </c>
      <c r="AB438" s="422">
        <f t="shared" si="277"/>
        <v>5</v>
      </c>
      <c r="AC438" s="422">
        <f t="shared" si="277"/>
        <v>5</v>
      </c>
      <c r="AD438" s="422">
        <f t="shared" si="277"/>
        <v>5</v>
      </c>
      <c r="AE438" s="422">
        <f t="shared" si="277"/>
        <v>5</v>
      </c>
      <c r="AF438" s="422">
        <f t="shared" si="277"/>
        <v>5</v>
      </c>
      <c r="AG438" s="422">
        <f t="shared" si="277"/>
        <v>5</v>
      </c>
      <c r="AH438" s="422">
        <f t="shared" si="277"/>
        <v>5</v>
      </c>
      <c r="AI438" s="422">
        <f t="shared" si="277"/>
        <v>5</v>
      </c>
      <c r="AJ438" s="422">
        <f t="shared" si="277"/>
        <v>5</v>
      </c>
      <c r="AK438" s="422">
        <f t="shared" si="277"/>
        <v>5</v>
      </c>
      <c r="AL438" s="422">
        <f t="shared" si="277"/>
        <v>5</v>
      </c>
      <c r="AM438" s="422">
        <f t="shared" si="277"/>
        <v>5</v>
      </c>
      <c r="AN438" s="422">
        <f t="shared" si="277"/>
        <v>5</v>
      </c>
      <c r="AO438" s="422">
        <f t="shared" si="277"/>
        <v>4</v>
      </c>
      <c r="AP438" s="422">
        <f t="shared" si="277"/>
        <v>5</v>
      </c>
      <c r="AQ438" s="422">
        <f t="shared" si="277"/>
        <v>5</v>
      </c>
      <c r="AR438" s="422">
        <f t="shared" si="277"/>
        <v>5</v>
      </c>
      <c r="AS438" s="422">
        <f t="shared" si="277"/>
        <v>5</v>
      </c>
      <c r="AT438" s="422">
        <f t="shared" si="277"/>
        <v>5</v>
      </c>
      <c r="AU438" s="422">
        <f t="shared" si="277"/>
        <v>5</v>
      </c>
      <c r="AV438" s="474">
        <f t="shared" si="277"/>
        <v>5</v>
      </c>
      <c r="AW438" s="474">
        <f t="shared" si="277"/>
        <v>5</v>
      </c>
      <c r="AX438" s="474">
        <f t="shared" si="277"/>
        <v>5</v>
      </c>
      <c r="AY438" s="474">
        <f t="shared" si="277"/>
        <v>5</v>
      </c>
      <c r="AZ438" s="422">
        <f>COUNTIF(AZ$7:AZ$425,"VS-AN")</f>
        <v>5</v>
      </c>
      <c r="BA438" s="422">
        <f t="shared" si="277"/>
        <v>5</v>
      </c>
      <c r="BB438" s="422">
        <f t="shared" si="277"/>
        <v>5</v>
      </c>
      <c r="BC438" s="422">
        <f t="shared" si="277"/>
        <v>5</v>
      </c>
      <c r="BD438" s="422">
        <f t="shared" si="277"/>
        <v>5</v>
      </c>
      <c r="BE438" s="422">
        <f t="shared" si="277"/>
        <v>5</v>
      </c>
      <c r="BF438" s="422">
        <f t="shared" si="277"/>
        <v>5</v>
      </c>
    </row>
    <row r="439" spans="1:58" s="36" customFormat="1" ht="15.75">
      <c r="A439" s="37"/>
      <c r="B439" s="428"/>
      <c r="C439" s="429"/>
      <c r="D439" s="430"/>
      <c r="E439" s="429"/>
      <c r="F439" s="430"/>
      <c r="G439" s="612" t="s">
        <v>1214</v>
      </c>
      <c r="H439" s="613"/>
      <c r="I439" s="419"/>
      <c r="J439" s="419"/>
      <c r="K439" s="419"/>
      <c r="L439" s="419"/>
      <c r="M439" s="419"/>
      <c r="N439" s="419"/>
      <c r="O439" s="419"/>
      <c r="P439" s="419"/>
      <c r="Q439" s="419"/>
      <c r="R439" s="419"/>
      <c r="S439" s="419"/>
      <c r="T439" s="462"/>
      <c r="U439" s="419"/>
      <c r="V439" s="419"/>
      <c r="W439" s="469"/>
      <c r="X439" s="420">
        <f>COUNTIF(X$7:X$425,"HĐC")</f>
        <v>5</v>
      </c>
      <c r="Y439" s="420">
        <f t="shared" ref="Y439:Z439" ca="1" si="278">COUNTIF(Y$7:Y$459,"HĐC")</f>
        <v>5</v>
      </c>
      <c r="Z439" s="420">
        <f t="shared" ca="1" si="278"/>
        <v>5</v>
      </c>
      <c r="AA439" s="422">
        <f t="shared" ref="AA439:BF439" si="279">COUNTIF(AA$7:AA$425,"HĐC")</f>
        <v>5</v>
      </c>
      <c r="AB439" s="422">
        <f t="shared" si="279"/>
        <v>5</v>
      </c>
      <c r="AC439" s="422">
        <f t="shared" si="279"/>
        <v>5</v>
      </c>
      <c r="AD439" s="422">
        <f t="shared" si="279"/>
        <v>5</v>
      </c>
      <c r="AE439" s="422">
        <f t="shared" si="279"/>
        <v>5</v>
      </c>
      <c r="AF439" s="422">
        <f t="shared" si="279"/>
        <v>5</v>
      </c>
      <c r="AG439" s="422">
        <f t="shared" si="279"/>
        <v>4</v>
      </c>
      <c r="AH439" s="422">
        <f t="shared" si="279"/>
        <v>5</v>
      </c>
      <c r="AI439" s="422">
        <f t="shared" si="279"/>
        <v>4</v>
      </c>
      <c r="AJ439" s="422">
        <f t="shared" si="279"/>
        <v>5</v>
      </c>
      <c r="AK439" s="422">
        <f t="shared" si="279"/>
        <v>5</v>
      </c>
      <c r="AL439" s="422">
        <f t="shared" si="279"/>
        <v>5</v>
      </c>
      <c r="AM439" s="422">
        <f t="shared" si="279"/>
        <v>5</v>
      </c>
      <c r="AN439" s="422">
        <f t="shared" si="279"/>
        <v>5</v>
      </c>
      <c r="AO439" s="422">
        <f t="shared" si="279"/>
        <v>4</v>
      </c>
      <c r="AP439" s="422">
        <f t="shared" si="279"/>
        <v>5</v>
      </c>
      <c r="AQ439" s="422">
        <f t="shared" si="279"/>
        <v>5</v>
      </c>
      <c r="AR439" s="422">
        <f t="shared" si="279"/>
        <v>5</v>
      </c>
      <c r="AS439" s="422">
        <f t="shared" si="279"/>
        <v>5</v>
      </c>
      <c r="AT439" s="422">
        <f t="shared" si="279"/>
        <v>5</v>
      </c>
      <c r="AU439" s="422">
        <f t="shared" si="279"/>
        <v>5</v>
      </c>
      <c r="AV439" s="474">
        <f t="shared" si="279"/>
        <v>5</v>
      </c>
      <c r="AW439" s="474">
        <f t="shared" si="279"/>
        <v>5</v>
      </c>
      <c r="AX439" s="474">
        <f t="shared" si="279"/>
        <v>5</v>
      </c>
      <c r="AY439" s="474">
        <f t="shared" si="279"/>
        <v>5</v>
      </c>
      <c r="AZ439" s="422">
        <f t="shared" si="279"/>
        <v>5</v>
      </c>
      <c r="BA439" s="422">
        <f t="shared" si="279"/>
        <v>5</v>
      </c>
      <c r="BB439" s="422">
        <f t="shared" si="279"/>
        <v>5</v>
      </c>
      <c r="BC439" s="422">
        <f t="shared" si="279"/>
        <v>5</v>
      </c>
      <c r="BD439" s="422">
        <f t="shared" si="279"/>
        <v>5</v>
      </c>
      <c r="BE439" s="422">
        <f t="shared" si="279"/>
        <v>5</v>
      </c>
      <c r="BF439" s="422">
        <f t="shared" si="279"/>
        <v>5</v>
      </c>
    </row>
    <row r="440" spans="1:58" s="36" customFormat="1" ht="15.75">
      <c r="A440" s="37"/>
      <c r="B440" s="428"/>
      <c r="C440" s="429"/>
      <c r="D440" s="430"/>
      <c r="E440" s="429"/>
      <c r="F440" s="430"/>
      <c r="G440" s="612" t="s">
        <v>1215</v>
      </c>
      <c r="H440" s="613"/>
      <c r="I440" s="419"/>
      <c r="J440" s="419"/>
      <c r="K440" s="419"/>
      <c r="L440" s="419"/>
      <c r="M440" s="419"/>
      <c r="N440" s="419"/>
      <c r="O440" s="419"/>
      <c r="P440" s="419"/>
      <c r="Q440" s="419"/>
      <c r="R440" s="419"/>
      <c r="S440" s="419"/>
      <c r="T440" s="462"/>
      <c r="U440" s="419"/>
      <c r="V440" s="419"/>
      <c r="W440" s="469"/>
      <c r="X440" s="420">
        <f>COUNTIF(X$7:X$425,"TQDN")</f>
        <v>0</v>
      </c>
      <c r="Y440" s="422">
        <f t="shared" ref="Y440:BF440" si="280">COUNTIF(Y$7:Y$425,"TQDN")</f>
        <v>0</v>
      </c>
      <c r="Z440" s="422">
        <f t="shared" si="280"/>
        <v>0</v>
      </c>
      <c r="AA440" s="422">
        <f t="shared" si="280"/>
        <v>0</v>
      </c>
      <c r="AB440" s="422">
        <f t="shared" si="280"/>
        <v>0</v>
      </c>
      <c r="AC440" s="422">
        <f t="shared" si="280"/>
        <v>0</v>
      </c>
      <c r="AD440" s="422">
        <f t="shared" si="280"/>
        <v>0</v>
      </c>
      <c r="AE440" s="422">
        <f t="shared" si="280"/>
        <v>0</v>
      </c>
      <c r="AF440" s="422">
        <f t="shared" si="280"/>
        <v>0</v>
      </c>
      <c r="AG440" s="422">
        <f t="shared" si="280"/>
        <v>0</v>
      </c>
      <c r="AH440" s="422">
        <f t="shared" si="280"/>
        <v>0</v>
      </c>
      <c r="AI440" s="446">
        <f t="shared" si="280"/>
        <v>0</v>
      </c>
      <c r="AJ440" s="422">
        <f t="shared" si="280"/>
        <v>0</v>
      </c>
      <c r="AK440" s="422">
        <f t="shared" si="280"/>
        <v>0</v>
      </c>
      <c r="AL440" s="422">
        <f t="shared" si="280"/>
        <v>0</v>
      </c>
      <c r="AM440" s="422">
        <f t="shared" si="280"/>
        <v>0</v>
      </c>
      <c r="AN440" s="422">
        <f t="shared" si="280"/>
        <v>0</v>
      </c>
      <c r="AO440" s="422">
        <f t="shared" si="280"/>
        <v>0</v>
      </c>
      <c r="AP440" s="422">
        <f t="shared" si="280"/>
        <v>0</v>
      </c>
      <c r="AQ440" s="422">
        <f>COUNTIF(AQ$7:AQ$425,"TQDN")</f>
        <v>0</v>
      </c>
      <c r="AR440" s="449">
        <f t="shared" si="280"/>
        <v>0</v>
      </c>
      <c r="AS440" s="422">
        <f>COUNTIF(AS$7:AS$425,"TQDN")</f>
        <v>0</v>
      </c>
      <c r="AT440" s="422">
        <f t="shared" si="280"/>
        <v>0</v>
      </c>
      <c r="AU440" s="422">
        <f>COUNTIF(AU$7:AU$425,"TQDN")</f>
        <v>0</v>
      </c>
      <c r="AV440" s="474">
        <f t="shared" ref="AV440:AY440" si="281">COUNTIF(AV$7:AV$425,"TQDN")</f>
        <v>0</v>
      </c>
      <c r="AW440" s="474">
        <f t="shared" si="281"/>
        <v>0</v>
      </c>
      <c r="AX440" s="474">
        <f t="shared" si="281"/>
        <v>0</v>
      </c>
      <c r="AY440" s="474">
        <f t="shared" si="281"/>
        <v>0</v>
      </c>
      <c r="AZ440" s="422">
        <f t="shared" si="280"/>
        <v>0</v>
      </c>
      <c r="BA440" s="422">
        <f t="shared" si="280"/>
        <v>0</v>
      </c>
      <c r="BB440" s="422">
        <f t="shared" si="280"/>
        <v>0</v>
      </c>
      <c r="BC440" s="422">
        <f t="shared" si="280"/>
        <v>0</v>
      </c>
      <c r="BD440" s="422">
        <f t="shared" si="280"/>
        <v>0</v>
      </c>
      <c r="BE440" s="422">
        <f t="shared" si="280"/>
        <v>0</v>
      </c>
      <c r="BF440" s="422">
        <f t="shared" si="280"/>
        <v>0</v>
      </c>
    </row>
    <row r="441" spans="1:58" s="36" customFormat="1" ht="15.75">
      <c r="A441" s="37"/>
      <c r="B441" s="428"/>
      <c r="C441" s="429"/>
      <c r="D441" s="430"/>
      <c r="E441" s="429"/>
      <c r="F441" s="430"/>
      <c r="G441" s="612" t="s">
        <v>1216</v>
      </c>
      <c r="H441" s="613"/>
      <c r="I441" s="419"/>
      <c r="J441" s="419"/>
      <c r="K441" s="419"/>
      <c r="L441" s="419"/>
      <c r="M441" s="419"/>
      <c r="N441" s="419"/>
      <c r="O441" s="419"/>
      <c r="P441" s="419"/>
      <c r="Q441" s="419"/>
      <c r="R441" s="419"/>
      <c r="S441" s="419"/>
      <c r="T441" s="462"/>
      <c r="U441" s="419"/>
      <c r="V441" s="419"/>
      <c r="W441" s="469"/>
      <c r="X441" s="420">
        <f>COUNTIF(X$7:X$425,"LH")</f>
        <v>0</v>
      </c>
      <c r="Y441" s="422">
        <f t="shared" ref="Y441:BF441" si="282">COUNTIF(Y$7:Y$425,"LH")</f>
        <v>0</v>
      </c>
      <c r="Z441" s="422">
        <f t="shared" si="282"/>
        <v>0</v>
      </c>
      <c r="AA441" s="422">
        <f t="shared" si="282"/>
        <v>0</v>
      </c>
      <c r="AB441" s="422">
        <f t="shared" si="282"/>
        <v>0</v>
      </c>
      <c r="AC441" s="422">
        <f t="shared" si="282"/>
        <v>0</v>
      </c>
      <c r="AD441" s="422">
        <f t="shared" si="282"/>
        <v>0</v>
      </c>
      <c r="AE441" s="422">
        <f t="shared" si="282"/>
        <v>0</v>
      </c>
      <c r="AF441" s="422">
        <f t="shared" si="282"/>
        <v>0</v>
      </c>
      <c r="AG441" s="422">
        <f t="shared" si="282"/>
        <v>0</v>
      </c>
      <c r="AH441" s="422">
        <f t="shared" si="282"/>
        <v>0</v>
      </c>
      <c r="AI441" s="422">
        <f t="shared" si="282"/>
        <v>0</v>
      </c>
      <c r="AJ441" s="422">
        <f t="shared" si="282"/>
        <v>0</v>
      </c>
      <c r="AK441" s="422">
        <f t="shared" si="282"/>
        <v>0</v>
      </c>
      <c r="AL441" s="422">
        <f t="shared" si="282"/>
        <v>0</v>
      </c>
      <c r="AM441" s="422">
        <f t="shared" si="282"/>
        <v>0</v>
      </c>
      <c r="AN441" s="422">
        <f t="shared" si="282"/>
        <v>0</v>
      </c>
      <c r="AO441" s="422">
        <f t="shared" si="282"/>
        <v>0</v>
      </c>
      <c r="AP441" s="422">
        <f t="shared" si="282"/>
        <v>0</v>
      </c>
      <c r="AQ441" s="422">
        <f t="shared" si="282"/>
        <v>0</v>
      </c>
      <c r="AR441" s="422">
        <f t="shared" si="282"/>
        <v>0</v>
      </c>
      <c r="AS441" s="422">
        <f t="shared" si="282"/>
        <v>0</v>
      </c>
      <c r="AT441" s="422">
        <f t="shared" si="282"/>
        <v>0</v>
      </c>
      <c r="AU441" s="422">
        <f>COUNTIF(AU$7:AU$425,"LH")</f>
        <v>0</v>
      </c>
      <c r="AV441" s="474">
        <f t="shared" si="282"/>
        <v>0</v>
      </c>
      <c r="AW441" s="474">
        <f t="shared" si="282"/>
        <v>0</v>
      </c>
      <c r="AX441" s="474">
        <f t="shared" si="282"/>
        <v>0</v>
      </c>
      <c r="AY441" s="474">
        <f t="shared" si="282"/>
        <v>0</v>
      </c>
      <c r="AZ441" s="422">
        <f t="shared" si="282"/>
        <v>0</v>
      </c>
      <c r="BA441" s="422">
        <f t="shared" si="282"/>
        <v>0</v>
      </c>
      <c r="BB441" s="422">
        <f t="shared" si="282"/>
        <v>0</v>
      </c>
      <c r="BC441" s="422">
        <f t="shared" si="282"/>
        <v>0</v>
      </c>
      <c r="BD441" s="422">
        <f t="shared" si="282"/>
        <v>0</v>
      </c>
      <c r="BE441" s="422">
        <f t="shared" si="282"/>
        <v>0</v>
      </c>
      <c r="BF441" s="422">
        <f t="shared" si="282"/>
        <v>0</v>
      </c>
    </row>
    <row r="442" spans="1:58" s="36" customFormat="1" ht="17.25" customHeight="1">
      <c r="A442" s="37"/>
      <c r="B442" s="428"/>
      <c r="C442" s="429"/>
      <c r="D442" s="430"/>
      <c r="E442" s="429"/>
      <c r="F442" s="430"/>
      <c r="G442" s="614" t="s">
        <v>1217</v>
      </c>
      <c r="H442" s="615"/>
      <c r="I442" s="419"/>
      <c r="J442" s="419"/>
      <c r="K442" s="419"/>
      <c r="L442" s="419"/>
      <c r="M442" s="419"/>
      <c r="N442" s="419"/>
      <c r="O442" s="419"/>
      <c r="P442" s="419"/>
      <c r="Q442" s="419"/>
      <c r="R442" s="419"/>
      <c r="S442" s="419"/>
      <c r="T442" s="462"/>
      <c r="U442" s="419"/>
      <c r="V442" s="419"/>
      <c r="W442" s="469"/>
      <c r="X442" s="418">
        <f>COUNTIF(X$7:X$425,"HĐH")</f>
        <v>5</v>
      </c>
      <c r="Y442" s="421">
        <f t="shared" ref="Y442:BF442" si="283">COUNTIF(Y$7:Y$425,"HĐH")</f>
        <v>4</v>
      </c>
      <c r="Z442" s="421">
        <f t="shared" si="283"/>
        <v>5</v>
      </c>
      <c r="AA442" s="421">
        <f t="shared" si="283"/>
        <v>5</v>
      </c>
      <c r="AB442" s="421">
        <f t="shared" si="283"/>
        <v>5</v>
      </c>
      <c r="AC442" s="421">
        <f t="shared" si="283"/>
        <v>5</v>
      </c>
      <c r="AD442" s="421">
        <f t="shared" si="283"/>
        <v>5</v>
      </c>
      <c r="AE442" s="421">
        <f t="shared" si="283"/>
        <v>5</v>
      </c>
      <c r="AF442" s="421">
        <f t="shared" si="283"/>
        <v>5</v>
      </c>
      <c r="AG442" s="421">
        <f t="shared" si="283"/>
        <v>6</v>
      </c>
      <c r="AH442" s="421">
        <f t="shared" si="283"/>
        <v>4</v>
      </c>
      <c r="AI442" s="421">
        <f t="shared" si="283"/>
        <v>6</v>
      </c>
      <c r="AJ442" s="421">
        <f t="shared" si="283"/>
        <v>5</v>
      </c>
      <c r="AK442" s="421">
        <f t="shared" si="283"/>
        <v>5</v>
      </c>
      <c r="AL442" s="421">
        <f t="shared" si="283"/>
        <v>5</v>
      </c>
      <c r="AM442" s="421">
        <f t="shared" si="283"/>
        <v>5</v>
      </c>
      <c r="AN442" s="421">
        <f t="shared" si="283"/>
        <v>5</v>
      </c>
      <c r="AO442" s="421">
        <f t="shared" si="283"/>
        <v>4</v>
      </c>
      <c r="AP442" s="421">
        <f t="shared" si="283"/>
        <v>5</v>
      </c>
      <c r="AQ442" s="421">
        <f t="shared" si="283"/>
        <v>5</v>
      </c>
      <c r="AR442" s="421">
        <f t="shared" si="283"/>
        <v>5</v>
      </c>
      <c r="AS442" s="421">
        <f t="shared" si="283"/>
        <v>5</v>
      </c>
      <c r="AT442" s="421">
        <f t="shared" si="283"/>
        <v>5</v>
      </c>
      <c r="AU442" s="421">
        <f t="shared" si="283"/>
        <v>5</v>
      </c>
      <c r="AV442" s="468">
        <f t="shared" si="283"/>
        <v>5</v>
      </c>
      <c r="AW442" s="468">
        <f t="shared" si="283"/>
        <v>5</v>
      </c>
      <c r="AX442" s="468">
        <f t="shared" si="283"/>
        <v>5</v>
      </c>
      <c r="AY442" s="468">
        <f t="shared" si="283"/>
        <v>5</v>
      </c>
      <c r="AZ442" s="421">
        <f t="shared" si="283"/>
        <v>5</v>
      </c>
      <c r="BA442" s="421">
        <f t="shared" si="283"/>
        <v>5</v>
      </c>
      <c r="BB442" s="421">
        <f t="shared" si="283"/>
        <v>5</v>
      </c>
      <c r="BC442" s="421">
        <f t="shared" si="283"/>
        <v>5</v>
      </c>
      <c r="BD442" s="421">
        <f t="shared" si="283"/>
        <v>2</v>
      </c>
      <c r="BE442" s="421">
        <f t="shared" si="283"/>
        <v>5</v>
      </c>
      <c r="BF442" s="421">
        <f t="shared" si="283"/>
        <v>5</v>
      </c>
    </row>
    <row r="443" spans="1:58" s="36" customFormat="1" ht="15.75">
      <c r="A443" s="37"/>
      <c r="B443" s="428"/>
      <c r="C443" s="429"/>
      <c r="D443" s="430"/>
      <c r="E443" s="429"/>
      <c r="F443" s="430"/>
      <c r="G443" s="607" t="s">
        <v>2023</v>
      </c>
      <c r="H443" s="608"/>
      <c r="I443" s="419"/>
      <c r="J443" s="419"/>
      <c r="K443" s="419"/>
      <c r="L443" s="419"/>
      <c r="M443" s="419"/>
      <c r="N443" s="419"/>
      <c r="O443" s="419"/>
      <c r="P443" s="419"/>
      <c r="Q443" s="419"/>
      <c r="R443" s="419"/>
      <c r="S443" s="419"/>
      <c r="T443" s="462"/>
      <c r="U443" s="419"/>
      <c r="V443" s="419"/>
      <c r="W443" s="469"/>
      <c r="X443" s="257">
        <f t="shared" ref="X443:BF443" si="284">COUNTIF(X$7:X$97,"HĐH")</f>
        <v>1</v>
      </c>
      <c r="Y443" s="257">
        <f t="shared" si="284"/>
        <v>0</v>
      </c>
      <c r="Z443" s="257">
        <f t="shared" si="284"/>
        <v>1</v>
      </c>
      <c r="AA443" s="257">
        <f t="shared" si="284"/>
        <v>1</v>
      </c>
      <c r="AB443" s="257">
        <f t="shared" si="284"/>
        <v>0</v>
      </c>
      <c r="AC443" s="257">
        <f t="shared" si="284"/>
        <v>1</v>
      </c>
      <c r="AD443" s="257">
        <f t="shared" si="284"/>
        <v>1</v>
      </c>
      <c r="AE443" s="257">
        <f t="shared" si="284"/>
        <v>1</v>
      </c>
      <c r="AF443" s="257">
        <f t="shared" si="284"/>
        <v>0</v>
      </c>
      <c r="AG443" s="257">
        <f t="shared" si="284"/>
        <v>2</v>
      </c>
      <c r="AH443" s="257">
        <f t="shared" si="284"/>
        <v>0</v>
      </c>
      <c r="AI443" s="257">
        <f t="shared" si="284"/>
        <v>1</v>
      </c>
      <c r="AJ443" s="257">
        <f t="shared" si="284"/>
        <v>0</v>
      </c>
      <c r="AK443" s="257">
        <f t="shared" si="284"/>
        <v>1</v>
      </c>
      <c r="AL443" s="257">
        <f t="shared" si="284"/>
        <v>1</v>
      </c>
      <c r="AM443" s="257">
        <f t="shared" si="284"/>
        <v>1</v>
      </c>
      <c r="AN443" s="257">
        <f t="shared" si="284"/>
        <v>0</v>
      </c>
      <c r="AO443" s="257">
        <f t="shared" si="284"/>
        <v>1</v>
      </c>
      <c r="AP443" s="257">
        <f t="shared" si="284"/>
        <v>1</v>
      </c>
      <c r="AQ443" s="257">
        <f t="shared" si="284"/>
        <v>1</v>
      </c>
      <c r="AR443" s="257">
        <f t="shared" si="284"/>
        <v>1</v>
      </c>
      <c r="AS443" s="257">
        <f t="shared" si="284"/>
        <v>1</v>
      </c>
      <c r="AT443" s="257">
        <f t="shared" si="284"/>
        <v>1</v>
      </c>
      <c r="AU443" s="257">
        <f t="shared" si="284"/>
        <v>0</v>
      </c>
      <c r="AV443" s="257">
        <f t="shared" si="284"/>
        <v>1</v>
      </c>
      <c r="AW443" s="257">
        <f t="shared" si="284"/>
        <v>1</v>
      </c>
      <c r="AX443" s="257">
        <f t="shared" si="284"/>
        <v>1</v>
      </c>
      <c r="AY443" s="257">
        <f t="shared" si="284"/>
        <v>1</v>
      </c>
      <c r="AZ443" s="257">
        <f t="shared" si="284"/>
        <v>1</v>
      </c>
      <c r="BA443" s="257">
        <f>COUNTIF(BA$7:BA$97,"HĐH")</f>
        <v>1</v>
      </c>
      <c r="BB443" s="257">
        <f t="shared" si="284"/>
        <v>1</v>
      </c>
      <c r="BC443" s="257">
        <f t="shared" si="284"/>
        <v>1</v>
      </c>
      <c r="BD443" s="257">
        <f t="shared" si="284"/>
        <v>0</v>
      </c>
      <c r="BE443" s="257">
        <f t="shared" si="284"/>
        <v>1</v>
      </c>
      <c r="BF443" s="257">
        <f t="shared" si="284"/>
        <v>1</v>
      </c>
    </row>
    <row r="444" spans="1:58" s="36" customFormat="1" ht="15.75">
      <c r="A444" s="37"/>
      <c r="B444" s="428"/>
      <c r="C444" s="429"/>
      <c r="D444" s="430"/>
      <c r="E444" s="429"/>
      <c r="F444" s="430"/>
      <c r="G444" s="607" t="s">
        <v>2024</v>
      </c>
      <c r="H444" s="608"/>
      <c r="I444" s="419"/>
      <c r="J444" s="419"/>
      <c r="K444" s="419"/>
      <c r="L444" s="419"/>
      <c r="M444" s="419"/>
      <c r="N444" s="419"/>
      <c r="O444" s="419"/>
      <c r="P444" s="419"/>
      <c r="Q444" s="419"/>
      <c r="R444" s="419"/>
      <c r="S444" s="419"/>
      <c r="T444" s="462"/>
      <c r="U444" s="419"/>
      <c r="V444" s="419"/>
      <c r="W444" s="469"/>
      <c r="X444" s="257">
        <f t="shared" ref="X444:BF444" si="285">COUNTIF(X$98:X$184,"HĐH")</f>
        <v>1</v>
      </c>
      <c r="Y444" s="257">
        <f t="shared" si="285"/>
        <v>1</v>
      </c>
      <c r="Z444" s="257">
        <f t="shared" si="285"/>
        <v>1</v>
      </c>
      <c r="AA444" s="257">
        <f t="shared" si="285"/>
        <v>1</v>
      </c>
      <c r="AB444" s="257">
        <f t="shared" si="285"/>
        <v>1</v>
      </c>
      <c r="AC444" s="257">
        <f t="shared" si="285"/>
        <v>1</v>
      </c>
      <c r="AD444" s="257">
        <f t="shared" si="285"/>
        <v>0</v>
      </c>
      <c r="AE444" s="257">
        <f t="shared" si="285"/>
        <v>1</v>
      </c>
      <c r="AF444" s="257">
        <f t="shared" si="285"/>
        <v>1</v>
      </c>
      <c r="AG444" s="257">
        <f t="shared" si="285"/>
        <v>0</v>
      </c>
      <c r="AH444" s="257">
        <f t="shared" si="285"/>
        <v>0</v>
      </c>
      <c r="AI444" s="257">
        <f t="shared" si="285"/>
        <v>3</v>
      </c>
      <c r="AJ444" s="257">
        <f t="shared" si="285"/>
        <v>2</v>
      </c>
      <c r="AK444" s="257">
        <f t="shared" si="285"/>
        <v>0</v>
      </c>
      <c r="AL444" s="257">
        <f t="shared" si="285"/>
        <v>0</v>
      </c>
      <c r="AM444" s="257">
        <f t="shared" si="285"/>
        <v>0</v>
      </c>
      <c r="AN444" s="257">
        <f t="shared" si="285"/>
        <v>2</v>
      </c>
      <c r="AO444" s="257">
        <f t="shared" si="285"/>
        <v>1</v>
      </c>
      <c r="AP444" s="257">
        <f t="shared" si="285"/>
        <v>0</v>
      </c>
      <c r="AQ444" s="257">
        <f t="shared" si="285"/>
        <v>0</v>
      </c>
      <c r="AR444" s="257">
        <f t="shared" si="285"/>
        <v>1</v>
      </c>
      <c r="AS444" s="257">
        <f t="shared" si="285"/>
        <v>0</v>
      </c>
      <c r="AT444" s="257">
        <f t="shared" si="285"/>
        <v>0</v>
      </c>
      <c r="AU444" s="257">
        <f t="shared" si="285"/>
        <v>2</v>
      </c>
      <c r="AV444" s="257">
        <f t="shared" si="285"/>
        <v>1</v>
      </c>
      <c r="AW444" s="257">
        <f t="shared" si="285"/>
        <v>1</v>
      </c>
      <c r="AX444" s="257">
        <f t="shared" si="285"/>
        <v>1</v>
      </c>
      <c r="AY444" s="257">
        <f t="shared" si="285"/>
        <v>2</v>
      </c>
      <c r="AZ444" s="257">
        <f t="shared" si="285"/>
        <v>1</v>
      </c>
      <c r="BA444" s="257">
        <f t="shared" si="285"/>
        <v>1</v>
      </c>
      <c r="BB444" s="257">
        <f t="shared" si="285"/>
        <v>0</v>
      </c>
      <c r="BC444" s="257">
        <f t="shared" si="285"/>
        <v>0</v>
      </c>
      <c r="BD444" s="257">
        <f t="shared" si="285"/>
        <v>1</v>
      </c>
      <c r="BE444" s="257">
        <f t="shared" si="285"/>
        <v>0</v>
      </c>
      <c r="BF444" s="257">
        <f t="shared" si="285"/>
        <v>0</v>
      </c>
    </row>
    <row r="445" spans="1:58" s="36" customFormat="1" ht="15.75">
      <c r="A445" s="37"/>
      <c r="B445" s="428"/>
      <c r="C445" s="429"/>
      <c r="D445" s="430"/>
      <c r="E445" s="429"/>
      <c r="F445" s="430"/>
      <c r="G445" s="607" t="s">
        <v>2025</v>
      </c>
      <c r="H445" s="608"/>
      <c r="I445" s="419"/>
      <c r="J445" s="419"/>
      <c r="K445" s="419"/>
      <c r="L445" s="419"/>
      <c r="M445" s="419"/>
      <c r="N445" s="419"/>
      <c r="O445" s="419"/>
      <c r="P445" s="419"/>
      <c r="Q445" s="419"/>
      <c r="R445" s="419"/>
      <c r="S445" s="419"/>
      <c r="T445" s="462"/>
      <c r="U445" s="419"/>
      <c r="V445" s="419"/>
      <c r="W445" s="469"/>
      <c r="X445" s="257">
        <f>COUNTIF(X$185:X$259,"HĐH")</f>
        <v>1</v>
      </c>
      <c r="Y445" s="257">
        <f t="shared" ref="Y445:BF445" si="286">COUNTIF(Y$185:Y$259,"HĐH")</f>
        <v>1</v>
      </c>
      <c r="Z445" s="257">
        <f t="shared" si="286"/>
        <v>1</v>
      </c>
      <c r="AA445" s="257">
        <f t="shared" si="286"/>
        <v>1</v>
      </c>
      <c r="AB445" s="257">
        <f t="shared" si="286"/>
        <v>1</v>
      </c>
      <c r="AC445" s="257">
        <f t="shared" si="286"/>
        <v>1</v>
      </c>
      <c r="AD445" s="257">
        <f t="shared" si="286"/>
        <v>1</v>
      </c>
      <c r="AE445" s="257">
        <f t="shared" si="286"/>
        <v>1</v>
      </c>
      <c r="AF445" s="257">
        <f t="shared" si="286"/>
        <v>1</v>
      </c>
      <c r="AG445" s="257">
        <f t="shared" si="286"/>
        <v>1</v>
      </c>
      <c r="AH445" s="257">
        <f t="shared" si="286"/>
        <v>1</v>
      </c>
      <c r="AI445" s="257">
        <f t="shared" si="286"/>
        <v>1</v>
      </c>
      <c r="AJ445" s="257">
        <f t="shared" si="286"/>
        <v>1</v>
      </c>
      <c r="AK445" s="257">
        <f t="shared" si="286"/>
        <v>1</v>
      </c>
      <c r="AL445" s="257">
        <f t="shared" si="286"/>
        <v>1</v>
      </c>
      <c r="AM445" s="257">
        <f t="shared" si="286"/>
        <v>1</v>
      </c>
      <c r="AN445" s="257">
        <f t="shared" si="286"/>
        <v>1</v>
      </c>
      <c r="AO445" s="257">
        <f t="shared" si="286"/>
        <v>1</v>
      </c>
      <c r="AP445" s="257">
        <f t="shared" si="286"/>
        <v>1</v>
      </c>
      <c r="AQ445" s="257">
        <f t="shared" si="286"/>
        <v>1</v>
      </c>
      <c r="AR445" s="257">
        <f t="shared" si="286"/>
        <v>1</v>
      </c>
      <c r="AS445" s="257">
        <f t="shared" si="286"/>
        <v>1</v>
      </c>
      <c r="AT445" s="257">
        <f t="shared" si="286"/>
        <v>1</v>
      </c>
      <c r="AU445" s="257">
        <f t="shared" si="286"/>
        <v>1</v>
      </c>
      <c r="AV445" s="257">
        <f t="shared" si="286"/>
        <v>1</v>
      </c>
      <c r="AW445" s="257">
        <f t="shared" si="286"/>
        <v>1</v>
      </c>
      <c r="AX445" s="257">
        <f t="shared" si="286"/>
        <v>1</v>
      </c>
      <c r="AY445" s="257">
        <f t="shared" si="286"/>
        <v>0</v>
      </c>
      <c r="AZ445" s="257">
        <f t="shared" si="286"/>
        <v>1</v>
      </c>
      <c r="BA445" s="257">
        <f t="shared" si="286"/>
        <v>1</v>
      </c>
      <c r="BB445" s="257">
        <f t="shared" si="286"/>
        <v>1</v>
      </c>
      <c r="BC445" s="257">
        <f t="shared" si="286"/>
        <v>1</v>
      </c>
      <c r="BD445" s="257">
        <f t="shared" si="286"/>
        <v>0</v>
      </c>
      <c r="BE445" s="257">
        <f t="shared" si="286"/>
        <v>1</v>
      </c>
      <c r="BF445" s="257">
        <f t="shared" si="286"/>
        <v>1</v>
      </c>
    </row>
    <row r="446" spans="1:58" s="36" customFormat="1" ht="15.75">
      <c r="A446" s="37"/>
      <c r="B446" s="428"/>
      <c r="C446" s="429"/>
      <c r="D446" s="430"/>
      <c r="E446" s="429"/>
      <c r="F446" s="430"/>
      <c r="G446" s="607" t="s">
        <v>2026</v>
      </c>
      <c r="H446" s="608"/>
      <c r="I446" s="419"/>
      <c r="J446" s="419"/>
      <c r="K446" s="419"/>
      <c r="L446" s="419"/>
      <c r="M446" s="419"/>
      <c r="N446" s="419"/>
      <c r="O446" s="419"/>
      <c r="P446" s="419"/>
      <c r="Q446" s="419"/>
      <c r="R446" s="419"/>
      <c r="S446" s="419"/>
      <c r="T446" s="462"/>
      <c r="U446" s="419"/>
      <c r="V446" s="419"/>
      <c r="W446" s="469"/>
      <c r="X446" s="257">
        <f t="shared" ref="X446:BF446" si="287">COUNTIF(X$260:X$301,"HĐH")</f>
        <v>0</v>
      </c>
      <c r="Y446" s="257">
        <f t="shared" si="287"/>
        <v>1</v>
      </c>
      <c r="Z446" s="257">
        <f t="shared" si="287"/>
        <v>0</v>
      </c>
      <c r="AA446" s="257">
        <f t="shared" si="287"/>
        <v>0</v>
      </c>
      <c r="AB446" s="257">
        <f t="shared" si="287"/>
        <v>1</v>
      </c>
      <c r="AC446" s="257">
        <f t="shared" si="287"/>
        <v>1</v>
      </c>
      <c r="AD446" s="257">
        <f t="shared" si="287"/>
        <v>1</v>
      </c>
      <c r="AE446" s="257">
        <f t="shared" si="287"/>
        <v>0</v>
      </c>
      <c r="AF446" s="257">
        <f t="shared" si="287"/>
        <v>1</v>
      </c>
      <c r="AG446" s="257">
        <f t="shared" si="287"/>
        <v>1</v>
      </c>
      <c r="AH446" s="257">
        <f t="shared" si="287"/>
        <v>1</v>
      </c>
      <c r="AI446" s="257">
        <f t="shared" si="287"/>
        <v>0</v>
      </c>
      <c r="AJ446" s="257">
        <f t="shared" si="287"/>
        <v>0</v>
      </c>
      <c r="AK446" s="257">
        <f t="shared" si="287"/>
        <v>1</v>
      </c>
      <c r="AL446" s="257">
        <f t="shared" si="287"/>
        <v>1</v>
      </c>
      <c r="AM446" s="257">
        <f t="shared" si="287"/>
        <v>1</v>
      </c>
      <c r="AN446" s="257">
        <f t="shared" si="287"/>
        <v>0</v>
      </c>
      <c r="AO446" s="257">
        <f t="shared" si="287"/>
        <v>0</v>
      </c>
      <c r="AP446" s="257">
        <f t="shared" si="287"/>
        <v>1</v>
      </c>
      <c r="AQ446" s="257">
        <f t="shared" si="287"/>
        <v>1</v>
      </c>
      <c r="AR446" s="257">
        <f t="shared" si="287"/>
        <v>0</v>
      </c>
      <c r="AS446" s="257">
        <f t="shared" si="287"/>
        <v>1</v>
      </c>
      <c r="AT446" s="257">
        <f t="shared" si="287"/>
        <v>1</v>
      </c>
      <c r="AU446" s="257">
        <f t="shared" si="287"/>
        <v>0</v>
      </c>
      <c r="AV446" s="257">
        <f t="shared" si="287"/>
        <v>0</v>
      </c>
      <c r="AW446" s="257">
        <f t="shared" si="287"/>
        <v>1</v>
      </c>
      <c r="AX446" s="257">
        <f t="shared" si="287"/>
        <v>1</v>
      </c>
      <c r="AY446" s="257">
        <f t="shared" si="287"/>
        <v>0</v>
      </c>
      <c r="AZ446" s="257">
        <f t="shared" si="287"/>
        <v>0</v>
      </c>
      <c r="BA446" s="257">
        <f t="shared" si="287"/>
        <v>0</v>
      </c>
      <c r="BB446" s="257">
        <f t="shared" si="287"/>
        <v>1</v>
      </c>
      <c r="BC446" s="257">
        <f t="shared" si="287"/>
        <v>1</v>
      </c>
      <c r="BD446" s="257">
        <f t="shared" si="287"/>
        <v>0</v>
      </c>
      <c r="BE446" s="257">
        <f t="shared" si="287"/>
        <v>1</v>
      </c>
      <c r="BF446" s="257">
        <f t="shared" si="287"/>
        <v>1</v>
      </c>
    </row>
    <row r="447" spans="1:58" s="36" customFormat="1" ht="15.75">
      <c r="A447" s="37"/>
      <c r="B447" s="428"/>
      <c r="C447" s="429"/>
      <c r="D447" s="430"/>
      <c r="E447" s="429"/>
      <c r="F447" s="430"/>
      <c r="G447" s="607" t="s">
        <v>2027</v>
      </c>
      <c r="H447" s="608"/>
      <c r="I447" s="419"/>
      <c r="J447" s="419"/>
      <c r="K447" s="419"/>
      <c r="L447" s="419"/>
      <c r="M447" s="419"/>
      <c r="N447" s="419"/>
      <c r="O447" s="419"/>
      <c r="P447" s="419"/>
      <c r="Q447" s="419"/>
      <c r="R447" s="419"/>
      <c r="S447" s="419"/>
      <c r="T447" s="462"/>
      <c r="U447" s="419"/>
      <c r="V447" s="419"/>
      <c r="W447" s="469"/>
      <c r="X447" s="257">
        <f>COUNTIF(X$302:X$425,"HĐH")</f>
        <v>2</v>
      </c>
      <c r="Y447" s="257">
        <f t="shared" ref="Y447:BF447" si="288">COUNTIF(Y$302:Y$425,"HĐH")</f>
        <v>1</v>
      </c>
      <c r="Z447" s="257">
        <f t="shared" si="288"/>
        <v>2</v>
      </c>
      <c r="AA447" s="257">
        <f t="shared" si="288"/>
        <v>2</v>
      </c>
      <c r="AB447" s="257">
        <f t="shared" si="288"/>
        <v>2</v>
      </c>
      <c r="AC447" s="257">
        <f t="shared" si="288"/>
        <v>1</v>
      </c>
      <c r="AD447" s="257">
        <f t="shared" si="288"/>
        <v>2</v>
      </c>
      <c r="AE447" s="257">
        <f t="shared" si="288"/>
        <v>2</v>
      </c>
      <c r="AF447" s="257">
        <f t="shared" si="288"/>
        <v>2</v>
      </c>
      <c r="AG447" s="257">
        <f t="shared" si="288"/>
        <v>2</v>
      </c>
      <c r="AH447" s="257">
        <f t="shared" si="288"/>
        <v>2</v>
      </c>
      <c r="AI447" s="257">
        <f t="shared" si="288"/>
        <v>1</v>
      </c>
      <c r="AJ447" s="257">
        <f t="shared" si="288"/>
        <v>2</v>
      </c>
      <c r="AK447" s="257">
        <f t="shared" si="288"/>
        <v>2</v>
      </c>
      <c r="AL447" s="257">
        <f t="shared" si="288"/>
        <v>2</v>
      </c>
      <c r="AM447" s="257">
        <f t="shared" si="288"/>
        <v>2</v>
      </c>
      <c r="AN447" s="257">
        <f t="shared" si="288"/>
        <v>2</v>
      </c>
      <c r="AO447" s="257">
        <f t="shared" si="288"/>
        <v>1</v>
      </c>
      <c r="AP447" s="257">
        <f t="shared" si="288"/>
        <v>2</v>
      </c>
      <c r="AQ447" s="257">
        <f t="shared" si="288"/>
        <v>2</v>
      </c>
      <c r="AR447" s="257">
        <f t="shared" si="288"/>
        <v>2</v>
      </c>
      <c r="AS447" s="257">
        <f t="shared" si="288"/>
        <v>2</v>
      </c>
      <c r="AT447" s="257">
        <f t="shared" si="288"/>
        <v>2</v>
      </c>
      <c r="AU447" s="257">
        <f t="shared" si="288"/>
        <v>2</v>
      </c>
      <c r="AV447" s="257">
        <f t="shared" si="288"/>
        <v>2</v>
      </c>
      <c r="AW447" s="257">
        <f t="shared" si="288"/>
        <v>1</v>
      </c>
      <c r="AX447" s="257">
        <f t="shared" si="288"/>
        <v>1</v>
      </c>
      <c r="AY447" s="257">
        <f t="shared" si="288"/>
        <v>2</v>
      </c>
      <c r="AZ447" s="257">
        <f t="shared" si="288"/>
        <v>2</v>
      </c>
      <c r="BA447" s="257">
        <f t="shared" si="288"/>
        <v>2</v>
      </c>
      <c r="BB447" s="257">
        <f t="shared" si="288"/>
        <v>2</v>
      </c>
      <c r="BC447" s="257">
        <f t="shared" si="288"/>
        <v>2</v>
      </c>
      <c r="BD447" s="257">
        <f t="shared" si="288"/>
        <v>1</v>
      </c>
      <c r="BE447" s="257">
        <f t="shared" si="288"/>
        <v>2</v>
      </c>
      <c r="BF447" s="257">
        <f t="shared" si="288"/>
        <v>2</v>
      </c>
    </row>
    <row r="448" spans="1:58" s="36" customFormat="1" ht="33.75" customHeight="1">
      <c r="A448" s="37"/>
      <c r="B448" s="37"/>
      <c r="C448" s="42"/>
      <c r="D448" s="38"/>
      <c r="E448" s="42"/>
      <c r="F448" s="38"/>
    </row>
    <row r="449" spans="1:84" s="36" customFormat="1" ht="23.25" customHeight="1">
      <c r="A449" s="693" t="s">
        <v>1146</v>
      </c>
      <c r="B449" s="693"/>
      <c r="C449" s="258" t="s">
        <v>1147</v>
      </c>
      <c r="D449" s="258"/>
      <c r="E449" s="259"/>
      <c r="F449" s="260"/>
      <c r="G449" s="256"/>
      <c r="H449" s="256"/>
      <c r="I449" s="256"/>
      <c r="J449" s="256"/>
      <c r="K449" s="256"/>
      <c r="L449" s="256"/>
      <c r="M449" s="256"/>
      <c r="N449" s="256"/>
      <c r="O449" s="256"/>
      <c r="P449" s="256"/>
      <c r="Q449" s="256"/>
      <c r="R449" s="256"/>
      <c r="S449" s="256"/>
      <c r="T449" s="462"/>
      <c r="U449" s="256"/>
      <c r="V449" s="256"/>
      <c r="W449" s="469"/>
      <c r="X449" s="256"/>
      <c r="Y449" s="256"/>
      <c r="Z449" s="256"/>
      <c r="AA449" s="256"/>
      <c r="AB449" s="256"/>
      <c r="AC449" s="256"/>
      <c r="AD449" s="256"/>
      <c r="AE449" s="256"/>
      <c r="AF449" s="256"/>
      <c r="AG449" s="256"/>
      <c r="AH449" s="256"/>
      <c r="AI449" s="256"/>
      <c r="AJ449" s="256"/>
      <c r="AK449" s="256"/>
      <c r="AL449" s="256"/>
      <c r="AM449" s="256"/>
      <c r="AN449" s="256"/>
      <c r="AO449" s="256"/>
      <c r="AP449" s="256"/>
      <c r="AQ449" s="256"/>
      <c r="AR449" s="256"/>
      <c r="AS449" s="256"/>
      <c r="AT449" s="256"/>
      <c r="AU449" s="256"/>
      <c r="AV449" s="469"/>
      <c r="AW449" s="469"/>
      <c r="AX449" s="469"/>
      <c r="AY449" s="469"/>
      <c r="AZ449" s="256"/>
      <c r="BA449" s="256"/>
      <c r="BB449" s="256"/>
      <c r="BC449" s="256"/>
      <c r="BD449" s="256"/>
      <c r="BE449" s="256"/>
      <c r="BF449" s="256"/>
      <c r="BG449" s="347">
        <f t="shared" ref="BG449:BW449" si="289">COUNTIFS($M$7:$M$546,"x",BG$7:BG$546,"2")</f>
        <v>61</v>
      </c>
      <c r="BH449" s="261">
        <f t="shared" si="289"/>
        <v>62</v>
      </c>
      <c r="BI449" s="261">
        <f t="shared" si="289"/>
        <v>62</v>
      </c>
      <c r="BJ449" s="261">
        <f t="shared" si="289"/>
        <v>59</v>
      </c>
      <c r="BK449" s="261">
        <f t="shared" si="289"/>
        <v>45</v>
      </c>
      <c r="BL449" s="261">
        <f t="shared" si="289"/>
        <v>62</v>
      </c>
      <c r="BM449" s="261">
        <f t="shared" si="289"/>
        <v>62</v>
      </c>
      <c r="BN449" s="261">
        <f t="shared" si="289"/>
        <v>59</v>
      </c>
      <c r="BO449" s="261">
        <f t="shared" si="289"/>
        <v>53</v>
      </c>
      <c r="BP449" s="261">
        <f t="shared" si="289"/>
        <v>48</v>
      </c>
      <c r="BQ449" s="347">
        <f t="shared" si="289"/>
        <v>49</v>
      </c>
      <c r="BR449" s="347">
        <f t="shared" si="289"/>
        <v>57</v>
      </c>
      <c r="BS449" s="347">
        <f t="shared" si="289"/>
        <v>61</v>
      </c>
      <c r="BT449" s="347">
        <f t="shared" si="289"/>
        <v>61</v>
      </c>
      <c r="BU449" s="347">
        <f t="shared" si="289"/>
        <v>60</v>
      </c>
      <c r="BV449" s="347">
        <f t="shared" si="289"/>
        <v>62</v>
      </c>
      <c r="BW449" s="461">
        <f t="shared" si="289"/>
        <v>61</v>
      </c>
      <c r="BX449" s="364"/>
      <c r="BY449" s="365"/>
      <c r="BZ449" s="364"/>
      <c r="CA449" s="256"/>
      <c r="CB449" s="364"/>
      <c r="CC449" s="256"/>
      <c r="CD449" s="256"/>
      <c r="CE449" s="256"/>
      <c r="CF449" s="256"/>
    </row>
    <row r="450" spans="1:84" s="36" customFormat="1" ht="32.25" customHeight="1">
      <c r="A450" s="693"/>
      <c r="B450" s="693"/>
      <c r="C450" s="258" t="s">
        <v>1148</v>
      </c>
      <c r="D450" s="258"/>
      <c r="E450" s="259"/>
      <c r="F450" s="260"/>
      <c r="G450" s="256"/>
      <c r="H450" s="256"/>
      <c r="I450" s="256"/>
      <c r="J450" s="256"/>
      <c r="K450" s="256"/>
      <c r="L450" s="256"/>
      <c r="M450" s="256"/>
      <c r="N450" s="256"/>
      <c r="O450" s="256"/>
      <c r="P450" s="256"/>
      <c r="Q450" s="256"/>
      <c r="R450" s="256"/>
      <c r="S450" s="256"/>
      <c r="T450" s="462"/>
      <c r="U450" s="256"/>
      <c r="V450" s="256"/>
      <c r="W450" s="469"/>
      <c r="X450" s="256"/>
      <c r="Y450" s="256"/>
      <c r="Z450" s="256"/>
      <c r="AA450" s="256"/>
      <c r="AB450" s="256"/>
      <c r="AC450" s="256"/>
      <c r="AD450" s="256"/>
      <c r="AE450" s="256"/>
      <c r="AF450" s="256"/>
      <c r="AG450" s="256"/>
      <c r="AH450" s="256"/>
      <c r="AI450" s="256"/>
      <c r="AJ450" s="256"/>
      <c r="AK450" s="256"/>
      <c r="AL450" s="256"/>
      <c r="AM450" s="256"/>
      <c r="AN450" s="256"/>
      <c r="AO450" s="256"/>
      <c r="AP450" s="256"/>
      <c r="AQ450" s="256"/>
      <c r="AR450" s="256"/>
      <c r="AS450" s="256"/>
      <c r="AT450" s="256"/>
      <c r="AU450" s="256"/>
      <c r="AV450" s="469"/>
      <c r="AW450" s="469"/>
      <c r="AX450" s="469"/>
      <c r="AY450" s="469"/>
      <c r="AZ450" s="256"/>
      <c r="BA450" s="256"/>
      <c r="BB450" s="256"/>
      <c r="BC450" s="256"/>
      <c r="BD450" s="256"/>
      <c r="BE450" s="256"/>
      <c r="BF450" s="256"/>
      <c r="BG450" s="347">
        <f t="shared" ref="BG450:BW450" si="290">COUNTIFS($M$7:$M$546,"x",BG$7:BG$546,"1")</f>
        <v>1</v>
      </c>
      <c r="BH450" s="261">
        <f t="shared" si="290"/>
        <v>0</v>
      </c>
      <c r="BI450" s="261">
        <f t="shared" si="290"/>
        <v>0</v>
      </c>
      <c r="BJ450" s="261">
        <f t="shared" si="290"/>
        <v>3</v>
      </c>
      <c r="BK450" s="261">
        <f t="shared" si="290"/>
        <v>17</v>
      </c>
      <c r="BL450" s="261">
        <f t="shared" si="290"/>
        <v>0</v>
      </c>
      <c r="BM450" s="261">
        <f t="shared" si="290"/>
        <v>0</v>
      </c>
      <c r="BN450" s="261">
        <f t="shared" si="290"/>
        <v>3</v>
      </c>
      <c r="BO450" s="261">
        <f t="shared" si="290"/>
        <v>9</v>
      </c>
      <c r="BP450" s="261">
        <f t="shared" si="290"/>
        <v>14</v>
      </c>
      <c r="BQ450" s="347">
        <f t="shared" si="290"/>
        <v>13</v>
      </c>
      <c r="BR450" s="347">
        <f t="shared" si="290"/>
        <v>5</v>
      </c>
      <c r="BS450" s="347">
        <f t="shared" si="290"/>
        <v>1</v>
      </c>
      <c r="BT450" s="347">
        <f t="shared" si="290"/>
        <v>1</v>
      </c>
      <c r="BU450" s="347">
        <f t="shared" si="290"/>
        <v>2</v>
      </c>
      <c r="BV450" s="347">
        <f t="shared" si="290"/>
        <v>0</v>
      </c>
      <c r="BW450" s="461">
        <f t="shared" si="290"/>
        <v>1</v>
      </c>
      <c r="BX450" s="261"/>
      <c r="BY450" s="256"/>
      <c r="BZ450" s="363"/>
      <c r="CA450" s="256"/>
      <c r="CB450" s="363"/>
      <c r="CC450" s="256"/>
      <c r="CD450" s="256"/>
      <c r="CE450" s="256"/>
      <c r="CF450" s="256"/>
    </row>
    <row r="451" spans="1:84" s="36" customFormat="1" ht="26.25" customHeight="1">
      <c r="A451" s="693"/>
      <c r="B451" s="693"/>
      <c r="C451" s="262" t="s">
        <v>1149</v>
      </c>
      <c r="D451" s="262"/>
      <c r="E451" s="259"/>
      <c r="F451" s="260"/>
      <c r="G451" s="256"/>
      <c r="H451" s="256"/>
      <c r="I451" s="256"/>
      <c r="J451" s="256"/>
      <c r="K451" s="256"/>
      <c r="L451" s="256"/>
      <c r="M451" s="256"/>
      <c r="N451" s="256"/>
      <c r="O451" s="256"/>
      <c r="P451" s="256"/>
      <c r="Q451" s="256"/>
      <c r="R451" s="256"/>
      <c r="S451" s="256"/>
      <c r="T451" s="462"/>
      <c r="U451" s="256"/>
      <c r="V451" s="256"/>
      <c r="W451" s="469"/>
      <c r="X451" s="256"/>
      <c r="Y451" s="256"/>
      <c r="Z451" s="256"/>
      <c r="AA451" s="256"/>
      <c r="AB451" s="256"/>
      <c r="AC451" s="256"/>
      <c r="AD451" s="256"/>
      <c r="AE451" s="256"/>
      <c r="AF451" s="256"/>
      <c r="AG451" s="256"/>
      <c r="AH451" s="256"/>
      <c r="AI451" s="256"/>
      <c r="AJ451" s="256"/>
      <c r="AK451" s="256"/>
      <c r="AL451" s="256"/>
      <c r="AM451" s="256"/>
      <c r="AN451" s="256"/>
      <c r="AO451" s="256"/>
      <c r="AP451" s="256"/>
      <c r="AQ451" s="256"/>
      <c r="AR451" s="256"/>
      <c r="AS451" s="256"/>
      <c r="AT451" s="256"/>
      <c r="AU451" s="256"/>
      <c r="AV451" s="469"/>
      <c r="AW451" s="469"/>
      <c r="AX451" s="469"/>
      <c r="AY451" s="469"/>
      <c r="AZ451" s="256"/>
      <c r="BA451" s="256"/>
      <c r="BB451" s="256"/>
      <c r="BC451" s="256"/>
      <c r="BD451" s="256"/>
      <c r="BE451" s="256"/>
      <c r="BF451" s="256"/>
      <c r="BG451" s="347">
        <f t="shared" ref="BG451:BW451" si="291">COUNTIFS($M$7:$M$546,"x",BG$7:BG$546,"0")</f>
        <v>0</v>
      </c>
      <c r="BH451" s="261">
        <f t="shared" si="291"/>
        <v>0</v>
      </c>
      <c r="BI451" s="261">
        <f t="shared" si="291"/>
        <v>0</v>
      </c>
      <c r="BJ451" s="261">
        <f t="shared" si="291"/>
        <v>0</v>
      </c>
      <c r="BK451" s="261">
        <f t="shared" si="291"/>
        <v>0</v>
      </c>
      <c r="BL451" s="261">
        <f t="shared" si="291"/>
        <v>0</v>
      </c>
      <c r="BM451" s="261">
        <f t="shared" si="291"/>
        <v>0</v>
      </c>
      <c r="BN451" s="261">
        <f t="shared" si="291"/>
        <v>0</v>
      </c>
      <c r="BO451" s="261">
        <f t="shared" si="291"/>
        <v>0</v>
      </c>
      <c r="BP451" s="261">
        <f t="shared" si="291"/>
        <v>0</v>
      </c>
      <c r="BQ451" s="347">
        <f t="shared" si="291"/>
        <v>0</v>
      </c>
      <c r="BR451" s="347">
        <f t="shared" si="291"/>
        <v>0</v>
      </c>
      <c r="BS451" s="347">
        <f t="shared" si="291"/>
        <v>0</v>
      </c>
      <c r="BT451" s="347">
        <f t="shared" si="291"/>
        <v>0</v>
      </c>
      <c r="BU451" s="347">
        <f t="shared" si="291"/>
        <v>0</v>
      </c>
      <c r="BV451" s="347">
        <f t="shared" si="291"/>
        <v>0</v>
      </c>
      <c r="BW451" s="461">
        <f t="shared" si="291"/>
        <v>0</v>
      </c>
      <c r="BX451" s="261"/>
      <c r="BY451" s="256"/>
      <c r="BZ451" s="363"/>
      <c r="CA451" s="256"/>
      <c r="CB451" s="363"/>
      <c r="CC451" s="256"/>
      <c r="CD451" s="256"/>
      <c r="CE451" s="256"/>
      <c r="CF451" s="256"/>
    </row>
    <row r="452" spans="1:84" s="36" customFormat="1" ht="32.25" customHeight="1">
      <c r="A452" s="693"/>
      <c r="B452" s="693"/>
      <c r="C452" s="695" t="s">
        <v>1150</v>
      </c>
      <c r="D452" s="696"/>
      <c r="E452" s="697"/>
      <c r="F452" s="260"/>
      <c r="G452" s="256"/>
      <c r="H452" s="256"/>
      <c r="I452" s="256"/>
      <c r="J452" s="256"/>
      <c r="K452" s="256"/>
      <c r="L452" s="256"/>
      <c r="M452" s="256"/>
      <c r="N452" s="256"/>
      <c r="O452" s="256"/>
      <c r="P452" s="256"/>
      <c r="Q452" s="256"/>
      <c r="R452" s="256"/>
      <c r="S452" s="256"/>
      <c r="T452" s="462"/>
      <c r="U452" s="256"/>
      <c r="V452" s="256"/>
      <c r="W452" s="469"/>
      <c r="X452" s="256"/>
      <c r="Y452" s="256"/>
      <c r="Z452" s="256"/>
      <c r="AA452" s="256"/>
      <c r="AB452" s="256"/>
      <c r="AC452" s="256"/>
      <c r="AD452" s="256"/>
      <c r="AE452" s="256"/>
      <c r="AF452" s="256"/>
      <c r="AG452" s="256"/>
      <c r="AH452" s="256"/>
      <c r="AI452" s="256"/>
      <c r="AJ452" s="256"/>
      <c r="AK452" s="256"/>
      <c r="AL452" s="256"/>
      <c r="AM452" s="256"/>
      <c r="AN452" s="256"/>
      <c r="AO452" s="256"/>
      <c r="AP452" s="256"/>
      <c r="AQ452" s="256"/>
      <c r="AR452" s="256"/>
      <c r="AS452" s="256"/>
      <c r="AT452" s="256"/>
      <c r="AU452" s="256"/>
      <c r="AV452" s="469"/>
      <c r="AW452" s="469"/>
      <c r="AX452" s="469"/>
      <c r="AY452" s="469"/>
      <c r="AZ452" s="256"/>
      <c r="BA452" s="256"/>
      <c r="BB452" s="256"/>
      <c r="BC452" s="256"/>
      <c r="BD452" s="256"/>
      <c r="BE452" s="256"/>
      <c r="BF452" s="256"/>
      <c r="BG452" s="263">
        <f t="shared" ref="BG452:BW452" si="292">(((BG449*2)+(BG450*1)+(BG451*0)))/(BG449+BG450+BG451)</f>
        <v>1.9838709677419355</v>
      </c>
      <c r="BH452" s="263">
        <f t="shared" si="292"/>
        <v>2</v>
      </c>
      <c r="BI452" s="263">
        <f t="shared" si="292"/>
        <v>2</v>
      </c>
      <c r="BJ452" s="263">
        <f t="shared" si="292"/>
        <v>1.9516129032258065</v>
      </c>
      <c r="BK452" s="263">
        <f t="shared" si="292"/>
        <v>1.7258064516129032</v>
      </c>
      <c r="BL452" s="263">
        <f t="shared" si="292"/>
        <v>2</v>
      </c>
      <c r="BM452" s="263">
        <f t="shared" si="292"/>
        <v>2</v>
      </c>
      <c r="BN452" s="263">
        <f t="shared" si="292"/>
        <v>1.9516129032258065</v>
      </c>
      <c r="BO452" s="263">
        <f t="shared" si="292"/>
        <v>1.8548387096774193</v>
      </c>
      <c r="BP452" s="263">
        <f t="shared" si="292"/>
        <v>1.7741935483870968</v>
      </c>
      <c r="BQ452" s="263">
        <f t="shared" si="292"/>
        <v>1.7903225806451613</v>
      </c>
      <c r="BR452" s="263">
        <f t="shared" si="292"/>
        <v>1.9193548387096775</v>
      </c>
      <c r="BS452" s="263">
        <f t="shared" si="292"/>
        <v>1.9838709677419355</v>
      </c>
      <c r="BT452" s="263">
        <f t="shared" si="292"/>
        <v>1.9838709677419355</v>
      </c>
      <c r="BU452" s="263">
        <f t="shared" si="292"/>
        <v>1.967741935483871</v>
      </c>
      <c r="BV452" s="263">
        <f t="shared" si="292"/>
        <v>2</v>
      </c>
      <c r="BW452" s="263">
        <f t="shared" si="292"/>
        <v>1.9838709677419355</v>
      </c>
      <c r="BX452" s="640">
        <f>COUNTIF($BG453:$BX453,"Đ")</f>
        <v>17</v>
      </c>
      <c r="BY452" s="694">
        <f>BX452/COUNTA($BG453:$BX453)</f>
        <v>1</v>
      </c>
      <c r="BZ452" s="640">
        <f>COUNTIF($BG453:$BX453,"CCG")</f>
        <v>0</v>
      </c>
      <c r="CA452" s="694">
        <f>BZ452/COUNTA($BG453:$BX453)</f>
        <v>0</v>
      </c>
      <c r="CB452" s="640">
        <f>COUNTIF($BG453:$BX453,"CĐ")</f>
        <v>0</v>
      </c>
      <c r="CC452" s="694">
        <f>CB452/COUNTA($BG453:$BX453)</f>
        <v>0</v>
      </c>
      <c r="CD452" s="690">
        <f>(((BX452*2)+(BZ452*1)+(CB452*0)))/(BX452+BZ452+CB452)</f>
        <v>2</v>
      </c>
      <c r="CE452" s="690" t="str">
        <f>IF(CD452&gt;=1.6,"Đạt mục tiêu",IF(CD452&gt;=1,"Cần cố gắng","Chưa đạt"))</f>
        <v>Đạt mục tiêu</v>
      </c>
      <c r="CF452" s="690" t="str">
        <f>IF(CE452&gt;=1.6,"Đạt mục tiêu",IF(CE452&gt;=1,"Cần cố gắng","Chưa đạt"))</f>
        <v>Đạt mục tiêu</v>
      </c>
    </row>
    <row r="453" spans="1:84" s="36" customFormat="1" ht="33.75" customHeight="1">
      <c r="A453" s="693"/>
      <c r="B453" s="693"/>
      <c r="C453" s="698"/>
      <c r="D453" s="699"/>
      <c r="E453" s="700"/>
      <c r="F453" s="260"/>
      <c r="G453" s="256"/>
      <c r="H453" s="256"/>
      <c r="I453" s="256"/>
      <c r="J453" s="256"/>
      <c r="K453" s="256"/>
      <c r="L453" s="256"/>
      <c r="M453" s="256"/>
      <c r="N453" s="256"/>
      <c r="O453" s="256"/>
      <c r="P453" s="256"/>
      <c r="Q453" s="256"/>
      <c r="R453" s="256"/>
      <c r="S453" s="256"/>
      <c r="T453" s="462"/>
      <c r="U453" s="256"/>
      <c r="V453" s="256"/>
      <c r="W453" s="469"/>
      <c r="X453" s="256"/>
      <c r="Y453" s="256"/>
      <c r="Z453" s="256"/>
      <c r="AA453" s="256"/>
      <c r="AB453" s="256"/>
      <c r="AC453" s="256"/>
      <c r="AD453" s="256"/>
      <c r="AE453" s="256"/>
      <c r="AF453" s="256"/>
      <c r="AG453" s="256"/>
      <c r="AH453" s="256"/>
      <c r="AI453" s="256"/>
      <c r="AJ453" s="256"/>
      <c r="AK453" s="256"/>
      <c r="AL453" s="256"/>
      <c r="AM453" s="256"/>
      <c r="AN453" s="256"/>
      <c r="AO453" s="256"/>
      <c r="AP453" s="256"/>
      <c r="AQ453" s="256"/>
      <c r="AR453" s="256"/>
      <c r="AS453" s="256"/>
      <c r="AT453" s="256"/>
      <c r="AU453" s="256"/>
      <c r="AV453" s="469"/>
      <c r="AW453" s="469"/>
      <c r="AX453" s="469"/>
      <c r="AY453" s="469"/>
      <c r="AZ453" s="256"/>
      <c r="BA453" s="256"/>
      <c r="BB453" s="256"/>
      <c r="BC453" s="256"/>
      <c r="BD453" s="256"/>
      <c r="BE453" s="256"/>
      <c r="BF453" s="256"/>
      <c r="BG453" s="263" t="str">
        <f>IF(BG452&lt;1,"CĐ",IF(BG452&lt;1.6,"CCG","Đ"))</f>
        <v>Đ</v>
      </c>
      <c r="BH453" s="263" t="str">
        <f>IF(BH452&lt;1,"CĐ",IF(BH452&lt;1.6,"CCG","Đ"))</f>
        <v>Đ</v>
      </c>
      <c r="BI453" s="263" t="str">
        <f t="shared" ref="BI453:BW453" si="293">IF(BI452&lt;1,"CĐ",IF(BI452&lt;1.6,"CCG","Đ"))</f>
        <v>Đ</v>
      </c>
      <c r="BJ453" s="263" t="str">
        <f t="shared" si="293"/>
        <v>Đ</v>
      </c>
      <c r="BK453" s="263" t="str">
        <f t="shared" si="293"/>
        <v>Đ</v>
      </c>
      <c r="BL453" s="263" t="str">
        <f t="shared" si="293"/>
        <v>Đ</v>
      </c>
      <c r="BM453" s="263" t="str">
        <f t="shared" si="293"/>
        <v>Đ</v>
      </c>
      <c r="BN453" s="263" t="str">
        <f t="shared" si="293"/>
        <v>Đ</v>
      </c>
      <c r="BO453" s="263" t="str">
        <f t="shared" si="293"/>
        <v>Đ</v>
      </c>
      <c r="BP453" s="263" t="str">
        <f t="shared" si="293"/>
        <v>Đ</v>
      </c>
      <c r="BQ453" s="263" t="str">
        <f t="shared" si="293"/>
        <v>Đ</v>
      </c>
      <c r="BR453" s="263" t="str">
        <f t="shared" si="293"/>
        <v>Đ</v>
      </c>
      <c r="BS453" s="263" t="str">
        <f t="shared" si="293"/>
        <v>Đ</v>
      </c>
      <c r="BT453" s="263" t="str">
        <f t="shared" si="293"/>
        <v>Đ</v>
      </c>
      <c r="BU453" s="263" t="str">
        <f t="shared" si="293"/>
        <v>Đ</v>
      </c>
      <c r="BV453" s="263" t="str">
        <f t="shared" si="293"/>
        <v>Đ</v>
      </c>
      <c r="BW453" s="263" t="str">
        <f t="shared" si="293"/>
        <v>Đ</v>
      </c>
      <c r="BX453" s="640"/>
      <c r="BY453" s="694"/>
      <c r="BZ453" s="640"/>
      <c r="CA453" s="694"/>
      <c r="CB453" s="640"/>
      <c r="CC453" s="694"/>
      <c r="CD453" s="690"/>
      <c r="CE453" s="690"/>
      <c r="CF453" s="690"/>
    </row>
    <row r="454" spans="1:84" s="36" customFormat="1" ht="30.75" customHeight="1">
      <c r="A454" s="678" t="s">
        <v>1151</v>
      </c>
      <c r="B454" s="678"/>
      <c r="C454" s="264" t="s">
        <v>1147</v>
      </c>
      <c r="D454" s="265"/>
      <c r="E454" s="266"/>
      <c r="F454" s="265"/>
      <c r="G454" s="189"/>
      <c r="H454" s="189"/>
      <c r="I454" s="189"/>
      <c r="J454" s="189"/>
      <c r="K454" s="189"/>
      <c r="L454" s="189"/>
      <c r="M454" s="189"/>
      <c r="N454" s="189"/>
      <c r="O454" s="189"/>
      <c r="P454" s="189"/>
      <c r="Q454" s="189"/>
      <c r="R454" s="189"/>
      <c r="S454" s="189"/>
      <c r="T454" s="189"/>
      <c r="U454" s="189"/>
      <c r="V454" s="189"/>
      <c r="W454" s="189"/>
      <c r="X454" s="189"/>
      <c r="Y454" s="189"/>
      <c r="Z454" s="189"/>
      <c r="AA454" s="189"/>
      <c r="AB454" s="189"/>
      <c r="AC454" s="189"/>
      <c r="AD454" s="189"/>
      <c r="AE454" s="189"/>
      <c r="AF454" s="189"/>
      <c r="AG454" s="189"/>
      <c r="AH454" s="189"/>
      <c r="AI454" s="189"/>
      <c r="AJ454" s="189"/>
      <c r="AK454" s="189"/>
      <c r="AL454" s="189"/>
      <c r="AM454" s="189"/>
      <c r="AN454" s="189"/>
      <c r="AO454" s="189"/>
      <c r="AP454" s="189"/>
      <c r="AQ454" s="189"/>
      <c r="AR454" s="189"/>
      <c r="AS454" s="189"/>
      <c r="AT454" s="189"/>
      <c r="AU454" s="189"/>
      <c r="AV454" s="189"/>
      <c r="AW454" s="189"/>
      <c r="AX454" s="189"/>
      <c r="AY454" s="189"/>
      <c r="AZ454" s="189"/>
      <c r="BA454" s="189"/>
      <c r="BB454" s="189"/>
      <c r="BC454" s="189"/>
      <c r="BD454" s="189"/>
      <c r="BE454" s="189"/>
      <c r="BF454" s="189"/>
      <c r="BG454" s="346">
        <f t="shared" ref="BG454:BW454" si="294">COUNTIFS($N$7:$N$546,"x",BG$7:BG$546,"2")</f>
        <v>73</v>
      </c>
      <c r="BH454" s="267">
        <f t="shared" si="294"/>
        <v>74</v>
      </c>
      <c r="BI454" s="267">
        <f t="shared" si="294"/>
        <v>73</v>
      </c>
      <c r="BJ454" s="267">
        <f t="shared" si="294"/>
        <v>68</v>
      </c>
      <c r="BK454" s="267">
        <f t="shared" si="294"/>
        <v>58</v>
      </c>
      <c r="BL454" s="267">
        <f t="shared" si="294"/>
        <v>74</v>
      </c>
      <c r="BM454" s="267">
        <f t="shared" si="294"/>
        <v>72</v>
      </c>
      <c r="BN454" s="267">
        <f t="shared" si="294"/>
        <v>67</v>
      </c>
      <c r="BO454" s="267">
        <f t="shared" si="294"/>
        <v>59</v>
      </c>
      <c r="BP454" s="267">
        <f t="shared" si="294"/>
        <v>56</v>
      </c>
      <c r="BQ454" s="346">
        <f t="shared" si="294"/>
        <v>57</v>
      </c>
      <c r="BR454" s="346">
        <f t="shared" si="294"/>
        <v>68</v>
      </c>
      <c r="BS454" s="346">
        <f t="shared" si="294"/>
        <v>70</v>
      </c>
      <c r="BT454" s="346">
        <f t="shared" si="294"/>
        <v>73</v>
      </c>
      <c r="BU454" s="346">
        <f t="shared" si="294"/>
        <v>68</v>
      </c>
      <c r="BV454" s="346">
        <f t="shared" si="294"/>
        <v>72</v>
      </c>
      <c r="BW454" s="460">
        <f t="shared" si="294"/>
        <v>73</v>
      </c>
      <c r="BX454" s="267"/>
      <c r="BY454" s="189"/>
      <c r="BZ454" s="189"/>
      <c r="CA454" s="189"/>
      <c r="CB454" s="189"/>
      <c r="CC454" s="189"/>
      <c r="CD454" s="189"/>
      <c r="CE454" s="189"/>
      <c r="CF454" s="189"/>
    </row>
    <row r="455" spans="1:84" s="36" customFormat="1" ht="29.25" customHeight="1">
      <c r="A455" s="678"/>
      <c r="B455" s="678"/>
      <c r="C455" s="264" t="s">
        <v>1148</v>
      </c>
      <c r="D455" s="265"/>
      <c r="E455" s="266"/>
      <c r="F455" s="265"/>
      <c r="G455" s="189"/>
      <c r="H455" s="189"/>
      <c r="I455" s="189"/>
      <c r="J455" s="189"/>
      <c r="K455" s="189"/>
      <c r="L455" s="189"/>
      <c r="M455" s="189"/>
      <c r="N455" s="189"/>
      <c r="O455" s="189"/>
      <c r="P455" s="189"/>
      <c r="Q455" s="189"/>
      <c r="R455" s="189"/>
      <c r="S455" s="189"/>
      <c r="T455" s="189"/>
      <c r="U455" s="189"/>
      <c r="V455" s="189"/>
      <c r="W455" s="189"/>
      <c r="X455" s="189"/>
      <c r="Y455" s="189"/>
      <c r="Z455" s="189"/>
      <c r="AA455" s="189"/>
      <c r="AB455" s="189"/>
      <c r="AC455" s="189"/>
      <c r="AD455" s="189"/>
      <c r="AE455" s="189"/>
      <c r="AF455" s="189"/>
      <c r="AG455" s="189"/>
      <c r="AH455" s="189"/>
      <c r="AI455" s="189"/>
      <c r="AJ455" s="189"/>
      <c r="AK455" s="189"/>
      <c r="AL455" s="189"/>
      <c r="AM455" s="189"/>
      <c r="AN455" s="189"/>
      <c r="AO455" s="189"/>
      <c r="AP455" s="189"/>
      <c r="AQ455" s="189"/>
      <c r="AR455" s="189"/>
      <c r="AS455" s="189"/>
      <c r="AT455" s="189"/>
      <c r="AU455" s="189"/>
      <c r="AV455" s="189"/>
      <c r="AW455" s="189"/>
      <c r="AX455" s="189"/>
      <c r="AY455" s="189"/>
      <c r="AZ455" s="189"/>
      <c r="BA455" s="189"/>
      <c r="BB455" s="189"/>
      <c r="BC455" s="189"/>
      <c r="BD455" s="189"/>
      <c r="BE455" s="189"/>
      <c r="BF455" s="189"/>
      <c r="BG455" s="346">
        <f t="shared" ref="BG455:BW455" si="295">COUNTIFS($N$7:$N$546,"x",BG$7:BG$546,"1")</f>
        <v>1</v>
      </c>
      <c r="BH455" s="267">
        <f t="shared" si="295"/>
        <v>0</v>
      </c>
      <c r="BI455" s="267">
        <f t="shared" si="295"/>
        <v>1</v>
      </c>
      <c r="BJ455" s="267">
        <f t="shared" si="295"/>
        <v>6</v>
      </c>
      <c r="BK455" s="267">
        <f t="shared" si="295"/>
        <v>16</v>
      </c>
      <c r="BL455" s="267">
        <f t="shared" si="295"/>
        <v>0</v>
      </c>
      <c r="BM455" s="267">
        <f t="shared" si="295"/>
        <v>2</v>
      </c>
      <c r="BN455" s="267">
        <f t="shared" si="295"/>
        <v>7</v>
      </c>
      <c r="BO455" s="267">
        <f t="shared" si="295"/>
        <v>15</v>
      </c>
      <c r="BP455" s="267">
        <f t="shared" si="295"/>
        <v>18</v>
      </c>
      <c r="BQ455" s="346">
        <f t="shared" si="295"/>
        <v>17</v>
      </c>
      <c r="BR455" s="346">
        <f t="shared" si="295"/>
        <v>6</v>
      </c>
      <c r="BS455" s="346">
        <f t="shared" si="295"/>
        <v>4</v>
      </c>
      <c r="BT455" s="346">
        <f t="shared" si="295"/>
        <v>1</v>
      </c>
      <c r="BU455" s="346">
        <f t="shared" si="295"/>
        <v>6</v>
      </c>
      <c r="BV455" s="346">
        <f t="shared" si="295"/>
        <v>2</v>
      </c>
      <c r="BW455" s="460">
        <f t="shared" si="295"/>
        <v>1</v>
      </c>
      <c r="BX455" s="267"/>
      <c r="BY455" s="189"/>
      <c r="BZ455" s="189"/>
      <c r="CA455" s="189"/>
      <c r="CB455" s="189"/>
      <c r="CC455" s="189"/>
      <c r="CD455" s="189"/>
      <c r="CE455" s="189"/>
      <c r="CF455" s="189"/>
    </row>
    <row r="456" spans="1:84" s="36" customFormat="1" ht="24.75" customHeight="1">
      <c r="A456" s="678"/>
      <c r="B456" s="678"/>
      <c r="C456" s="264" t="s">
        <v>1149</v>
      </c>
      <c r="D456" s="265"/>
      <c r="E456" s="266"/>
      <c r="F456" s="265"/>
      <c r="G456" s="189"/>
      <c r="H456" s="189"/>
      <c r="I456" s="189"/>
      <c r="J456" s="189"/>
      <c r="K456" s="189"/>
      <c r="L456" s="189"/>
      <c r="M456" s="189"/>
      <c r="N456" s="189"/>
      <c r="O456" s="189"/>
      <c r="P456" s="189"/>
      <c r="Q456" s="189"/>
      <c r="R456" s="189"/>
      <c r="S456" s="189"/>
      <c r="T456" s="189"/>
      <c r="U456" s="189"/>
      <c r="V456" s="189"/>
      <c r="W456" s="189"/>
      <c r="X456" s="189"/>
      <c r="Y456" s="189"/>
      <c r="Z456" s="189"/>
      <c r="AA456" s="189"/>
      <c r="AB456" s="189"/>
      <c r="AC456" s="189"/>
      <c r="AD456" s="189"/>
      <c r="AE456" s="189"/>
      <c r="AF456" s="189"/>
      <c r="AG456" s="189"/>
      <c r="AH456" s="189"/>
      <c r="AI456" s="189"/>
      <c r="AJ456" s="189"/>
      <c r="AK456" s="189"/>
      <c r="AL456" s="189"/>
      <c r="AM456" s="189"/>
      <c r="AN456" s="189"/>
      <c r="AO456" s="189"/>
      <c r="AP456" s="189"/>
      <c r="AQ456" s="189"/>
      <c r="AR456" s="189"/>
      <c r="AS456" s="189"/>
      <c r="AT456" s="189"/>
      <c r="AU456" s="189"/>
      <c r="AV456" s="189"/>
      <c r="AW456" s="189"/>
      <c r="AX456" s="189"/>
      <c r="AY456" s="189"/>
      <c r="AZ456" s="189"/>
      <c r="BA456" s="189"/>
      <c r="BB456" s="189"/>
      <c r="BC456" s="189"/>
      <c r="BD456" s="189"/>
      <c r="BE456" s="189"/>
      <c r="BF456" s="189"/>
      <c r="BG456" s="346">
        <f t="shared" ref="BG456:BW456" si="296">COUNTIFS($N$7:$N$546,"x",BG$7:BG$546,"0")</f>
        <v>0</v>
      </c>
      <c r="BH456" s="267">
        <f t="shared" si="296"/>
        <v>0</v>
      </c>
      <c r="BI456" s="267">
        <f t="shared" si="296"/>
        <v>0</v>
      </c>
      <c r="BJ456" s="267">
        <f t="shared" si="296"/>
        <v>0</v>
      </c>
      <c r="BK456" s="267">
        <f t="shared" si="296"/>
        <v>0</v>
      </c>
      <c r="BL456" s="267">
        <f t="shared" si="296"/>
        <v>0</v>
      </c>
      <c r="BM456" s="267">
        <f t="shared" si="296"/>
        <v>0</v>
      </c>
      <c r="BN456" s="267">
        <f t="shared" si="296"/>
        <v>0</v>
      </c>
      <c r="BO456" s="267">
        <f t="shared" si="296"/>
        <v>0</v>
      </c>
      <c r="BP456" s="267">
        <f t="shared" si="296"/>
        <v>0</v>
      </c>
      <c r="BQ456" s="346">
        <f t="shared" si="296"/>
        <v>0</v>
      </c>
      <c r="BR456" s="346">
        <f t="shared" si="296"/>
        <v>0</v>
      </c>
      <c r="BS456" s="346">
        <f t="shared" si="296"/>
        <v>0</v>
      </c>
      <c r="BT456" s="346">
        <f t="shared" si="296"/>
        <v>0</v>
      </c>
      <c r="BU456" s="346">
        <f t="shared" si="296"/>
        <v>0</v>
      </c>
      <c r="BV456" s="346">
        <f t="shared" si="296"/>
        <v>0</v>
      </c>
      <c r="BW456" s="460">
        <f t="shared" si="296"/>
        <v>0</v>
      </c>
      <c r="BX456" s="267"/>
      <c r="BY456" s="189"/>
      <c r="BZ456" s="189"/>
      <c r="CA456" s="189"/>
      <c r="CB456" s="189"/>
      <c r="CC456" s="189"/>
      <c r="CD456" s="189"/>
      <c r="CE456" s="189"/>
      <c r="CF456" s="189"/>
    </row>
    <row r="457" spans="1:84" s="36" customFormat="1" ht="30.75" customHeight="1">
      <c r="A457" s="678"/>
      <c r="B457" s="678"/>
      <c r="C457" s="348" t="s">
        <v>1150</v>
      </c>
      <c r="D457" s="349"/>
      <c r="E457" s="350"/>
      <c r="F457" s="265"/>
      <c r="G457" s="189"/>
      <c r="H457" s="189"/>
      <c r="I457" s="189"/>
      <c r="J457" s="189"/>
      <c r="K457" s="189"/>
      <c r="L457" s="189"/>
      <c r="M457" s="189"/>
      <c r="N457" s="189"/>
      <c r="O457" s="189"/>
      <c r="P457" s="189"/>
      <c r="Q457" s="189"/>
      <c r="R457" s="189"/>
      <c r="S457" s="189"/>
      <c r="T457" s="189"/>
      <c r="U457" s="189"/>
      <c r="V457" s="189"/>
      <c r="W457" s="189"/>
      <c r="X457" s="189"/>
      <c r="Y457" s="189"/>
      <c r="Z457" s="189"/>
      <c r="AA457" s="189"/>
      <c r="AB457" s="189"/>
      <c r="AC457" s="189"/>
      <c r="AD457" s="189"/>
      <c r="AE457" s="189"/>
      <c r="AF457" s="189"/>
      <c r="AG457" s="189"/>
      <c r="AH457" s="189"/>
      <c r="AI457" s="189"/>
      <c r="AJ457" s="189"/>
      <c r="AK457" s="189"/>
      <c r="AL457" s="189"/>
      <c r="AM457" s="189"/>
      <c r="AN457" s="189"/>
      <c r="AO457" s="189"/>
      <c r="AP457" s="189"/>
      <c r="AQ457" s="189"/>
      <c r="AR457" s="189"/>
      <c r="AS457" s="189"/>
      <c r="AT457" s="189"/>
      <c r="AU457" s="189"/>
      <c r="AV457" s="189"/>
      <c r="AW457" s="189"/>
      <c r="AX457" s="189"/>
      <c r="AY457" s="189"/>
      <c r="AZ457" s="189"/>
      <c r="BA457" s="189"/>
      <c r="BB457" s="189"/>
      <c r="BC457" s="189"/>
      <c r="BD457" s="189"/>
      <c r="BE457" s="189"/>
      <c r="BF457" s="189"/>
      <c r="BG457" s="268">
        <f t="shared" ref="BG457:BW457" si="297">(((BG454*2)+(BG455*1)+(BG456*0)))/(BG454+BG455+BG456)</f>
        <v>1.9864864864864864</v>
      </c>
      <c r="BH457" s="268">
        <f t="shared" si="297"/>
        <v>2</v>
      </c>
      <c r="BI457" s="268">
        <f t="shared" si="297"/>
        <v>1.9864864864864864</v>
      </c>
      <c r="BJ457" s="268">
        <f t="shared" si="297"/>
        <v>1.9189189189189189</v>
      </c>
      <c r="BK457" s="268">
        <f t="shared" si="297"/>
        <v>1.7837837837837838</v>
      </c>
      <c r="BL457" s="268">
        <f t="shared" si="297"/>
        <v>2</v>
      </c>
      <c r="BM457" s="268">
        <f t="shared" si="297"/>
        <v>1.972972972972973</v>
      </c>
      <c r="BN457" s="268">
        <f t="shared" si="297"/>
        <v>1.9054054054054055</v>
      </c>
      <c r="BO457" s="268">
        <f t="shared" si="297"/>
        <v>1.7972972972972974</v>
      </c>
      <c r="BP457" s="268">
        <f t="shared" si="297"/>
        <v>1.7567567567567568</v>
      </c>
      <c r="BQ457" s="268">
        <f t="shared" si="297"/>
        <v>1.7702702702702702</v>
      </c>
      <c r="BR457" s="268">
        <f t="shared" si="297"/>
        <v>1.9189189189189189</v>
      </c>
      <c r="BS457" s="268">
        <f t="shared" si="297"/>
        <v>1.9459459459459461</v>
      </c>
      <c r="BT457" s="268">
        <f t="shared" si="297"/>
        <v>1.9864864864864864</v>
      </c>
      <c r="BU457" s="268">
        <f t="shared" si="297"/>
        <v>1.9189189189189189</v>
      </c>
      <c r="BV457" s="268">
        <f t="shared" si="297"/>
        <v>1.972972972972973</v>
      </c>
      <c r="BW457" s="268">
        <f t="shared" si="297"/>
        <v>1.9864864864864864</v>
      </c>
      <c r="BX457" s="619">
        <f>COUNTIF($BG458:$BX458,"Đ")</f>
        <v>17</v>
      </c>
      <c r="BY457" s="691">
        <f>BX457/COUNTA($BG458:$BX458)</f>
        <v>1</v>
      </c>
      <c r="BZ457" s="619">
        <f>COUNTIF($BG458:$BX458,"CCG")</f>
        <v>0</v>
      </c>
      <c r="CA457" s="691">
        <f>BZ457/COUNTA($BG458:$BX458)</f>
        <v>0</v>
      </c>
      <c r="CB457" s="619">
        <f>COUNTIF($BG458:$BX458,"CĐ")</f>
        <v>0</v>
      </c>
      <c r="CC457" s="691">
        <f>CB457/COUNTA($BG458:$BX458)</f>
        <v>0</v>
      </c>
      <c r="CD457" s="692">
        <f>(((BX457*2)+(BZ457*1)+(CB457*0)))/(BX457+BZ457+CB457)</f>
        <v>2</v>
      </c>
      <c r="CE457" s="692" t="str">
        <f>IF(CD457&gt;=1.6,"Đạt mục tiêu",IF(CD457&gt;=1,"Cần cố gắng","Chưa đạt"))</f>
        <v>Đạt mục tiêu</v>
      </c>
      <c r="CF457" s="692" t="str">
        <f>IF(CE457&gt;=1.6,"Đạt mục tiêu",IF(CE457&gt;=1,"Cần cố gắng","Chưa đạt"))</f>
        <v>Đạt mục tiêu</v>
      </c>
    </row>
    <row r="458" spans="1:84" s="36" customFormat="1" ht="32.25" customHeight="1">
      <c r="A458" s="678"/>
      <c r="B458" s="678"/>
      <c r="C458" s="351"/>
      <c r="D458" s="352"/>
      <c r="E458" s="353"/>
      <c r="F458" s="265"/>
      <c r="G458" s="189"/>
      <c r="H458" s="189"/>
      <c r="I458" s="189"/>
      <c r="J458" s="189"/>
      <c r="K458" s="189"/>
      <c r="L458" s="189"/>
      <c r="M458" s="189"/>
      <c r="N458" s="189"/>
      <c r="O458" s="189"/>
      <c r="P458" s="189"/>
      <c r="Q458" s="189"/>
      <c r="R458" s="189"/>
      <c r="S458" s="189"/>
      <c r="T458" s="189"/>
      <c r="U458" s="189"/>
      <c r="V458" s="189"/>
      <c r="W458" s="189"/>
      <c r="X458" s="189"/>
      <c r="Y458" s="189"/>
      <c r="Z458" s="189"/>
      <c r="AA458" s="189"/>
      <c r="AB458" s="189"/>
      <c r="AC458" s="189"/>
      <c r="AD458" s="189"/>
      <c r="AE458" s="189"/>
      <c r="AF458" s="189"/>
      <c r="AG458" s="189"/>
      <c r="AH458" s="189"/>
      <c r="AI458" s="189"/>
      <c r="AJ458" s="189"/>
      <c r="AK458" s="189"/>
      <c r="AL458" s="189"/>
      <c r="AM458" s="189"/>
      <c r="AN458" s="189"/>
      <c r="AO458" s="189"/>
      <c r="AP458" s="189"/>
      <c r="AQ458" s="189"/>
      <c r="AR458" s="189"/>
      <c r="AS458" s="189"/>
      <c r="AT458" s="189"/>
      <c r="AU458" s="189"/>
      <c r="AV458" s="189"/>
      <c r="AW458" s="189"/>
      <c r="AX458" s="189"/>
      <c r="AY458" s="189"/>
      <c r="AZ458" s="189"/>
      <c r="BA458" s="189"/>
      <c r="BB458" s="189"/>
      <c r="BC458" s="189"/>
      <c r="BD458" s="189"/>
      <c r="BE458" s="189"/>
      <c r="BF458" s="189"/>
      <c r="BG458" s="268" t="str">
        <f>IF(BG457&lt;1,"CĐ",IF(BG457&lt;1.6,"CCG","Đ"))</f>
        <v>Đ</v>
      </c>
      <c r="BH458" s="268" t="str">
        <f>IF(BH457&lt;1,"CĐ",IF(BH457&lt;1.6,"CCG","Đ"))</f>
        <v>Đ</v>
      </c>
      <c r="BI458" s="268" t="str">
        <f t="shared" ref="BI458:BW458" si="298">IF(BI457&lt;1,"CĐ",IF(BI457&lt;1.6,"CCG","Đ"))</f>
        <v>Đ</v>
      </c>
      <c r="BJ458" s="268" t="str">
        <f t="shared" si="298"/>
        <v>Đ</v>
      </c>
      <c r="BK458" s="268" t="str">
        <f t="shared" si="298"/>
        <v>Đ</v>
      </c>
      <c r="BL458" s="268" t="str">
        <f t="shared" si="298"/>
        <v>Đ</v>
      </c>
      <c r="BM458" s="268" t="str">
        <f t="shared" si="298"/>
        <v>Đ</v>
      </c>
      <c r="BN458" s="268" t="str">
        <f t="shared" si="298"/>
        <v>Đ</v>
      </c>
      <c r="BO458" s="268" t="str">
        <f t="shared" si="298"/>
        <v>Đ</v>
      </c>
      <c r="BP458" s="268" t="str">
        <f t="shared" si="298"/>
        <v>Đ</v>
      </c>
      <c r="BQ458" s="268" t="str">
        <f t="shared" si="298"/>
        <v>Đ</v>
      </c>
      <c r="BR458" s="268" t="str">
        <f t="shared" si="298"/>
        <v>Đ</v>
      </c>
      <c r="BS458" s="268" t="str">
        <f t="shared" si="298"/>
        <v>Đ</v>
      </c>
      <c r="BT458" s="268" t="str">
        <f t="shared" si="298"/>
        <v>Đ</v>
      </c>
      <c r="BU458" s="268" t="str">
        <f t="shared" si="298"/>
        <v>Đ</v>
      </c>
      <c r="BV458" s="268" t="str">
        <f t="shared" si="298"/>
        <v>Đ</v>
      </c>
      <c r="BW458" s="268" t="str">
        <f t="shared" si="298"/>
        <v>Đ</v>
      </c>
      <c r="BX458" s="619"/>
      <c r="BY458" s="691"/>
      <c r="BZ458" s="619"/>
      <c r="CA458" s="691"/>
      <c r="CB458" s="619"/>
      <c r="CC458" s="691"/>
      <c r="CD458" s="692"/>
      <c r="CE458" s="692"/>
      <c r="CF458" s="692"/>
    </row>
    <row r="459" spans="1:84" s="36" customFormat="1" ht="24.75" customHeight="1">
      <c r="A459" s="693" t="s">
        <v>1152</v>
      </c>
      <c r="B459" s="693"/>
      <c r="C459" s="258" t="s">
        <v>1147</v>
      </c>
      <c r="D459" s="260"/>
      <c r="E459" s="259"/>
      <c r="F459" s="260"/>
      <c r="G459" s="256"/>
      <c r="H459" s="256"/>
      <c r="I459" s="256"/>
      <c r="J459" s="256"/>
      <c r="K459" s="256"/>
      <c r="L459" s="256"/>
      <c r="M459" s="256"/>
      <c r="N459" s="256"/>
      <c r="O459" s="256"/>
      <c r="P459" s="256"/>
      <c r="Q459" s="256"/>
      <c r="R459" s="256"/>
      <c r="S459" s="256"/>
      <c r="T459" s="462"/>
      <c r="U459" s="256"/>
      <c r="V459" s="256"/>
      <c r="W459" s="469"/>
      <c r="X459" s="256"/>
      <c r="Y459" s="256"/>
      <c r="Z459" s="256"/>
      <c r="AA459" s="256"/>
      <c r="AB459" s="256"/>
      <c r="AC459" s="256"/>
      <c r="AD459" s="256"/>
      <c r="AE459" s="256"/>
      <c r="AF459" s="256"/>
      <c r="AG459" s="256"/>
      <c r="AH459" s="256"/>
      <c r="AI459" s="256"/>
      <c r="AJ459" s="256"/>
      <c r="AK459" s="256"/>
      <c r="AL459" s="256"/>
      <c r="AM459" s="256"/>
      <c r="AN459" s="256"/>
      <c r="AO459" s="256"/>
      <c r="AP459" s="256"/>
      <c r="AQ459" s="256"/>
      <c r="AR459" s="256"/>
      <c r="AS459" s="256"/>
      <c r="AT459" s="256"/>
      <c r="AU459" s="256"/>
      <c r="AV459" s="469"/>
      <c r="AW459" s="469"/>
      <c r="AX459" s="469"/>
      <c r="AY459" s="469"/>
      <c r="AZ459" s="256"/>
      <c r="BA459" s="256"/>
      <c r="BB459" s="256"/>
      <c r="BC459" s="256"/>
      <c r="BD459" s="256"/>
      <c r="BE459" s="256"/>
      <c r="BF459" s="256"/>
      <c r="BG459" s="347">
        <f t="shared" ref="BG459:BW459" si="299">COUNTIFS($O$7:$O$546,"x",BG$7:BG$546,"2")</f>
        <v>82</v>
      </c>
      <c r="BH459" s="261">
        <f t="shared" si="299"/>
        <v>82</v>
      </c>
      <c r="BI459" s="261">
        <f t="shared" si="299"/>
        <v>81</v>
      </c>
      <c r="BJ459" s="261">
        <f t="shared" si="299"/>
        <v>79</v>
      </c>
      <c r="BK459" s="261">
        <f t="shared" si="299"/>
        <v>63</v>
      </c>
      <c r="BL459" s="261">
        <f t="shared" si="299"/>
        <v>82</v>
      </c>
      <c r="BM459" s="261">
        <f t="shared" si="299"/>
        <v>81</v>
      </c>
      <c r="BN459" s="261">
        <f t="shared" si="299"/>
        <v>81</v>
      </c>
      <c r="BO459" s="261">
        <f t="shared" si="299"/>
        <v>73</v>
      </c>
      <c r="BP459" s="261">
        <f t="shared" si="299"/>
        <v>65</v>
      </c>
      <c r="BQ459" s="347">
        <f t="shared" si="299"/>
        <v>67</v>
      </c>
      <c r="BR459" s="347">
        <f t="shared" si="299"/>
        <v>77</v>
      </c>
      <c r="BS459" s="347">
        <f t="shared" si="299"/>
        <v>79</v>
      </c>
      <c r="BT459" s="347">
        <f t="shared" si="299"/>
        <v>81</v>
      </c>
      <c r="BU459" s="347">
        <f t="shared" si="299"/>
        <v>75</v>
      </c>
      <c r="BV459" s="347">
        <f t="shared" si="299"/>
        <v>80</v>
      </c>
      <c r="BW459" s="461">
        <f t="shared" si="299"/>
        <v>81</v>
      </c>
      <c r="BX459" s="261"/>
      <c r="BY459" s="256"/>
      <c r="BZ459" s="256"/>
      <c r="CA459" s="256"/>
      <c r="CB459" s="256"/>
      <c r="CC459" s="256"/>
      <c r="CD459" s="256"/>
      <c r="CE459" s="256"/>
      <c r="CF459" s="256"/>
    </row>
    <row r="460" spans="1:84" s="36" customFormat="1" ht="24.75" customHeight="1">
      <c r="A460" s="693"/>
      <c r="B460" s="693"/>
      <c r="C460" s="258" t="s">
        <v>1148</v>
      </c>
      <c r="D460" s="260"/>
      <c r="E460" s="259"/>
      <c r="F460" s="260"/>
      <c r="G460" s="256"/>
      <c r="H460" s="256"/>
      <c r="I460" s="256"/>
      <c r="J460" s="256"/>
      <c r="K460" s="256"/>
      <c r="L460" s="256"/>
      <c r="M460" s="256"/>
      <c r="N460" s="256"/>
      <c r="O460" s="256"/>
      <c r="P460" s="256"/>
      <c r="Q460" s="256"/>
      <c r="R460" s="256"/>
      <c r="S460" s="256"/>
      <c r="T460" s="462"/>
      <c r="U460" s="256"/>
      <c r="V460" s="256"/>
      <c r="W460" s="469"/>
      <c r="X460" s="256"/>
      <c r="Y460" s="256"/>
      <c r="Z460" s="256"/>
      <c r="AA460" s="256"/>
      <c r="AB460" s="256"/>
      <c r="AC460" s="256"/>
      <c r="AD460" s="256"/>
      <c r="AE460" s="256"/>
      <c r="AF460" s="256"/>
      <c r="AG460" s="256"/>
      <c r="AH460" s="256"/>
      <c r="AI460" s="256"/>
      <c r="AJ460" s="256"/>
      <c r="AK460" s="256"/>
      <c r="AL460" s="256"/>
      <c r="AM460" s="256"/>
      <c r="AN460" s="256"/>
      <c r="AO460" s="256"/>
      <c r="AP460" s="256"/>
      <c r="AQ460" s="256"/>
      <c r="AR460" s="256"/>
      <c r="AS460" s="256"/>
      <c r="AT460" s="256"/>
      <c r="AU460" s="256"/>
      <c r="AV460" s="469"/>
      <c r="AW460" s="469"/>
      <c r="AX460" s="469"/>
      <c r="AY460" s="469"/>
      <c r="AZ460" s="256"/>
      <c r="BA460" s="256"/>
      <c r="BB460" s="256"/>
      <c r="BC460" s="256"/>
      <c r="BD460" s="256"/>
      <c r="BE460" s="256"/>
      <c r="BF460" s="256"/>
      <c r="BG460" s="347">
        <f t="shared" ref="BG460:BW460" si="300">COUNTIFS($O$7:$O$546,"x",BG$7:BG$546,"1")</f>
        <v>0</v>
      </c>
      <c r="BH460" s="261">
        <f t="shared" si="300"/>
        <v>0</v>
      </c>
      <c r="BI460" s="261">
        <f t="shared" si="300"/>
        <v>1</v>
      </c>
      <c r="BJ460" s="261">
        <f t="shared" si="300"/>
        <v>3</v>
      </c>
      <c r="BK460" s="261">
        <f t="shared" si="300"/>
        <v>19</v>
      </c>
      <c r="BL460" s="261">
        <f t="shared" si="300"/>
        <v>0</v>
      </c>
      <c r="BM460" s="261">
        <f t="shared" si="300"/>
        <v>1</v>
      </c>
      <c r="BN460" s="261">
        <f t="shared" si="300"/>
        <v>1</v>
      </c>
      <c r="BO460" s="261">
        <f t="shared" si="300"/>
        <v>9</v>
      </c>
      <c r="BP460" s="261">
        <f t="shared" si="300"/>
        <v>17</v>
      </c>
      <c r="BQ460" s="347">
        <f t="shared" si="300"/>
        <v>15</v>
      </c>
      <c r="BR460" s="347">
        <f t="shared" si="300"/>
        <v>5</v>
      </c>
      <c r="BS460" s="347">
        <f t="shared" si="300"/>
        <v>3</v>
      </c>
      <c r="BT460" s="347">
        <f t="shared" si="300"/>
        <v>1</v>
      </c>
      <c r="BU460" s="347">
        <f t="shared" si="300"/>
        <v>7</v>
      </c>
      <c r="BV460" s="347">
        <f t="shared" si="300"/>
        <v>2</v>
      </c>
      <c r="BW460" s="461">
        <f t="shared" si="300"/>
        <v>1</v>
      </c>
      <c r="BX460" s="261"/>
      <c r="BY460" s="256"/>
      <c r="BZ460" s="256"/>
      <c r="CA460" s="256"/>
      <c r="CB460" s="256"/>
      <c r="CC460" s="256"/>
      <c r="CD460" s="256"/>
      <c r="CE460" s="256"/>
      <c r="CF460" s="256"/>
    </row>
    <row r="461" spans="1:84" s="36" customFormat="1" ht="27" customHeight="1">
      <c r="A461" s="693"/>
      <c r="B461" s="693"/>
      <c r="C461" s="258" t="s">
        <v>1149</v>
      </c>
      <c r="D461" s="260"/>
      <c r="E461" s="259"/>
      <c r="F461" s="260"/>
      <c r="G461" s="256"/>
      <c r="H461" s="256"/>
      <c r="I461" s="256"/>
      <c r="J461" s="256"/>
      <c r="K461" s="256"/>
      <c r="L461" s="256"/>
      <c r="M461" s="256"/>
      <c r="N461" s="256"/>
      <c r="O461" s="256"/>
      <c r="P461" s="256"/>
      <c r="Q461" s="256"/>
      <c r="R461" s="256"/>
      <c r="S461" s="256"/>
      <c r="T461" s="462"/>
      <c r="U461" s="256"/>
      <c r="V461" s="256"/>
      <c r="W461" s="469"/>
      <c r="X461" s="256"/>
      <c r="Y461" s="256"/>
      <c r="Z461" s="256"/>
      <c r="AA461" s="256"/>
      <c r="AB461" s="256"/>
      <c r="AC461" s="256"/>
      <c r="AD461" s="256"/>
      <c r="AE461" s="256"/>
      <c r="AF461" s="256"/>
      <c r="AG461" s="256"/>
      <c r="AH461" s="256"/>
      <c r="AI461" s="256"/>
      <c r="AJ461" s="256"/>
      <c r="AK461" s="256"/>
      <c r="AL461" s="256"/>
      <c r="AM461" s="256"/>
      <c r="AN461" s="256"/>
      <c r="AO461" s="256"/>
      <c r="AP461" s="256"/>
      <c r="AQ461" s="256"/>
      <c r="AR461" s="256"/>
      <c r="AS461" s="256"/>
      <c r="AT461" s="256"/>
      <c r="AU461" s="256"/>
      <c r="AV461" s="469"/>
      <c r="AW461" s="469"/>
      <c r="AX461" s="469"/>
      <c r="AY461" s="469"/>
      <c r="AZ461" s="256"/>
      <c r="BA461" s="256"/>
      <c r="BB461" s="256"/>
      <c r="BC461" s="256"/>
      <c r="BD461" s="256"/>
      <c r="BE461" s="256"/>
      <c r="BF461" s="256"/>
      <c r="BG461" s="347">
        <f t="shared" ref="BG461:BW461" si="301">COUNTIFS($O$7:$O$546,"x",BG$7:BG$546,"0")</f>
        <v>0</v>
      </c>
      <c r="BH461" s="261">
        <f t="shared" si="301"/>
        <v>0</v>
      </c>
      <c r="BI461" s="261">
        <f t="shared" si="301"/>
        <v>0</v>
      </c>
      <c r="BJ461" s="261">
        <f t="shared" si="301"/>
        <v>0</v>
      </c>
      <c r="BK461" s="261">
        <f t="shared" si="301"/>
        <v>0</v>
      </c>
      <c r="BL461" s="261">
        <f t="shared" si="301"/>
        <v>0</v>
      </c>
      <c r="BM461" s="261">
        <f t="shared" si="301"/>
        <v>0</v>
      </c>
      <c r="BN461" s="261">
        <f t="shared" si="301"/>
        <v>0</v>
      </c>
      <c r="BO461" s="261">
        <f t="shared" si="301"/>
        <v>0</v>
      </c>
      <c r="BP461" s="261">
        <f t="shared" si="301"/>
        <v>0</v>
      </c>
      <c r="BQ461" s="347">
        <f t="shared" si="301"/>
        <v>0</v>
      </c>
      <c r="BR461" s="347">
        <f t="shared" si="301"/>
        <v>0</v>
      </c>
      <c r="BS461" s="347">
        <f t="shared" si="301"/>
        <v>0</v>
      </c>
      <c r="BT461" s="347">
        <f t="shared" si="301"/>
        <v>0</v>
      </c>
      <c r="BU461" s="347">
        <f t="shared" si="301"/>
        <v>0</v>
      </c>
      <c r="BV461" s="347">
        <f t="shared" si="301"/>
        <v>0</v>
      </c>
      <c r="BW461" s="461">
        <f t="shared" si="301"/>
        <v>0</v>
      </c>
      <c r="BX461" s="261"/>
      <c r="BY461" s="256"/>
      <c r="BZ461" s="256"/>
      <c r="CA461" s="256"/>
      <c r="CB461" s="256"/>
      <c r="CC461" s="256"/>
      <c r="CD461" s="256"/>
      <c r="CE461" s="256"/>
      <c r="CF461" s="256"/>
    </row>
    <row r="462" spans="1:84" s="36" customFormat="1" ht="27.75" customHeight="1">
      <c r="A462" s="693"/>
      <c r="B462" s="693"/>
      <c r="C462" s="354" t="s">
        <v>1150</v>
      </c>
      <c r="D462" s="355"/>
      <c r="E462" s="356"/>
      <c r="F462" s="260"/>
      <c r="G462" s="256"/>
      <c r="H462" s="256"/>
      <c r="I462" s="256"/>
      <c r="J462" s="256"/>
      <c r="K462" s="256"/>
      <c r="L462" s="256"/>
      <c r="M462" s="256"/>
      <c r="N462" s="256"/>
      <c r="O462" s="256"/>
      <c r="P462" s="256"/>
      <c r="Q462" s="256"/>
      <c r="R462" s="256"/>
      <c r="S462" s="256"/>
      <c r="T462" s="462"/>
      <c r="U462" s="256"/>
      <c r="V462" s="256"/>
      <c r="W462" s="469"/>
      <c r="X462" s="256"/>
      <c r="Y462" s="256"/>
      <c r="Z462" s="256"/>
      <c r="AA462" s="256"/>
      <c r="AB462" s="256"/>
      <c r="AC462" s="256"/>
      <c r="AD462" s="256"/>
      <c r="AE462" s="256"/>
      <c r="AF462" s="256"/>
      <c r="AG462" s="256"/>
      <c r="AH462" s="256"/>
      <c r="AI462" s="256"/>
      <c r="AJ462" s="256"/>
      <c r="AK462" s="256"/>
      <c r="AL462" s="256"/>
      <c r="AM462" s="256"/>
      <c r="AN462" s="256"/>
      <c r="AO462" s="256"/>
      <c r="AP462" s="256"/>
      <c r="AQ462" s="256"/>
      <c r="AR462" s="256"/>
      <c r="AS462" s="256"/>
      <c r="AT462" s="256"/>
      <c r="AU462" s="256"/>
      <c r="AV462" s="469"/>
      <c r="AW462" s="469"/>
      <c r="AX462" s="469"/>
      <c r="AY462" s="469"/>
      <c r="AZ462" s="256"/>
      <c r="BA462" s="256"/>
      <c r="BB462" s="256"/>
      <c r="BC462" s="256"/>
      <c r="BD462" s="256"/>
      <c r="BE462" s="256"/>
      <c r="BF462" s="256"/>
      <c r="BG462" s="263">
        <f t="shared" ref="BG462:BW462" si="302">(((BG459*2)+(BG460*1)+(BG461*0)))/(BG459+BG460+BG461)</f>
        <v>2</v>
      </c>
      <c r="BH462" s="263">
        <f t="shared" si="302"/>
        <v>2</v>
      </c>
      <c r="BI462" s="263">
        <f t="shared" si="302"/>
        <v>1.9878048780487805</v>
      </c>
      <c r="BJ462" s="263">
        <f t="shared" si="302"/>
        <v>1.9634146341463414</v>
      </c>
      <c r="BK462" s="263">
        <f t="shared" si="302"/>
        <v>1.7682926829268293</v>
      </c>
      <c r="BL462" s="263">
        <f t="shared" si="302"/>
        <v>2</v>
      </c>
      <c r="BM462" s="263">
        <f t="shared" si="302"/>
        <v>1.9878048780487805</v>
      </c>
      <c r="BN462" s="263">
        <f t="shared" si="302"/>
        <v>1.9878048780487805</v>
      </c>
      <c r="BO462" s="263">
        <f t="shared" si="302"/>
        <v>1.8902439024390243</v>
      </c>
      <c r="BP462" s="263">
        <f t="shared" si="302"/>
        <v>1.7926829268292683</v>
      </c>
      <c r="BQ462" s="263">
        <f t="shared" si="302"/>
        <v>1.8170731707317074</v>
      </c>
      <c r="BR462" s="263">
        <f t="shared" si="302"/>
        <v>1.9390243902439024</v>
      </c>
      <c r="BS462" s="263">
        <f t="shared" si="302"/>
        <v>1.9634146341463414</v>
      </c>
      <c r="BT462" s="263">
        <f t="shared" si="302"/>
        <v>1.9878048780487805</v>
      </c>
      <c r="BU462" s="263">
        <f t="shared" si="302"/>
        <v>1.9146341463414633</v>
      </c>
      <c r="BV462" s="263">
        <f t="shared" si="302"/>
        <v>1.975609756097561</v>
      </c>
      <c r="BW462" s="263">
        <f t="shared" si="302"/>
        <v>1.9878048780487805</v>
      </c>
      <c r="BX462" s="640">
        <f>COUNTIF($BG463:$BX463,"Đ")</f>
        <v>17</v>
      </c>
      <c r="BY462" s="694">
        <f>BX462/COUNTA($BG463:$BX463)</f>
        <v>1</v>
      </c>
      <c r="BZ462" s="640">
        <f>COUNTIF($BG463:$BX463,"CCG")</f>
        <v>0</v>
      </c>
      <c r="CA462" s="694">
        <f>BZ462/COUNTA($BG463:$BX463)</f>
        <v>0</v>
      </c>
      <c r="CB462" s="640">
        <f>COUNTIF($BG463:$BX463,"CĐ")</f>
        <v>0</v>
      </c>
      <c r="CC462" s="694">
        <f>CB462/COUNTA($BG463:$BX463)</f>
        <v>0</v>
      </c>
      <c r="CD462" s="690">
        <f>(((BX462*2)+(BZ462*1)+(CB462*0)))/(BX462+BZ462+CB462)</f>
        <v>2</v>
      </c>
      <c r="CE462" s="690" t="str">
        <f>IF(CD462&gt;=1.6,"Đạt mục tiêu",IF(CD462&gt;=1,"Cần cố gắng","Chưa đạt"))</f>
        <v>Đạt mục tiêu</v>
      </c>
      <c r="CF462" s="690" t="str">
        <f>IF(CE462&gt;=1.6,"Đạt mục tiêu",IF(CE462&gt;=1,"Cần cố gắng","Chưa đạt"))</f>
        <v>Đạt mục tiêu</v>
      </c>
    </row>
    <row r="463" spans="1:84" s="36" customFormat="1" ht="24" customHeight="1">
      <c r="A463" s="693"/>
      <c r="B463" s="693"/>
      <c r="C463" s="357"/>
      <c r="D463" s="358"/>
      <c r="E463" s="359"/>
      <c r="F463" s="260"/>
      <c r="G463" s="256"/>
      <c r="H463" s="256"/>
      <c r="I463" s="256"/>
      <c r="J463" s="256"/>
      <c r="K463" s="256"/>
      <c r="L463" s="256"/>
      <c r="M463" s="256"/>
      <c r="N463" s="256"/>
      <c r="O463" s="256"/>
      <c r="P463" s="256"/>
      <c r="Q463" s="256"/>
      <c r="R463" s="256"/>
      <c r="S463" s="256"/>
      <c r="T463" s="462"/>
      <c r="U463" s="256"/>
      <c r="V463" s="256"/>
      <c r="W463" s="469"/>
      <c r="X463" s="256"/>
      <c r="Y463" s="256"/>
      <c r="Z463" s="256"/>
      <c r="AA463" s="256"/>
      <c r="AB463" s="256"/>
      <c r="AC463" s="256"/>
      <c r="AD463" s="256"/>
      <c r="AE463" s="256"/>
      <c r="AF463" s="256"/>
      <c r="AG463" s="256"/>
      <c r="AH463" s="256"/>
      <c r="AI463" s="256"/>
      <c r="AJ463" s="256"/>
      <c r="AK463" s="256"/>
      <c r="AL463" s="256"/>
      <c r="AM463" s="256"/>
      <c r="AN463" s="256"/>
      <c r="AO463" s="256"/>
      <c r="AP463" s="256"/>
      <c r="AQ463" s="256"/>
      <c r="AR463" s="256"/>
      <c r="AS463" s="256"/>
      <c r="AT463" s="256"/>
      <c r="AU463" s="256"/>
      <c r="AV463" s="469"/>
      <c r="AW463" s="469"/>
      <c r="AX463" s="469"/>
      <c r="AY463" s="469"/>
      <c r="AZ463" s="256"/>
      <c r="BA463" s="256"/>
      <c r="BB463" s="256"/>
      <c r="BC463" s="256"/>
      <c r="BD463" s="256"/>
      <c r="BE463" s="256"/>
      <c r="BF463" s="256"/>
      <c r="BG463" s="263" t="str">
        <f>IF(BG462&lt;1,"CĐ",IF(BG462&lt;1.6,"CCG","Đ"))</f>
        <v>Đ</v>
      </c>
      <c r="BH463" s="263" t="str">
        <f>IF(BH462&lt;1,"CĐ",IF(BH462&lt;1.6,"CCG","Đ"))</f>
        <v>Đ</v>
      </c>
      <c r="BI463" s="263" t="str">
        <f t="shared" ref="BI463:BW463" si="303">IF(BI462&lt;1,"CĐ",IF(BI462&lt;1.6,"CCG","Đ"))</f>
        <v>Đ</v>
      </c>
      <c r="BJ463" s="263" t="str">
        <f t="shared" si="303"/>
        <v>Đ</v>
      </c>
      <c r="BK463" s="263" t="str">
        <f t="shared" si="303"/>
        <v>Đ</v>
      </c>
      <c r="BL463" s="263" t="str">
        <f t="shared" si="303"/>
        <v>Đ</v>
      </c>
      <c r="BM463" s="263" t="str">
        <f t="shared" si="303"/>
        <v>Đ</v>
      </c>
      <c r="BN463" s="263" t="str">
        <f t="shared" si="303"/>
        <v>Đ</v>
      </c>
      <c r="BO463" s="263" t="str">
        <f t="shared" si="303"/>
        <v>Đ</v>
      </c>
      <c r="BP463" s="263" t="str">
        <f t="shared" si="303"/>
        <v>Đ</v>
      </c>
      <c r="BQ463" s="263" t="str">
        <f t="shared" si="303"/>
        <v>Đ</v>
      </c>
      <c r="BR463" s="263" t="str">
        <f t="shared" si="303"/>
        <v>Đ</v>
      </c>
      <c r="BS463" s="263" t="str">
        <f t="shared" si="303"/>
        <v>Đ</v>
      </c>
      <c r="BT463" s="263" t="str">
        <f t="shared" si="303"/>
        <v>Đ</v>
      </c>
      <c r="BU463" s="263" t="str">
        <f t="shared" si="303"/>
        <v>Đ</v>
      </c>
      <c r="BV463" s="263" t="str">
        <f t="shared" si="303"/>
        <v>Đ</v>
      </c>
      <c r="BW463" s="263" t="str">
        <f t="shared" si="303"/>
        <v>Đ</v>
      </c>
      <c r="BX463" s="640"/>
      <c r="BY463" s="694"/>
      <c r="BZ463" s="640"/>
      <c r="CA463" s="694"/>
      <c r="CB463" s="640"/>
      <c r="CC463" s="694"/>
      <c r="CD463" s="690"/>
      <c r="CE463" s="690"/>
      <c r="CF463" s="690"/>
    </row>
    <row r="464" spans="1:84" s="36" customFormat="1" ht="32.25" customHeight="1">
      <c r="A464" s="678" t="s">
        <v>1153</v>
      </c>
      <c r="B464" s="678"/>
      <c r="C464" s="264" t="s">
        <v>1147</v>
      </c>
      <c r="D464" s="265"/>
      <c r="E464" s="266"/>
      <c r="F464" s="265"/>
      <c r="G464" s="189"/>
      <c r="H464" s="189"/>
      <c r="I464" s="189"/>
      <c r="J464" s="189"/>
      <c r="K464" s="189"/>
      <c r="L464" s="189"/>
      <c r="M464" s="189"/>
      <c r="N464" s="189"/>
      <c r="O464" s="189"/>
      <c r="P464" s="189"/>
      <c r="Q464" s="189"/>
      <c r="R464" s="189"/>
      <c r="S464" s="189"/>
      <c r="T464" s="189"/>
      <c r="U464" s="189"/>
      <c r="V464" s="189"/>
      <c r="W464" s="189"/>
      <c r="X464" s="189"/>
      <c r="Y464" s="189"/>
      <c r="Z464" s="189"/>
      <c r="AA464" s="189"/>
      <c r="AB464" s="189"/>
      <c r="AC464" s="189"/>
      <c r="AD464" s="189"/>
      <c r="AE464" s="189"/>
      <c r="AF464" s="189"/>
      <c r="AG464" s="189"/>
      <c r="AH464" s="189"/>
      <c r="AI464" s="189"/>
      <c r="AJ464" s="189"/>
      <c r="AK464" s="189"/>
      <c r="AL464" s="189"/>
      <c r="AM464" s="189"/>
      <c r="AN464" s="189"/>
      <c r="AO464" s="189"/>
      <c r="AP464" s="189"/>
      <c r="AQ464" s="189"/>
      <c r="AR464" s="189"/>
      <c r="AS464" s="189"/>
      <c r="AT464" s="189"/>
      <c r="AU464" s="189"/>
      <c r="AV464" s="189"/>
      <c r="AW464" s="189"/>
      <c r="AX464" s="189"/>
      <c r="AY464" s="189"/>
      <c r="AZ464" s="189"/>
      <c r="BA464" s="189"/>
      <c r="BB464" s="189"/>
      <c r="BC464" s="189"/>
      <c r="BD464" s="189"/>
      <c r="BE464" s="189"/>
      <c r="BF464" s="189"/>
      <c r="BG464" s="346">
        <f t="shared" ref="BG464:BW464" si="304">COUNTIFS($P$7:$P$546,"x",BG$7:BG$546,"2")</f>
        <v>81</v>
      </c>
      <c r="BH464" s="267">
        <f t="shared" si="304"/>
        <v>82</v>
      </c>
      <c r="BI464" s="267">
        <f t="shared" si="304"/>
        <v>82</v>
      </c>
      <c r="BJ464" s="267">
        <f t="shared" si="304"/>
        <v>79</v>
      </c>
      <c r="BK464" s="267">
        <f t="shared" si="304"/>
        <v>55</v>
      </c>
      <c r="BL464" s="267">
        <f t="shared" si="304"/>
        <v>82</v>
      </c>
      <c r="BM464" s="267">
        <f t="shared" si="304"/>
        <v>82</v>
      </c>
      <c r="BN464" s="267">
        <f t="shared" si="304"/>
        <v>81</v>
      </c>
      <c r="BO464" s="267">
        <f t="shared" si="304"/>
        <v>70</v>
      </c>
      <c r="BP464" s="267">
        <f t="shared" si="304"/>
        <v>69</v>
      </c>
      <c r="BQ464" s="346">
        <f t="shared" si="304"/>
        <v>68</v>
      </c>
      <c r="BR464" s="346">
        <f t="shared" si="304"/>
        <v>78</v>
      </c>
      <c r="BS464" s="346">
        <f t="shared" si="304"/>
        <v>79</v>
      </c>
      <c r="BT464" s="346">
        <f t="shared" si="304"/>
        <v>81</v>
      </c>
      <c r="BU464" s="346">
        <f t="shared" si="304"/>
        <v>76</v>
      </c>
      <c r="BV464" s="346">
        <f t="shared" si="304"/>
        <v>81</v>
      </c>
      <c r="BW464" s="460">
        <f t="shared" si="304"/>
        <v>80</v>
      </c>
      <c r="BX464" s="267"/>
      <c r="BY464" s="189"/>
      <c r="BZ464" s="189"/>
      <c r="CA464" s="189"/>
      <c r="CB464" s="189"/>
      <c r="CC464" s="189"/>
      <c r="CD464" s="189"/>
      <c r="CE464" s="189"/>
      <c r="CF464" s="189"/>
    </row>
    <row r="465" spans="1:84" s="36" customFormat="1" ht="27.75" customHeight="1">
      <c r="A465" s="678"/>
      <c r="B465" s="678"/>
      <c r="C465" s="264" t="s">
        <v>1148</v>
      </c>
      <c r="D465" s="265"/>
      <c r="E465" s="266"/>
      <c r="F465" s="265"/>
      <c r="G465" s="189"/>
      <c r="H465" s="189"/>
      <c r="I465" s="189"/>
      <c r="J465" s="189"/>
      <c r="K465" s="189"/>
      <c r="L465" s="189"/>
      <c r="M465" s="189"/>
      <c r="N465" s="189"/>
      <c r="O465" s="189"/>
      <c r="P465" s="189"/>
      <c r="Q465" s="189"/>
      <c r="R465" s="189"/>
      <c r="S465" s="189"/>
      <c r="T465" s="189"/>
      <c r="U465" s="189"/>
      <c r="V465" s="189"/>
      <c r="W465" s="189"/>
      <c r="X465" s="189"/>
      <c r="Y465" s="189"/>
      <c r="Z465" s="189"/>
      <c r="AA465" s="189"/>
      <c r="AB465" s="189"/>
      <c r="AC465" s="189"/>
      <c r="AD465" s="189"/>
      <c r="AE465" s="189"/>
      <c r="AF465" s="189"/>
      <c r="AG465" s="189"/>
      <c r="AH465" s="189"/>
      <c r="AI465" s="189"/>
      <c r="AJ465" s="189"/>
      <c r="AK465" s="189"/>
      <c r="AL465" s="189"/>
      <c r="AM465" s="189"/>
      <c r="AN465" s="189"/>
      <c r="AO465" s="189"/>
      <c r="AP465" s="189"/>
      <c r="AQ465" s="189"/>
      <c r="AR465" s="189"/>
      <c r="AS465" s="189"/>
      <c r="AT465" s="189"/>
      <c r="AU465" s="189"/>
      <c r="AV465" s="189"/>
      <c r="AW465" s="189"/>
      <c r="AX465" s="189"/>
      <c r="AY465" s="189"/>
      <c r="AZ465" s="189"/>
      <c r="BA465" s="189"/>
      <c r="BB465" s="189"/>
      <c r="BC465" s="189"/>
      <c r="BD465" s="189"/>
      <c r="BE465" s="189"/>
      <c r="BF465" s="189"/>
      <c r="BG465" s="346">
        <f t="shared" ref="BG465:BW465" si="305">COUNTIFS($P$7:$P$546,"x",BG$7:BG$546,"1")</f>
        <v>1</v>
      </c>
      <c r="BH465" s="267">
        <f t="shared" si="305"/>
        <v>0</v>
      </c>
      <c r="BI465" s="267">
        <f t="shared" si="305"/>
        <v>0</v>
      </c>
      <c r="BJ465" s="267">
        <f t="shared" si="305"/>
        <v>3</v>
      </c>
      <c r="BK465" s="267">
        <f t="shared" si="305"/>
        <v>27</v>
      </c>
      <c r="BL465" s="267">
        <f t="shared" si="305"/>
        <v>0</v>
      </c>
      <c r="BM465" s="267">
        <f t="shared" si="305"/>
        <v>0</v>
      </c>
      <c r="BN465" s="267">
        <f t="shared" si="305"/>
        <v>1</v>
      </c>
      <c r="BO465" s="267">
        <f t="shared" si="305"/>
        <v>12</v>
      </c>
      <c r="BP465" s="267">
        <f t="shared" si="305"/>
        <v>13</v>
      </c>
      <c r="BQ465" s="346">
        <f t="shared" si="305"/>
        <v>14</v>
      </c>
      <c r="BR465" s="346">
        <f t="shared" si="305"/>
        <v>4</v>
      </c>
      <c r="BS465" s="346">
        <f t="shared" si="305"/>
        <v>3</v>
      </c>
      <c r="BT465" s="346">
        <f t="shared" si="305"/>
        <v>1</v>
      </c>
      <c r="BU465" s="346">
        <f t="shared" si="305"/>
        <v>6</v>
      </c>
      <c r="BV465" s="346">
        <f t="shared" si="305"/>
        <v>1</v>
      </c>
      <c r="BW465" s="460">
        <f t="shared" si="305"/>
        <v>1</v>
      </c>
      <c r="BX465" s="267"/>
      <c r="BY465" s="189"/>
      <c r="BZ465" s="189"/>
      <c r="CA465" s="189"/>
      <c r="CB465" s="189"/>
      <c r="CC465" s="189"/>
      <c r="CD465" s="189"/>
      <c r="CE465" s="189"/>
      <c r="CF465" s="189"/>
    </row>
    <row r="466" spans="1:84" s="36" customFormat="1" ht="26.25" customHeight="1">
      <c r="A466" s="678"/>
      <c r="B466" s="678"/>
      <c r="C466" s="264" t="s">
        <v>1149</v>
      </c>
      <c r="D466" s="265"/>
      <c r="E466" s="266"/>
      <c r="F466" s="265"/>
      <c r="G466" s="189"/>
      <c r="H466" s="189"/>
      <c r="I466" s="189"/>
      <c r="J466" s="189"/>
      <c r="K466" s="189"/>
      <c r="L466" s="189"/>
      <c r="M466" s="189"/>
      <c r="N466" s="189"/>
      <c r="O466" s="189"/>
      <c r="P466" s="189"/>
      <c r="Q466" s="189"/>
      <c r="R466" s="189"/>
      <c r="S466" s="189"/>
      <c r="T466" s="189"/>
      <c r="U466" s="189"/>
      <c r="V466" s="189"/>
      <c r="W466" s="189"/>
      <c r="X466" s="189"/>
      <c r="Y466" s="189"/>
      <c r="Z466" s="189"/>
      <c r="AA466" s="189"/>
      <c r="AB466" s="189"/>
      <c r="AC466" s="189"/>
      <c r="AD466" s="189"/>
      <c r="AE466" s="189"/>
      <c r="AF466" s="189"/>
      <c r="AG466" s="189"/>
      <c r="AH466" s="189"/>
      <c r="AI466" s="189"/>
      <c r="AJ466" s="189"/>
      <c r="AK466" s="189"/>
      <c r="AL466" s="189"/>
      <c r="AM466" s="189"/>
      <c r="AN466" s="189"/>
      <c r="AO466" s="189"/>
      <c r="AP466" s="189"/>
      <c r="AQ466" s="189"/>
      <c r="AR466" s="189"/>
      <c r="AS466" s="189"/>
      <c r="AT466" s="189"/>
      <c r="AU466" s="189"/>
      <c r="AV466" s="189"/>
      <c r="AW466" s="189"/>
      <c r="AX466" s="189"/>
      <c r="AY466" s="189"/>
      <c r="AZ466" s="189"/>
      <c r="BA466" s="189"/>
      <c r="BB466" s="189"/>
      <c r="BC466" s="189"/>
      <c r="BD466" s="189"/>
      <c r="BE466" s="189"/>
      <c r="BF466" s="189"/>
      <c r="BG466" s="346">
        <f t="shared" ref="BG466:BW466" si="306">COUNTIFS($P$7:$P$546,"x",BG$7:BG$546,"0")</f>
        <v>0</v>
      </c>
      <c r="BH466" s="267">
        <f t="shared" si="306"/>
        <v>0</v>
      </c>
      <c r="BI466" s="267">
        <f t="shared" si="306"/>
        <v>0</v>
      </c>
      <c r="BJ466" s="267">
        <f t="shared" si="306"/>
        <v>0</v>
      </c>
      <c r="BK466" s="267">
        <f t="shared" si="306"/>
        <v>0</v>
      </c>
      <c r="BL466" s="267">
        <f t="shared" si="306"/>
        <v>0</v>
      </c>
      <c r="BM466" s="267">
        <f t="shared" si="306"/>
        <v>0</v>
      </c>
      <c r="BN466" s="267">
        <f t="shared" si="306"/>
        <v>0</v>
      </c>
      <c r="BO466" s="267">
        <f t="shared" si="306"/>
        <v>0</v>
      </c>
      <c r="BP466" s="267">
        <f t="shared" si="306"/>
        <v>0</v>
      </c>
      <c r="BQ466" s="346">
        <f t="shared" si="306"/>
        <v>0</v>
      </c>
      <c r="BR466" s="346">
        <f t="shared" si="306"/>
        <v>0</v>
      </c>
      <c r="BS466" s="346">
        <f t="shared" si="306"/>
        <v>0</v>
      </c>
      <c r="BT466" s="346">
        <f t="shared" si="306"/>
        <v>0</v>
      </c>
      <c r="BU466" s="346">
        <f t="shared" si="306"/>
        <v>0</v>
      </c>
      <c r="BV466" s="346">
        <f t="shared" si="306"/>
        <v>0</v>
      </c>
      <c r="BW466" s="460">
        <f t="shared" si="306"/>
        <v>0</v>
      </c>
      <c r="BX466" s="267"/>
      <c r="BY466" s="189"/>
      <c r="BZ466" s="189"/>
      <c r="CA466" s="189"/>
      <c r="CB466" s="189"/>
      <c r="CC466" s="189"/>
      <c r="CD466" s="189"/>
      <c r="CE466" s="189"/>
      <c r="CF466" s="189"/>
    </row>
    <row r="467" spans="1:84" s="36" customFormat="1" ht="32.25" customHeight="1">
      <c r="A467" s="678"/>
      <c r="B467" s="678"/>
      <c r="C467" s="626" t="s">
        <v>1150</v>
      </c>
      <c r="D467" s="627"/>
      <c r="E467" s="628"/>
      <c r="F467" s="265"/>
      <c r="G467" s="189"/>
      <c r="H467" s="189"/>
      <c r="I467" s="189"/>
      <c r="J467" s="189"/>
      <c r="K467" s="189"/>
      <c r="L467" s="189"/>
      <c r="M467" s="189"/>
      <c r="N467" s="189"/>
      <c r="O467" s="189"/>
      <c r="P467" s="189"/>
      <c r="Q467" s="189"/>
      <c r="R467" s="189"/>
      <c r="S467" s="189"/>
      <c r="T467" s="189"/>
      <c r="U467" s="189"/>
      <c r="V467" s="189"/>
      <c r="W467" s="189"/>
      <c r="X467" s="189"/>
      <c r="Y467" s="189"/>
      <c r="Z467" s="189"/>
      <c r="AA467" s="189"/>
      <c r="AB467" s="189"/>
      <c r="AC467" s="189"/>
      <c r="AD467" s="189"/>
      <c r="AE467" s="189"/>
      <c r="AF467" s="189"/>
      <c r="AG467" s="189"/>
      <c r="AH467" s="189"/>
      <c r="AI467" s="189"/>
      <c r="AJ467" s="189"/>
      <c r="AK467" s="189"/>
      <c r="AL467" s="189"/>
      <c r="AM467" s="189"/>
      <c r="AN467" s="189"/>
      <c r="AO467" s="189"/>
      <c r="AP467" s="189"/>
      <c r="AQ467" s="189"/>
      <c r="AR467" s="189"/>
      <c r="AS467" s="189"/>
      <c r="AT467" s="189"/>
      <c r="AU467" s="189"/>
      <c r="AV467" s="189"/>
      <c r="AW467" s="189"/>
      <c r="AX467" s="189"/>
      <c r="AY467" s="189"/>
      <c r="AZ467" s="189"/>
      <c r="BA467" s="189"/>
      <c r="BB467" s="189"/>
      <c r="BC467" s="189"/>
      <c r="BD467" s="189"/>
      <c r="BE467" s="189"/>
      <c r="BF467" s="189"/>
      <c r="BG467" s="268">
        <f t="shared" ref="BG467:BW467" si="307">(((BG464*2)+(BG465*1)+(BG466*0)))/(BG464+BG465+BG466)</f>
        <v>1.9878048780487805</v>
      </c>
      <c r="BH467" s="268">
        <f t="shared" si="307"/>
        <v>2</v>
      </c>
      <c r="BI467" s="268">
        <f t="shared" si="307"/>
        <v>2</v>
      </c>
      <c r="BJ467" s="268">
        <f t="shared" si="307"/>
        <v>1.9634146341463414</v>
      </c>
      <c r="BK467" s="268">
        <f t="shared" si="307"/>
        <v>1.6707317073170731</v>
      </c>
      <c r="BL467" s="268">
        <f t="shared" si="307"/>
        <v>2</v>
      </c>
      <c r="BM467" s="268">
        <f t="shared" si="307"/>
        <v>2</v>
      </c>
      <c r="BN467" s="268">
        <f t="shared" si="307"/>
        <v>1.9878048780487805</v>
      </c>
      <c r="BO467" s="268">
        <f t="shared" si="307"/>
        <v>1.8536585365853659</v>
      </c>
      <c r="BP467" s="268">
        <f t="shared" si="307"/>
        <v>1.8414634146341464</v>
      </c>
      <c r="BQ467" s="268">
        <f t="shared" si="307"/>
        <v>1.8292682926829269</v>
      </c>
      <c r="BR467" s="268">
        <f t="shared" si="307"/>
        <v>1.9512195121951219</v>
      </c>
      <c r="BS467" s="268">
        <f t="shared" si="307"/>
        <v>1.9634146341463414</v>
      </c>
      <c r="BT467" s="268">
        <f t="shared" si="307"/>
        <v>1.9878048780487805</v>
      </c>
      <c r="BU467" s="268">
        <f t="shared" si="307"/>
        <v>1.9268292682926829</v>
      </c>
      <c r="BV467" s="268">
        <f t="shared" si="307"/>
        <v>1.9878048780487805</v>
      </c>
      <c r="BW467" s="268">
        <f t="shared" si="307"/>
        <v>1.9876543209876543</v>
      </c>
      <c r="BX467" s="619">
        <f>COUNTIF($BG468:$BX468,"Đ")</f>
        <v>17</v>
      </c>
      <c r="BY467" s="691">
        <f>BX467/COUNTA($BG468:$BX468)</f>
        <v>1</v>
      </c>
      <c r="BZ467" s="619">
        <f>COUNTIF($BG468:$BX468,"CCG")</f>
        <v>0</v>
      </c>
      <c r="CA467" s="691">
        <f>BZ467/COUNTA($BG468:$BX468)</f>
        <v>0</v>
      </c>
      <c r="CB467" s="619">
        <f>COUNTIF($BG468:$BX468,"CĐ")</f>
        <v>0</v>
      </c>
      <c r="CC467" s="691">
        <f>CB467/COUNTA($BG468:$BX468)</f>
        <v>0</v>
      </c>
      <c r="CD467" s="692">
        <f>(((BX467*2)+(BZ467*1)+(CB467*0)))/(BX467+BZ467+CB467)</f>
        <v>2</v>
      </c>
      <c r="CE467" s="692" t="str">
        <f>IF(CD467&gt;=1.6,"Đạt mục tiêu",IF(CD467&gt;=1,"Cần cố gắng","Chưa đạt"))</f>
        <v>Đạt mục tiêu</v>
      </c>
      <c r="CF467" s="692" t="str">
        <f>IF(CE467&gt;=1.6,"Đạt mục tiêu",IF(CE467&gt;=1,"Cần cố gắng","Chưa đạt"))</f>
        <v>Đạt mục tiêu</v>
      </c>
    </row>
    <row r="468" spans="1:84" s="36" customFormat="1" ht="27.75" customHeight="1">
      <c r="A468" s="678"/>
      <c r="B468" s="678"/>
      <c r="C468" s="629"/>
      <c r="D468" s="630"/>
      <c r="E468" s="631"/>
      <c r="F468" s="265"/>
      <c r="G468" s="189"/>
      <c r="H468" s="189"/>
      <c r="I468" s="189"/>
      <c r="J468" s="189"/>
      <c r="K468" s="189"/>
      <c r="L468" s="189"/>
      <c r="M468" s="189"/>
      <c r="N468" s="189"/>
      <c r="O468" s="189"/>
      <c r="P468" s="189"/>
      <c r="Q468" s="189"/>
      <c r="R468" s="189"/>
      <c r="S468" s="189"/>
      <c r="T468" s="189"/>
      <c r="U468" s="189"/>
      <c r="V468" s="189"/>
      <c r="W468" s="189"/>
      <c r="X468" s="189"/>
      <c r="Y468" s="189"/>
      <c r="Z468" s="189"/>
      <c r="AA468" s="189"/>
      <c r="AB468" s="189"/>
      <c r="AC468" s="189"/>
      <c r="AD468" s="189"/>
      <c r="AE468" s="189"/>
      <c r="AF468" s="189"/>
      <c r="AG468" s="189"/>
      <c r="AH468" s="189"/>
      <c r="AI468" s="189"/>
      <c r="AJ468" s="189"/>
      <c r="AK468" s="189"/>
      <c r="AL468" s="189"/>
      <c r="AM468" s="189"/>
      <c r="AN468" s="189"/>
      <c r="AO468" s="189"/>
      <c r="AP468" s="189"/>
      <c r="AQ468" s="189"/>
      <c r="AR468" s="189"/>
      <c r="AS468" s="189"/>
      <c r="AT468" s="189"/>
      <c r="AU468" s="189"/>
      <c r="AV468" s="189"/>
      <c r="AW468" s="189"/>
      <c r="AX468" s="189"/>
      <c r="AY468" s="189"/>
      <c r="AZ468" s="189"/>
      <c r="BA468" s="189"/>
      <c r="BB468" s="189"/>
      <c r="BC468" s="189"/>
      <c r="BD468" s="189"/>
      <c r="BE468" s="189"/>
      <c r="BF468" s="189"/>
      <c r="BG468" s="268" t="str">
        <f>IF(BG467&lt;1,"CĐ",IF(BG467&lt;1.6,"CCG","Đ"))</f>
        <v>Đ</v>
      </c>
      <c r="BH468" s="268" t="str">
        <f>IF(BH467&lt;1,"CĐ",IF(BH467&lt;1.6,"CCG","Đ"))</f>
        <v>Đ</v>
      </c>
      <c r="BI468" s="268" t="str">
        <f t="shared" ref="BI468:BW468" si="308">IF(BI467&lt;1,"CĐ",IF(BI467&lt;1.6,"CCG","Đ"))</f>
        <v>Đ</v>
      </c>
      <c r="BJ468" s="268" t="str">
        <f t="shared" si="308"/>
        <v>Đ</v>
      </c>
      <c r="BK468" s="268" t="str">
        <f t="shared" si="308"/>
        <v>Đ</v>
      </c>
      <c r="BL468" s="268" t="str">
        <f t="shared" si="308"/>
        <v>Đ</v>
      </c>
      <c r="BM468" s="268" t="str">
        <f t="shared" si="308"/>
        <v>Đ</v>
      </c>
      <c r="BN468" s="268" t="str">
        <f t="shared" si="308"/>
        <v>Đ</v>
      </c>
      <c r="BO468" s="268" t="str">
        <f t="shared" si="308"/>
        <v>Đ</v>
      </c>
      <c r="BP468" s="268" t="str">
        <f t="shared" si="308"/>
        <v>Đ</v>
      </c>
      <c r="BQ468" s="268" t="str">
        <f t="shared" si="308"/>
        <v>Đ</v>
      </c>
      <c r="BR468" s="268" t="str">
        <f t="shared" si="308"/>
        <v>Đ</v>
      </c>
      <c r="BS468" s="268" t="str">
        <f t="shared" si="308"/>
        <v>Đ</v>
      </c>
      <c r="BT468" s="268" t="str">
        <f t="shared" si="308"/>
        <v>Đ</v>
      </c>
      <c r="BU468" s="268" t="str">
        <f t="shared" si="308"/>
        <v>Đ</v>
      </c>
      <c r="BV468" s="268" t="str">
        <f t="shared" si="308"/>
        <v>Đ</v>
      </c>
      <c r="BW468" s="268" t="str">
        <f t="shared" si="308"/>
        <v>Đ</v>
      </c>
      <c r="BX468" s="619"/>
      <c r="BY468" s="691"/>
      <c r="BZ468" s="619"/>
      <c r="CA468" s="691"/>
      <c r="CB468" s="619"/>
      <c r="CC468" s="691"/>
      <c r="CD468" s="692"/>
      <c r="CE468" s="692"/>
      <c r="CF468" s="692"/>
    </row>
    <row r="469" spans="1:84" s="36" customFormat="1" ht="36.75" customHeight="1">
      <c r="A469" s="693" t="s">
        <v>1155</v>
      </c>
      <c r="B469" s="693"/>
      <c r="C469" s="258" t="s">
        <v>1147</v>
      </c>
      <c r="D469" s="260"/>
      <c r="E469" s="259"/>
      <c r="F469" s="260"/>
      <c r="G469" s="256"/>
      <c r="H469" s="256"/>
      <c r="I469" s="256"/>
      <c r="J469" s="256"/>
      <c r="K469" s="256"/>
      <c r="L469" s="256"/>
      <c r="M469" s="256"/>
      <c r="N469" s="256"/>
      <c r="O469" s="256"/>
      <c r="P469" s="256"/>
      <c r="Q469" s="256"/>
      <c r="R469" s="256"/>
      <c r="S469" s="256"/>
      <c r="T469" s="462"/>
      <c r="U469" s="256"/>
      <c r="V469" s="256"/>
      <c r="W469" s="469"/>
      <c r="X469" s="256"/>
      <c r="Y469" s="256"/>
      <c r="Z469" s="256"/>
      <c r="AA469" s="256"/>
      <c r="AB469" s="256"/>
      <c r="AC469" s="256"/>
      <c r="AD469" s="256"/>
      <c r="AE469" s="256"/>
      <c r="AF469" s="256"/>
      <c r="AG469" s="256"/>
      <c r="AH469" s="256"/>
      <c r="AI469" s="256"/>
      <c r="AJ469" s="256"/>
      <c r="AK469" s="256"/>
      <c r="AL469" s="256"/>
      <c r="AM469" s="256"/>
      <c r="AN469" s="256"/>
      <c r="AO469" s="256"/>
      <c r="AP469" s="256"/>
      <c r="AQ469" s="256"/>
      <c r="AR469" s="256"/>
      <c r="AS469" s="256"/>
      <c r="AT469" s="256"/>
      <c r="AU469" s="256"/>
      <c r="AV469" s="469"/>
      <c r="AW469" s="469"/>
      <c r="AX469" s="469"/>
      <c r="AY469" s="469"/>
      <c r="AZ469" s="256"/>
      <c r="BA469" s="256"/>
      <c r="BB469" s="256"/>
      <c r="BC469" s="256"/>
      <c r="BD469" s="256"/>
      <c r="BE469" s="256"/>
      <c r="BF469" s="256"/>
      <c r="BG469" s="347">
        <f t="shared" ref="BG469:BW469" si="309">COUNTIFS($Q$7:$Q$546,"x",BG$7:BG$546,"2")</f>
        <v>72</v>
      </c>
      <c r="BH469" s="261">
        <f t="shared" si="309"/>
        <v>74</v>
      </c>
      <c r="BI469" s="261">
        <f t="shared" si="309"/>
        <v>74</v>
      </c>
      <c r="BJ469" s="261">
        <f t="shared" si="309"/>
        <v>69</v>
      </c>
      <c r="BK469" s="261">
        <f t="shared" si="309"/>
        <v>55</v>
      </c>
      <c r="BL469" s="261">
        <f t="shared" si="309"/>
        <v>74</v>
      </c>
      <c r="BM469" s="261">
        <f t="shared" si="309"/>
        <v>73</v>
      </c>
      <c r="BN469" s="261">
        <f t="shared" si="309"/>
        <v>72</v>
      </c>
      <c r="BO469" s="261">
        <f t="shared" si="309"/>
        <v>64</v>
      </c>
      <c r="BP469" s="261">
        <f t="shared" si="309"/>
        <v>60</v>
      </c>
      <c r="BQ469" s="347">
        <f t="shared" si="309"/>
        <v>58</v>
      </c>
      <c r="BR469" s="347">
        <f t="shared" si="309"/>
        <v>68</v>
      </c>
      <c r="BS469" s="347">
        <f t="shared" si="309"/>
        <v>70</v>
      </c>
      <c r="BT469" s="347">
        <f t="shared" si="309"/>
        <v>73</v>
      </c>
      <c r="BU469" s="347">
        <f t="shared" si="309"/>
        <v>67</v>
      </c>
      <c r="BV469" s="347">
        <f t="shared" si="309"/>
        <v>72</v>
      </c>
      <c r="BW469" s="461">
        <f t="shared" si="309"/>
        <v>73</v>
      </c>
      <c r="BX469" s="261"/>
      <c r="BY469" s="256"/>
      <c r="BZ469" s="256"/>
      <c r="CA469" s="256"/>
      <c r="CB469" s="256"/>
      <c r="CC469" s="256"/>
      <c r="CD469" s="256"/>
      <c r="CE469" s="256"/>
      <c r="CF469" s="256"/>
    </row>
    <row r="470" spans="1:84" s="36" customFormat="1" ht="30.75" customHeight="1">
      <c r="A470" s="693"/>
      <c r="B470" s="693"/>
      <c r="C470" s="258" t="s">
        <v>1148</v>
      </c>
      <c r="D470" s="260"/>
      <c r="E470" s="259"/>
      <c r="F470" s="260"/>
      <c r="G470" s="256"/>
      <c r="H470" s="256"/>
      <c r="I470" s="256"/>
      <c r="J470" s="256"/>
      <c r="K470" s="256"/>
      <c r="L470" s="256"/>
      <c r="M470" s="256"/>
      <c r="N470" s="256"/>
      <c r="O470" s="256"/>
      <c r="P470" s="256"/>
      <c r="Q470" s="256"/>
      <c r="R470" s="256"/>
      <c r="S470" s="256"/>
      <c r="T470" s="462"/>
      <c r="U470" s="256"/>
      <c r="V470" s="256"/>
      <c r="W470" s="469"/>
      <c r="X470" s="256"/>
      <c r="Y470" s="256"/>
      <c r="Z470" s="256"/>
      <c r="AA470" s="256"/>
      <c r="AB470" s="256"/>
      <c r="AC470" s="256"/>
      <c r="AD470" s="256"/>
      <c r="AE470" s="256"/>
      <c r="AF470" s="256"/>
      <c r="AG470" s="256"/>
      <c r="AH470" s="256"/>
      <c r="AI470" s="256"/>
      <c r="AJ470" s="256"/>
      <c r="AK470" s="256"/>
      <c r="AL470" s="256"/>
      <c r="AM470" s="256"/>
      <c r="AN470" s="256"/>
      <c r="AO470" s="256"/>
      <c r="AP470" s="256"/>
      <c r="AQ470" s="256"/>
      <c r="AR470" s="256"/>
      <c r="AS470" s="256"/>
      <c r="AT470" s="256"/>
      <c r="AU470" s="256"/>
      <c r="AV470" s="469"/>
      <c r="AW470" s="469"/>
      <c r="AX470" s="469"/>
      <c r="AY470" s="469"/>
      <c r="AZ470" s="256"/>
      <c r="BA470" s="256"/>
      <c r="BB470" s="256"/>
      <c r="BC470" s="256"/>
      <c r="BD470" s="256"/>
      <c r="BE470" s="256"/>
      <c r="BF470" s="256"/>
      <c r="BG470" s="347">
        <f t="shared" ref="BG470:BW470" si="310">COUNTIFS($Q$7:$Q$546,"x",BG$7:BG$546,"1")</f>
        <v>2</v>
      </c>
      <c r="BH470" s="261">
        <f t="shared" si="310"/>
        <v>0</v>
      </c>
      <c r="BI470" s="261">
        <f t="shared" si="310"/>
        <v>0</v>
      </c>
      <c r="BJ470" s="261">
        <f t="shared" si="310"/>
        <v>5</v>
      </c>
      <c r="BK470" s="261">
        <f t="shared" si="310"/>
        <v>19</v>
      </c>
      <c r="BL470" s="261">
        <f t="shared" si="310"/>
        <v>0</v>
      </c>
      <c r="BM470" s="261">
        <f t="shared" si="310"/>
        <v>1</v>
      </c>
      <c r="BN470" s="261">
        <f t="shared" si="310"/>
        <v>2</v>
      </c>
      <c r="BO470" s="261">
        <f t="shared" si="310"/>
        <v>10</v>
      </c>
      <c r="BP470" s="261">
        <f t="shared" si="310"/>
        <v>14</v>
      </c>
      <c r="BQ470" s="347">
        <f t="shared" si="310"/>
        <v>16</v>
      </c>
      <c r="BR470" s="347">
        <f t="shared" si="310"/>
        <v>6</v>
      </c>
      <c r="BS470" s="347">
        <f t="shared" si="310"/>
        <v>4</v>
      </c>
      <c r="BT470" s="347">
        <f t="shared" si="310"/>
        <v>1</v>
      </c>
      <c r="BU470" s="347">
        <f t="shared" si="310"/>
        <v>7</v>
      </c>
      <c r="BV470" s="347">
        <f t="shared" si="310"/>
        <v>2</v>
      </c>
      <c r="BW470" s="461">
        <f t="shared" si="310"/>
        <v>1</v>
      </c>
      <c r="BX470" s="261"/>
      <c r="BY470" s="256"/>
      <c r="BZ470" s="256"/>
      <c r="CA470" s="256"/>
      <c r="CB470" s="256"/>
      <c r="CC470" s="256"/>
      <c r="CD470" s="256"/>
      <c r="CE470" s="256"/>
      <c r="CF470" s="256"/>
    </row>
    <row r="471" spans="1:84" s="36" customFormat="1" ht="30.75" customHeight="1">
      <c r="A471" s="693"/>
      <c r="B471" s="693"/>
      <c r="C471" s="258" t="s">
        <v>1149</v>
      </c>
      <c r="D471" s="260"/>
      <c r="E471" s="259"/>
      <c r="F471" s="260"/>
      <c r="G471" s="256"/>
      <c r="H471" s="256"/>
      <c r="I471" s="256"/>
      <c r="J471" s="256"/>
      <c r="K471" s="256"/>
      <c r="L471" s="256"/>
      <c r="M471" s="256"/>
      <c r="N471" s="256"/>
      <c r="O471" s="256"/>
      <c r="P471" s="256"/>
      <c r="Q471" s="256"/>
      <c r="R471" s="256"/>
      <c r="S471" s="256"/>
      <c r="T471" s="462"/>
      <c r="U471" s="256"/>
      <c r="V471" s="256"/>
      <c r="W471" s="469"/>
      <c r="X471" s="256"/>
      <c r="Y471" s="256"/>
      <c r="Z471" s="256"/>
      <c r="AA471" s="256"/>
      <c r="AB471" s="256"/>
      <c r="AC471" s="256"/>
      <c r="AD471" s="256"/>
      <c r="AE471" s="256"/>
      <c r="AF471" s="256"/>
      <c r="AG471" s="256"/>
      <c r="AH471" s="256"/>
      <c r="AI471" s="256"/>
      <c r="AJ471" s="256"/>
      <c r="AK471" s="256"/>
      <c r="AL471" s="256"/>
      <c r="AM471" s="256"/>
      <c r="AN471" s="256"/>
      <c r="AO471" s="256"/>
      <c r="AP471" s="256"/>
      <c r="AQ471" s="256"/>
      <c r="AR471" s="256"/>
      <c r="AS471" s="256"/>
      <c r="AT471" s="256"/>
      <c r="AU471" s="256"/>
      <c r="AV471" s="469"/>
      <c r="AW471" s="469"/>
      <c r="AX471" s="469"/>
      <c r="AY471" s="469"/>
      <c r="AZ471" s="256"/>
      <c r="BA471" s="256"/>
      <c r="BB471" s="256"/>
      <c r="BC471" s="256"/>
      <c r="BD471" s="256"/>
      <c r="BE471" s="256"/>
      <c r="BF471" s="256"/>
      <c r="BG471" s="347">
        <f t="shared" ref="BG471:BW471" si="311">COUNTIFS($Q$7:$Q$546,"x",BG$7:BG$546,"0")</f>
        <v>0</v>
      </c>
      <c r="BH471" s="261">
        <f t="shared" si="311"/>
        <v>0</v>
      </c>
      <c r="BI471" s="261">
        <f t="shared" si="311"/>
        <v>0</v>
      </c>
      <c r="BJ471" s="261">
        <f t="shared" si="311"/>
        <v>0</v>
      </c>
      <c r="BK471" s="261">
        <f t="shared" si="311"/>
        <v>0</v>
      </c>
      <c r="BL471" s="261">
        <f t="shared" si="311"/>
        <v>0</v>
      </c>
      <c r="BM471" s="261">
        <f t="shared" si="311"/>
        <v>0</v>
      </c>
      <c r="BN471" s="261">
        <f t="shared" si="311"/>
        <v>0</v>
      </c>
      <c r="BO471" s="261">
        <f t="shared" si="311"/>
        <v>0</v>
      </c>
      <c r="BP471" s="261">
        <f t="shared" si="311"/>
        <v>0</v>
      </c>
      <c r="BQ471" s="347">
        <f t="shared" si="311"/>
        <v>0</v>
      </c>
      <c r="BR471" s="347">
        <f t="shared" si="311"/>
        <v>0</v>
      </c>
      <c r="BS471" s="347">
        <f t="shared" si="311"/>
        <v>0</v>
      </c>
      <c r="BT471" s="347">
        <f t="shared" si="311"/>
        <v>0</v>
      </c>
      <c r="BU471" s="347">
        <f t="shared" si="311"/>
        <v>0</v>
      </c>
      <c r="BV471" s="347">
        <f t="shared" si="311"/>
        <v>0</v>
      </c>
      <c r="BW471" s="461">
        <f t="shared" si="311"/>
        <v>0</v>
      </c>
      <c r="BX471" s="261"/>
      <c r="BY471" s="256"/>
      <c r="BZ471" s="256"/>
      <c r="CA471" s="256"/>
      <c r="CB471" s="256"/>
      <c r="CC471" s="256"/>
      <c r="CD471" s="256"/>
      <c r="CE471" s="256"/>
      <c r="CF471" s="256"/>
    </row>
    <row r="472" spans="1:84" s="36" customFormat="1" ht="30.75" customHeight="1">
      <c r="A472" s="693"/>
      <c r="B472" s="693"/>
      <c r="C472" s="354" t="s">
        <v>1150</v>
      </c>
      <c r="D472" s="355"/>
      <c r="E472" s="356"/>
      <c r="F472" s="260"/>
      <c r="G472" s="256"/>
      <c r="H472" s="256"/>
      <c r="I472" s="256"/>
      <c r="J472" s="256"/>
      <c r="K472" s="256"/>
      <c r="L472" s="256"/>
      <c r="M472" s="256"/>
      <c r="N472" s="256"/>
      <c r="O472" s="256"/>
      <c r="P472" s="256"/>
      <c r="Q472" s="256"/>
      <c r="R472" s="256"/>
      <c r="S472" s="256"/>
      <c r="T472" s="462"/>
      <c r="U472" s="256"/>
      <c r="V472" s="256"/>
      <c r="W472" s="469"/>
      <c r="X472" s="256"/>
      <c r="Y472" s="256"/>
      <c r="Z472" s="256"/>
      <c r="AA472" s="256"/>
      <c r="AB472" s="256"/>
      <c r="AC472" s="256"/>
      <c r="AD472" s="256"/>
      <c r="AE472" s="256"/>
      <c r="AF472" s="256"/>
      <c r="AG472" s="256"/>
      <c r="AH472" s="256"/>
      <c r="AI472" s="256"/>
      <c r="AJ472" s="256"/>
      <c r="AK472" s="256"/>
      <c r="AL472" s="256"/>
      <c r="AM472" s="256"/>
      <c r="AN472" s="256"/>
      <c r="AO472" s="256"/>
      <c r="AP472" s="256"/>
      <c r="AQ472" s="256"/>
      <c r="AR472" s="256"/>
      <c r="AS472" s="256"/>
      <c r="AT472" s="256"/>
      <c r="AU472" s="256"/>
      <c r="AV472" s="469"/>
      <c r="AW472" s="469"/>
      <c r="AX472" s="469"/>
      <c r="AY472" s="469"/>
      <c r="AZ472" s="256"/>
      <c r="BA472" s="256"/>
      <c r="BB472" s="256"/>
      <c r="BC472" s="256"/>
      <c r="BD472" s="256"/>
      <c r="BE472" s="256"/>
      <c r="BF472" s="256"/>
      <c r="BG472" s="263">
        <f t="shared" ref="BG472:BW472" si="312">(((BG469*2)+(BG470*1)+(BG471*0)))/(BG469+BG470+BG471)</f>
        <v>1.972972972972973</v>
      </c>
      <c r="BH472" s="263">
        <f t="shared" si="312"/>
        <v>2</v>
      </c>
      <c r="BI472" s="263">
        <f t="shared" si="312"/>
        <v>2</v>
      </c>
      <c r="BJ472" s="263">
        <f t="shared" si="312"/>
        <v>1.9324324324324325</v>
      </c>
      <c r="BK472" s="263">
        <f t="shared" si="312"/>
        <v>1.7432432432432432</v>
      </c>
      <c r="BL472" s="263">
        <f t="shared" si="312"/>
        <v>2</v>
      </c>
      <c r="BM472" s="263">
        <f t="shared" si="312"/>
        <v>1.9864864864864864</v>
      </c>
      <c r="BN472" s="263">
        <f t="shared" si="312"/>
        <v>1.972972972972973</v>
      </c>
      <c r="BO472" s="263">
        <f t="shared" si="312"/>
        <v>1.8648648648648649</v>
      </c>
      <c r="BP472" s="263">
        <f t="shared" si="312"/>
        <v>1.8108108108108107</v>
      </c>
      <c r="BQ472" s="263">
        <f t="shared" si="312"/>
        <v>1.7837837837837838</v>
      </c>
      <c r="BR472" s="263">
        <f t="shared" si="312"/>
        <v>1.9189189189189189</v>
      </c>
      <c r="BS472" s="263">
        <f t="shared" si="312"/>
        <v>1.9459459459459461</v>
      </c>
      <c r="BT472" s="263">
        <f t="shared" si="312"/>
        <v>1.9864864864864864</v>
      </c>
      <c r="BU472" s="263">
        <f t="shared" si="312"/>
        <v>1.9054054054054055</v>
      </c>
      <c r="BV472" s="263">
        <f t="shared" si="312"/>
        <v>1.972972972972973</v>
      </c>
      <c r="BW472" s="263">
        <f t="shared" si="312"/>
        <v>1.9864864864864864</v>
      </c>
      <c r="BX472" s="640">
        <f>COUNTIF($BG473:$BX473,"Đ")</f>
        <v>17</v>
      </c>
      <c r="BY472" s="694">
        <f>BX472/COUNTA($BH473:$BX473)</f>
        <v>1.0625</v>
      </c>
      <c r="BZ472" s="640">
        <f>COUNTIF($BH473:$BX473,"CCG")</f>
        <v>0</v>
      </c>
      <c r="CA472" s="694">
        <f>BZ472/COUNTA($BH473:$BX473)</f>
        <v>0</v>
      </c>
      <c r="CB472" s="640">
        <f>COUNTIF($BH473:$BX473,"CĐ")</f>
        <v>0</v>
      </c>
      <c r="CC472" s="694">
        <f>CB472/COUNTA($BH473:$BX473)</f>
        <v>0</v>
      </c>
      <c r="CD472" s="690">
        <f>(((BX472*2)+(BZ472*1)+(CB472*0)))/(BX472+BZ472+CB472)</f>
        <v>2</v>
      </c>
      <c r="CE472" s="690" t="str">
        <f>IF(CD472&gt;=1.6,"Đạt mục tiêu",IF(CD472&gt;=1,"Cần cố gắng","Chưa đạt"))</f>
        <v>Đạt mục tiêu</v>
      </c>
      <c r="CF472" s="690" t="str">
        <f>IF(CE472&gt;=1.6,"Đạt mục tiêu",IF(CE472&gt;=1,"Cần cố gắng","Chưa đạt"))</f>
        <v>Đạt mục tiêu</v>
      </c>
    </row>
    <row r="473" spans="1:84" s="36" customFormat="1" ht="42.75" customHeight="1">
      <c r="A473" s="693"/>
      <c r="B473" s="693"/>
      <c r="C473" s="357"/>
      <c r="D473" s="358"/>
      <c r="E473" s="359"/>
      <c r="F473" s="260"/>
      <c r="G473" s="256"/>
      <c r="H473" s="256"/>
      <c r="I473" s="256"/>
      <c r="J473" s="256"/>
      <c r="K473" s="256"/>
      <c r="L473" s="256"/>
      <c r="M473" s="256"/>
      <c r="N473" s="256"/>
      <c r="O473" s="256"/>
      <c r="P473" s="256"/>
      <c r="Q473" s="256"/>
      <c r="R473" s="256"/>
      <c r="S473" s="256"/>
      <c r="T473" s="462"/>
      <c r="U473" s="256"/>
      <c r="V473" s="256"/>
      <c r="W473" s="469"/>
      <c r="X473" s="256"/>
      <c r="Y473" s="256"/>
      <c r="Z473" s="256"/>
      <c r="AA473" s="256"/>
      <c r="AB473" s="256"/>
      <c r="AC473" s="256"/>
      <c r="AD473" s="256"/>
      <c r="AE473" s="256"/>
      <c r="AF473" s="256"/>
      <c r="AG473" s="256"/>
      <c r="AH473" s="256"/>
      <c r="AI473" s="256"/>
      <c r="AJ473" s="256"/>
      <c r="AK473" s="256"/>
      <c r="AL473" s="256"/>
      <c r="AM473" s="256"/>
      <c r="AN473" s="256"/>
      <c r="AO473" s="256"/>
      <c r="AP473" s="256"/>
      <c r="AQ473" s="256"/>
      <c r="AR473" s="256"/>
      <c r="AS473" s="256"/>
      <c r="AT473" s="256"/>
      <c r="AU473" s="256"/>
      <c r="AV473" s="469"/>
      <c r="AW473" s="469"/>
      <c r="AX473" s="469"/>
      <c r="AY473" s="469"/>
      <c r="AZ473" s="256"/>
      <c r="BA473" s="256"/>
      <c r="BB473" s="256"/>
      <c r="BC473" s="256"/>
      <c r="BD473" s="256"/>
      <c r="BE473" s="256"/>
      <c r="BF473" s="256"/>
      <c r="BG473" s="263" t="str">
        <f>IF(BG472&lt;1,"CĐ",IF(BG472&lt;1.6,"CCG","Đ"))</f>
        <v>Đ</v>
      </c>
      <c r="BH473" s="263" t="str">
        <f>IF(BH472&lt;1,"CĐ",IF(BH472&lt;1.6,"CCG","Đ"))</f>
        <v>Đ</v>
      </c>
      <c r="BI473" s="263" t="str">
        <f t="shared" ref="BI473:BW473" si="313">IF(BI472&lt;1,"CĐ",IF(BI472&lt;1.6,"CCG","Đ"))</f>
        <v>Đ</v>
      </c>
      <c r="BJ473" s="263" t="str">
        <f t="shared" si="313"/>
        <v>Đ</v>
      </c>
      <c r="BK473" s="263" t="str">
        <f t="shared" si="313"/>
        <v>Đ</v>
      </c>
      <c r="BL473" s="263" t="str">
        <f t="shared" si="313"/>
        <v>Đ</v>
      </c>
      <c r="BM473" s="263" t="str">
        <f t="shared" si="313"/>
        <v>Đ</v>
      </c>
      <c r="BN473" s="263" t="str">
        <f t="shared" si="313"/>
        <v>Đ</v>
      </c>
      <c r="BO473" s="263" t="str">
        <f t="shared" si="313"/>
        <v>Đ</v>
      </c>
      <c r="BP473" s="263" t="str">
        <f t="shared" si="313"/>
        <v>Đ</v>
      </c>
      <c r="BQ473" s="263" t="str">
        <f t="shared" si="313"/>
        <v>Đ</v>
      </c>
      <c r="BR473" s="263" t="str">
        <f t="shared" si="313"/>
        <v>Đ</v>
      </c>
      <c r="BS473" s="263" t="str">
        <f t="shared" si="313"/>
        <v>Đ</v>
      </c>
      <c r="BT473" s="263" t="str">
        <f t="shared" si="313"/>
        <v>Đ</v>
      </c>
      <c r="BU473" s="263" t="str">
        <f t="shared" si="313"/>
        <v>Đ</v>
      </c>
      <c r="BV473" s="263" t="str">
        <f t="shared" si="313"/>
        <v>Đ</v>
      </c>
      <c r="BW473" s="263" t="str">
        <f t="shared" si="313"/>
        <v>Đ</v>
      </c>
      <c r="BX473" s="640"/>
      <c r="BY473" s="694"/>
      <c r="BZ473" s="640"/>
      <c r="CA473" s="694"/>
      <c r="CB473" s="640"/>
      <c r="CC473" s="694"/>
      <c r="CD473" s="690"/>
      <c r="CE473" s="690"/>
      <c r="CF473" s="690"/>
    </row>
    <row r="474" spans="1:84" s="36" customFormat="1" ht="27.75" customHeight="1">
      <c r="A474" s="678" t="s">
        <v>1179</v>
      </c>
      <c r="B474" s="678"/>
      <c r="C474" s="264" t="s">
        <v>1147</v>
      </c>
      <c r="D474" s="265"/>
      <c r="E474" s="266"/>
      <c r="F474" s="265"/>
      <c r="G474" s="189"/>
      <c r="H474" s="189"/>
      <c r="I474" s="189"/>
      <c r="J474" s="189"/>
      <c r="K474" s="189"/>
      <c r="L474" s="189"/>
      <c r="M474" s="189"/>
      <c r="N474" s="189"/>
      <c r="O474" s="189"/>
      <c r="P474" s="189"/>
      <c r="Q474" s="189"/>
      <c r="R474" s="189"/>
      <c r="S474" s="189"/>
      <c r="T474" s="189"/>
      <c r="U474" s="189"/>
      <c r="V474" s="189"/>
      <c r="W474" s="189"/>
      <c r="X474" s="189"/>
      <c r="Y474" s="189"/>
      <c r="Z474" s="189"/>
      <c r="AA474" s="189"/>
      <c r="AB474" s="189"/>
      <c r="AC474" s="189"/>
      <c r="AD474" s="189"/>
      <c r="AE474" s="189"/>
      <c r="AF474" s="189"/>
      <c r="AG474" s="189"/>
      <c r="AH474" s="189"/>
      <c r="AI474" s="189"/>
      <c r="AJ474" s="189"/>
      <c r="AK474" s="189"/>
      <c r="AL474" s="189"/>
      <c r="AM474" s="189"/>
      <c r="AN474" s="189"/>
      <c r="AO474" s="189"/>
      <c r="AP474" s="189"/>
      <c r="AQ474" s="189"/>
      <c r="AR474" s="189"/>
      <c r="AS474" s="189"/>
      <c r="AT474" s="189"/>
      <c r="AU474" s="189"/>
      <c r="AV474" s="189"/>
      <c r="AW474" s="189"/>
      <c r="AX474" s="189"/>
      <c r="AY474" s="189"/>
      <c r="AZ474" s="189"/>
      <c r="BA474" s="189"/>
      <c r="BB474" s="189"/>
      <c r="BC474" s="189"/>
      <c r="BD474" s="189"/>
      <c r="BE474" s="189"/>
      <c r="BF474" s="189"/>
      <c r="BG474" s="346">
        <f t="shared" ref="BG474:BW474" si="314">COUNTIFS($R$7:$R$546,"x",BG$7:BG$546,"2")</f>
        <v>77</v>
      </c>
      <c r="BH474" s="267">
        <f t="shared" si="314"/>
        <v>78</v>
      </c>
      <c r="BI474" s="267">
        <f t="shared" si="314"/>
        <v>77</v>
      </c>
      <c r="BJ474" s="267">
        <f t="shared" si="314"/>
        <v>72</v>
      </c>
      <c r="BK474" s="267">
        <f t="shared" si="314"/>
        <v>53</v>
      </c>
      <c r="BL474" s="267">
        <f t="shared" si="314"/>
        <v>77</v>
      </c>
      <c r="BM474" s="267">
        <f t="shared" si="314"/>
        <v>78</v>
      </c>
      <c r="BN474" s="267">
        <f t="shared" si="314"/>
        <v>77</v>
      </c>
      <c r="BO474" s="267">
        <f t="shared" si="314"/>
        <v>67</v>
      </c>
      <c r="BP474" s="267">
        <f t="shared" si="314"/>
        <v>66</v>
      </c>
      <c r="BQ474" s="346">
        <f t="shared" si="314"/>
        <v>63</v>
      </c>
      <c r="BR474" s="346">
        <f t="shared" si="314"/>
        <v>75</v>
      </c>
      <c r="BS474" s="346">
        <f t="shared" si="314"/>
        <v>74</v>
      </c>
      <c r="BT474" s="346">
        <f t="shared" si="314"/>
        <v>77</v>
      </c>
      <c r="BU474" s="346">
        <f t="shared" si="314"/>
        <v>71</v>
      </c>
      <c r="BV474" s="346">
        <f t="shared" si="314"/>
        <v>77</v>
      </c>
      <c r="BW474" s="460">
        <f t="shared" si="314"/>
        <v>77</v>
      </c>
      <c r="BX474" s="267"/>
      <c r="BY474" s="189"/>
      <c r="BZ474" s="189"/>
      <c r="CA474" s="189"/>
      <c r="CB474" s="189"/>
      <c r="CC474" s="189"/>
      <c r="CD474" s="189"/>
      <c r="CE474" s="189"/>
      <c r="CF474" s="189"/>
    </row>
    <row r="475" spans="1:84" s="36" customFormat="1" ht="24.75" customHeight="1">
      <c r="A475" s="678"/>
      <c r="B475" s="678"/>
      <c r="C475" s="264" t="s">
        <v>1148</v>
      </c>
      <c r="D475" s="265"/>
      <c r="E475" s="266"/>
      <c r="F475" s="265"/>
      <c r="G475" s="189"/>
      <c r="H475" s="189"/>
      <c r="I475" s="189"/>
      <c r="J475" s="189"/>
      <c r="K475" s="189"/>
      <c r="L475" s="189"/>
      <c r="M475" s="189"/>
      <c r="N475" s="189"/>
      <c r="O475" s="189"/>
      <c r="P475" s="189"/>
      <c r="Q475" s="189"/>
      <c r="R475" s="189"/>
      <c r="S475" s="189"/>
      <c r="T475" s="189"/>
      <c r="U475" s="189"/>
      <c r="V475" s="189"/>
      <c r="W475" s="189"/>
      <c r="X475" s="189"/>
      <c r="Y475" s="189"/>
      <c r="Z475" s="189"/>
      <c r="AA475" s="189"/>
      <c r="AB475" s="189"/>
      <c r="AC475" s="189"/>
      <c r="AD475" s="189"/>
      <c r="AE475" s="189"/>
      <c r="AF475" s="189"/>
      <c r="AG475" s="189"/>
      <c r="AH475" s="189"/>
      <c r="AI475" s="189"/>
      <c r="AJ475" s="189"/>
      <c r="AK475" s="189"/>
      <c r="AL475" s="189"/>
      <c r="AM475" s="189"/>
      <c r="AN475" s="189"/>
      <c r="AO475" s="189"/>
      <c r="AP475" s="189"/>
      <c r="AQ475" s="189"/>
      <c r="AR475" s="189"/>
      <c r="AS475" s="189"/>
      <c r="AT475" s="189"/>
      <c r="AU475" s="189"/>
      <c r="AV475" s="189"/>
      <c r="AW475" s="189"/>
      <c r="AX475" s="189"/>
      <c r="AY475" s="189"/>
      <c r="AZ475" s="189"/>
      <c r="BA475" s="189"/>
      <c r="BB475" s="189"/>
      <c r="BC475" s="189"/>
      <c r="BD475" s="189"/>
      <c r="BE475" s="189"/>
      <c r="BF475" s="189"/>
      <c r="BG475" s="346">
        <f t="shared" ref="BG475:BW475" si="315">COUNTIFS($R$7:$R$546,"x",BG$7:BG$546,"1")</f>
        <v>1</v>
      </c>
      <c r="BH475" s="267">
        <f t="shared" si="315"/>
        <v>0</v>
      </c>
      <c r="BI475" s="267">
        <f t="shared" si="315"/>
        <v>1</v>
      </c>
      <c r="BJ475" s="267">
        <f t="shared" si="315"/>
        <v>6</v>
      </c>
      <c r="BK475" s="267">
        <f t="shared" si="315"/>
        <v>25</v>
      </c>
      <c r="BL475" s="267">
        <f t="shared" si="315"/>
        <v>1</v>
      </c>
      <c r="BM475" s="267">
        <f t="shared" si="315"/>
        <v>0</v>
      </c>
      <c r="BN475" s="267">
        <f t="shared" si="315"/>
        <v>1</v>
      </c>
      <c r="BO475" s="267">
        <f t="shared" si="315"/>
        <v>11</v>
      </c>
      <c r="BP475" s="267">
        <f t="shared" si="315"/>
        <v>12</v>
      </c>
      <c r="BQ475" s="346">
        <f t="shared" si="315"/>
        <v>15</v>
      </c>
      <c r="BR475" s="346">
        <f t="shared" si="315"/>
        <v>3</v>
      </c>
      <c r="BS475" s="346">
        <f t="shared" si="315"/>
        <v>4</v>
      </c>
      <c r="BT475" s="346">
        <f t="shared" si="315"/>
        <v>1</v>
      </c>
      <c r="BU475" s="346">
        <f t="shared" si="315"/>
        <v>7</v>
      </c>
      <c r="BV475" s="346">
        <f t="shared" si="315"/>
        <v>1</v>
      </c>
      <c r="BW475" s="460">
        <f t="shared" si="315"/>
        <v>1</v>
      </c>
      <c r="BX475" s="267"/>
      <c r="BY475" s="189"/>
      <c r="BZ475" s="189"/>
      <c r="CA475" s="189"/>
      <c r="CB475" s="189"/>
      <c r="CC475" s="189"/>
      <c r="CD475" s="189"/>
      <c r="CE475" s="189"/>
      <c r="CF475" s="189"/>
    </row>
    <row r="476" spans="1:84" s="36" customFormat="1" ht="26.25" customHeight="1">
      <c r="A476" s="678"/>
      <c r="B476" s="678"/>
      <c r="C476" s="264" t="s">
        <v>1149</v>
      </c>
      <c r="D476" s="265"/>
      <c r="E476" s="266"/>
      <c r="F476" s="265"/>
      <c r="G476" s="189"/>
      <c r="H476" s="189"/>
      <c r="I476" s="189"/>
      <c r="J476" s="189"/>
      <c r="K476" s="189"/>
      <c r="L476" s="189"/>
      <c r="M476" s="189"/>
      <c r="N476" s="189"/>
      <c r="O476" s="189"/>
      <c r="P476" s="189"/>
      <c r="Q476" s="189"/>
      <c r="R476" s="189"/>
      <c r="S476" s="189"/>
      <c r="T476" s="189"/>
      <c r="U476" s="189"/>
      <c r="V476" s="189"/>
      <c r="W476" s="189"/>
      <c r="X476" s="189"/>
      <c r="Y476" s="189"/>
      <c r="Z476" s="189"/>
      <c r="AA476" s="189"/>
      <c r="AB476" s="189"/>
      <c r="AC476" s="189"/>
      <c r="AD476" s="189"/>
      <c r="AE476" s="189"/>
      <c r="AF476" s="189"/>
      <c r="AG476" s="189"/>
      <c r="AH476" s="189"/>
      <c r="AI476" s="189"/>
      <c r="AJ476" s="189"/>
      <c r="AK476" s="189"/>
      <c r="AL476" s="189"/>
      <c r="AM476" s="189"/>
      <c r="AN476" s="189"/>
      <c r="AO476" s="189"/>
      <c r="AP476" s="189"/>
      <c r="AQ476" s="189"/>
      <c r="AR476" s="189"/>
      <c r="AS476" s="189"/>
      <c r="AT476" s="189"/>
      <c r="AU476" s="189"/>
      <c r="AV476" s="189"/>
      <c r="AW476" s="189"/>
      <c r="AX476" s="189"/>
      <c r="AY476" s="189"/>
      <c r="AZ476" s="189"/>
      <c r="BA476" s="189"/>
      <c r="BB476" s="189"/>
      <c r="BC476" s="189"/>
      <c r="BD476" s="189"/>
      <c r="BE476" s="189"/>
      <c r="BF476" s="189"/>
      <c r="BG476" s="346">
        <f t="shared" ref="BG476:BT476" si="316">COUNTIFS($R$7:$R$546,"x",BG$7:BG$546,"0")</f>
        <v>0</v>
      </c>
      <c r="BH476" s="267">
        <f t="shared" si="316"/>
        <v>0</v>
      </c>
      <c r="BI476" s="267">
        <f t="shared" si="316"/>
        <v>0</v>
      </c>
      <c r="BJ476" s="267">
        <f t="shared" si="316"/>
        <v>0</v>
      </c>
      <c r="BK476" s="267">
        <f t="shared" si="316"/>
        <v>0</v>
      </c>
      <c r="BL476" s="267">
        <f t="shared" si="316"/>
        <v>0</v>
      </c>
      <c r="BM476" s="267">
        <f t="shared" si="316"/>
        <v>0</v>
      </c>
      <c r="BN476" s="267">
        <f t="shared" si="316"/>
        <v>0</v>
      </c>
      <c r="BO476" s="267">
        <f t="shared" si="316"/>
        <v>0</v>
      </c>
      <c r="BP476" s="267">
        <f t="shared" si="316"/>
        <v>0</v>
      </c>
      <c r="BQ476" s="346">
        <f t="shared" si="316"/>
        <v>0</v>
      </c>
      <c r="BR476" s="346">
        <f t="shared" si="316"/>
        <v>0</v>
      </c>
      <c r="BS476" s="346">
        <f t="shared" si="316"/>
        <v>0</v>
      </c>
      <c r="BT476" s="346">
        <f t="shared" si="316"/>
        <v>0</v>
      </c>
      <c r="BU476" s="460">
        <f>COUNTIFS($R$7:$R$546,"x",BU$7:BU$546,"1")</f>
        <v>7</v>
      </c>
      <c r="BV476" s="346">
        <f>COUNTIFS($R$7:$R$546,"x",BV$7:BV$546,"0")</f>
        <v>0</v>
      </c>
      <c r="BW476" s="460">
        <f>COUNTIFS($R$7:$R$546,"x",BW$7:BW$546,"1")</f>
        <v>1</v>
      </c>
      <c r="BX476" s="267"/>
      <c r="BY476" s="189"/>
      <c r="BZ476" s="189"/>
      <c r="CA476" s="189"/>
      <c r="CB476" s="189"/>
      <c r="CC476" s="189"/>
      <c r="CD476" s="189"/>
      <c r="CE476" s="189"/>
      <c r="CF476" s="189"/>
    </row>
    <row r="477" spans="1:84" s="36" customFormat="1" ht="29.25" customHeight="1">
      <c r="A477" s="678"/>
      <c r="B477" s="678"/>
      <c r="C477" s="348" t="s">
        <v>1150</v>
      </c>
      <c r="D477" s="349"/>
      <c r="E477" s="350"/>
      <c r="F477" s="265"/>
      <c r="G477" s="189"/>
      <c r="H477" s="189"/>
      <c r="I477" s="189"/>
      <c r="J477" s="189"/>
      <c r="K477" s="189"/>
      <c r="L477" s="189"/>
      <c r="M477" s="189"/>
      <c r="N477" s="189"/>
      <c r="O477" s="189"/>
      <c r="P477" s="189"/>
      <c r="Q477" s="189"/>
      <c r="R477" s="189"/>
      <c r="S477" s="189"/>
      <c r="T477" s="189"/>
      <c r="U477" s="189"/>
      <c r="V477" s="189"/>
      <c r="W477" s="189"/>
      <c r="X477" s="189"/>
      <c r="Y477" s="189"/>
      <c r="Z477" s="189"/>
      <c r="AA477" s="189"/>
      <c r="AB477" s="189"/>
      <c r="AC477" s="189"/>
      <c r="AD477" s="189"/>
      <c r="AE477" s="189"/>
      <c r="AF477" s="189"/>
      <c r="AG477" s="189"/>
      <c r="AH477" s="189"/>
      <c r="AI477" s="189"/>
      <c r="AJ477" s="189"/>
      <c r="AK477" s="189"/>
      <c r="AL477" s="189"/>
      <c r="AM477" s="189"/>
      <c r="AN477" s="189"/>
      <c r="AO477" s="189"/>
      <c r="AP477" s="189"/>
      <c r="AQ477" s="189"/>
      <c r="AR477" s="189"/>
      <c r="AS477" s="189"/>
      <c r="AT477" s="189"/>
      <c r="AU477" s="189"/>
      <c r="AV477" s="189"/>
      <c r="AW477" s="189"/>
      <c r="AX477" s="189"/>
      <c r="AY477" s="189"/>
      <c r="AZ477" s="189"/>
      <c r="BA477" s="189"/>
      <c r="BB477" s="189"/>
      <c r="BC477" s="189"/>
      <c r="BD477" s="189"/>
      <c r="BE477" s="189"/>
      <c r="BF477" s="189"/>
      <c r="BG477" s="268">
        <f t="shared" ref="BG477:BW477" si="317">(((BG474*2)+(BG475*1)+(BG476*0)))/(BG474+BG475+BG476)</f>
        <v>1.9871794871794872</v>
      </c>
      <c r="BH477" s="268">
        <f t="shared" si="317"/>
        <v>2</v>
      </c>
      <c r="BI477" s="268">
        <f t="shared" si="317"/>
        <v>1.9871794871794872</v>
      </c>
      <c r="BJ477" s="268">
        <f t="shared" si="317"/>
        <v>1.9230769230769231</v>
      </c>
      <c r="BK477" s="268">
        <f t="shared" si="317"/>
        <v>1.6794871794871795</v>
      </c>
      <c r="BL477" s="268">
        <f t="shared" si="317"/>
        <v>1.9871794871794872</v>
      </c>
      <c r="BM477" s="268">
        <f t="shared" si="317"/>
        <v>2</v>
      </c>
      <c r="BN477" s="268">
        <f t="shared" si="317"/>
        <v>1.9871794871794872</v>
      </c>
      <c r="BO477" s="268">
        <f t="shared" si="317"/>
        <v>1.858974358974359</v>
      </c>
      <c r="BP477" s="268">
        <f t="shared" si="317"/>
        <v>1.8461538461538463</v>
      </c>
      <c r="BQ477" s="268">
        <f t="shared" si="317"/>
        <v>1.8076923076923077</v>
      </c>
      <c r="BR477" s="268">
        <f t="shared" si="317"/>
        <v>1.9615384615384615</v>
      </c>
      <c r="BS477" s="268">
        <f t="shared" si="317"/>
        <v>1.9487179487179487</v>
      </c>
      <c r="BT477" s="268">
        <f t="shared" si="317"/>
        <v>1.9871794871794872</v>
      </c>
      <c r="BU477" s="268">
        <f t="shared" si="317"/>
        <v>1.7529411764705882</v>
      </c>
      <c r="BV477" s="268">
        <f t="shared" si="317"/>
        <v>1.9871794871794872</v>
      </c>
      <c r="BW477" s="268">
        <f t="shared" si="317"/>
        <v>1.9620253164556962</v>
      </c>
      <c r="BX477" s="619">
        <f>COUNTIF($BG478:$BX478,"Đ")</f>
        <v>17</v>
      </c>
      <c r="BY477" s="691">
        <f>BX477/COUNTA($BG478:$BX478)</f>
        <v>1</v>
      </c>
      <c r="BZ477" s="619">
        <f>COUNTIF($BG478:$BX478,"CCG")</f>
        <v>0</v>
      </c>
      <c r="CA477" s="691">
        <f>BZ477/COUNTA($BG478:$BX478)</f>
        <v>0</v>
      </c>
      <c r="CB477" s="619">
        <f>COUNTIF($BG478:$BX478,"CĐ")</f>
        <v>0</v>
      </c>
      <c r="CC477" s="691">
        <f>CB477/COUNTA($BG478:$BX478)</f>
        <v>0</v>
      </c>
      <c r="CD477" s="692">
        <f>(((BX477*2)+(BZ477*1)+(CB477*0)))/(BX477+BZ477+CB477)</f>
        <v>2</v>
      </c>
      <c r="CE477" s="692" t="str">
        <f>IF(CD477&gt;=1.6,"Đạt mục tiêu",IF(CD477&gt;=1,"Cần cố gắng","Chưa đạt"))</f>
        <v>Đạt mục tiêu</v>
      </c>
      <c r="CF477" s="692" t="str">
        <f>IF(CE477&gt;=1.6,"Đạt mục tiêu",IF(CE477&gt;=1,"Cần cố gắng","Chưa đạt"))</f>
        <v>Đạt mục tiêu</v>
      </c>
    </row>
    <row r="478" spans="1:84" s="36" customFormat="1" ht="27.75" customHeight="1">
      <c r="A478" s="678"/>
      <c r="B478" s="678"/>
      <c r="C478" s="351"/>
      <c r="D478" s="352"/>
      <c r="E478" s="353"/>
      <c r="F478" s="265"/>
      <c r="G478" s="189"/>
      <c r="H478" s="189"/>
      <c r="I478" s="189"/>
      <c r="J478" s="189"/>
      <c r="K478" s="189"/>
      <c r="L478" s="189"/>
      <c r="M478" s="189"/>
      <c r="N478" s="189"/>
      <c r="O478" s="189"/>
      <c r="P478" s="189"/>
      <c r="Q478" s="189"/>
      <c r="R478" s="189"/>
      <c r="S478" s="189"/>
      <c r="T478" s="189"/>
      <c r="U478" s="189"/>
      <c r="V478" s="189"/>
      <c r="W478" s="189"/>
      <c r="X478" s="189"/>
      <c r="Y478" s="189"/>
      <c r="Z478" s="189"/>
      <c r="AA478" s="189"/>
      <c r="AB478" s="189"/>
      <c r="AC478" s="189"/>
      <c r="AD478" s="189"/>
      <c r="AE478" s="189"/>
      <c r="AF478" s="189"/>
      <c r="AG478" s="189"/>
      <c r="AH478" s="189"/>
      <c r="AI478" s="189"/>
      <c r="AJ478" s="189"/>
      <c r="AK478" s="189"/>
      <c r="AL478" s="189"/>
      <c r="AM478" s="189"/>
      <c r="AN478" s="189"/>
      <c r="AO478" s="189"/>
      <c r="AP478" s="189"/>
      <c r="AQ478" s="189"/>
      <c r="AR478" s="189"/>
      <c r="AS478" s="189"/>
      <c r="AT478" s="189"/>
      <c r="AU478" s="189"/>
      <c r="AV478" s="189"/>
      <c r="AW478" s="189"/>
      <c r="AX478" s="189"/>
      <c r="AY478" s="189"/>
      <c r="AZ478" s="189"/>
      <c r="BA478" s="189"/>
      <c r="BB478" s="189"/>
      <c r="BC478" s="189"/>
      <c r="BD478" s="189"/>
      <c r="BE478" s="189"/>
      <c r="BF478" s="189"/>
      <c r="BG478" s="268" t="str">
        <f>IF(BG477&lt;1,"CĐ",IF(BG477&lt;1.6,"CCG","Đ"))</f>
        <v>Đ</v>
      </c>
      <c r="BH478" s="268" t="str">
        <f>IF(BH477&lt;1,"CĐ",IF(BH477&lt;1.6,"CCG","Đ"))</f>
        <v>Đ</v>
      </c>
      <c r="BI478" s="268" t="str">
        <f t="shared" ref="BI478:BW478" si="318">IF(BI477&lt;1,"CĐ",IF(BI477&lt;1.6,"CCG","Đ"))</f>
        <v>Đ</v>
      </c>
      <c r="BJ478" s="268" t="str">
        <f t="shared" si="318"/>
        <v>Đ</v>
      </c>
      <c r="BK478" s="268" t="str">
        <f t="shared" si="318"/>
        <v>Đ</v>
      </c>
      <c r="BL478" s="268" t="str">
        <f t="shared" si="318"/>
        <v>Đ</v>
      </c>
      <c r="BM478" s="268" t="str">
        <f t="shared" si="318"/>
        <v>Đ</v>
      </c>
      <c r="BN478" s="268" t="str">
        <f t="shared" si="318"/>
        <v>Đ</v>
      </c>
      <c r="BO478" s="268" t="str">
        <f t="shared" si="318"/>
        <v>Đ</v>
      </c>
      <c r="BP478" s="268" t="str">
        <f t="shared" si="318"/>
        <v>Đ</v>
      </c>
      <c r="BQ478" s="268" t="str">
        <f t="shared" si="318"/>
        <v>Đ</v>
      </c>
      <c r="BR478" s="268" t="str">
        <f t="shared" si="318"/>
        <v>Đ</v>
      </c>
      <c r="BS478" s="268" t="str">
        <f t="shared" si="318"/>
        <v>Đ</v>
      </c>
      <c r="BT478" s="268" t="str">
        <f t="shared" si="318"/>
        <v>Đ</v>
      </c>
      <c r="BU478" s="268" t="str">
        <f t="shared" si="318"/>
        <v>Đ</v>
      </c>
      <c r="BV478" s="268" t="str">
        <f t="shared" si="318"/>
        <v>Đ</v>
      </c>
      <c r="BW478" s="268" t="str">
        <f t="shared" si="318"/>
        <v>Đ</v>
      </c>
      <c r="BX478" s="619"/>
      <c r="BY478" s="691"/>
      <c r="BZ478" s="619"/>
      <c r="CA478" s="691"/>
      <c r="CB478" s="619"/>
      <c r="CC478" s="691"/>
      <c r="CD478" s="692"/>
      <c r="CE478" s="692"/>
      <c r="CF478" s="692"/>
    </row>
    <row r="479" spans="1:84" s="36" customFormat="1" ht="27.75" customHeight="1">
      <c r="A479" s="693" t="s">
        <v>1154</v>
      </c>
      <c r="B479" s="693"/>
      <c r="C479" s="258" t="s">
        <v>1147</v>
      </c>
      <c r="D479" s="260"/>
      <c r="E479" s="259"/>
      <c r="F479" s="260"/>
      <c r="G479" s="256"/>
      <c r="H479" s="256"/>
      <c r="I479" s="256"/>
      <c r="J479" s="256"/>
      <c r="K479" s="256"/>
      <c r="L479" s="256"/>
      <c r="M479" s="256"/>
      <c r="N479" s="256"/>
      <c r="O479" s="256"/>
      <c r="P479" s="256"/>
      <c r="Q479" s="256"/>
      <c r="R479" s="256"/>
      <c r="S479" s="256"/>
      <c r="T479" s="462"/>
      <c r="U479" s="256"/>
      <c r="V479" s="256"/>
      <c r="W479" s="469"/>
      <c r="X479" s="256"/>
      <c r="Y479" s="256"/>
      <c r="Z479" s="256"/>
      <c r="AA479" s="256"/>
      <c r="AB479" s="256"/>
      <c r="AC479" s="256"/>
      <c r="AD479" s="256"/>
      <c r="AE479" s="256"/>
      <c r="AF479" s="256"/>
      <c r="AG479" s="256"/>
      <c r="AH479" s="256"/>
      <c r="AI479" s="256"/>
      <c r="AJ479" s="256"/>
      <c r="AK479" s="256"/>
      <c r="AL479" s="256"/>
      <c r="AM479" s="256"/>
      <c r="AN479" s="256"/>
      <c r="AO479" s="256"/>
      <c r="AP479" s="256"/>
      <c r="AQ479" s="256"/>
      <c r="AR479" s="256"/>
      <c r="AS479" s="256"/>
      <c r="AT479" s="256"/>
      <c r="AU479" s="256"/>
      <c r="AV479" s="469"/>
      <c r="AW479" s="469"/>
      <c r="AX479" s="469"/>
      <c r="AY479" s="469"/>
      <c r="AZ479" s="256"/>
      <c r="BA479" s="256"/>
      <c r="BB479" s="256"/>
      <c r="BC479" s="256"/>
      <c r="BD479" s="256"/>
      <c r="BE479" s="256"/>
      <c r="BF479" s="256"/>
      <c r="BG479" s="347">
        <f t="shared" ref="BG479:BW479" si="319">COUNTIFS($S$7:$S$546,"x",BG$7:BG$546,"2")</f>
        <v>68</v>
      </c>
      <c r="BH479" s="261">
        <f t="shared" si="319"/>
        <v>69</v>
      </c>
      <c r="BI479" s="261">
        <f t="shared" si="319"/>
        <v>67</v>
      </c>
      <c r="BJ479" s="261">
        <f t="shared" si="319"/>
        <v>65</v>
      </c>
      <c r="BK479" s="261">
        <f t="shared" si="319"/>
        <v>48</v>
      </c>
      <c r="BL479" s="261">
        <f t="shared" si="319"/>
        <v>69</v>
      </c>
      <c r="BM479" s="261">
        <f t="shared" si="319"/>
        <v>69</v>
      </c>
      <c r="BN479" s="261">
        <f t="shared" si="319"/>
        <v>68</v>
      </c>
      <c r="BO479" s="261">
        <f t="shared" si="319"/>
        <v>62</v>
      </c>
      <c r="BP479" s="261">
        <f t="shared" si="319"/>
        <v>57</v>
      </c>
      <c r="BQ479" s="347">
        <f t="shared" si="319"/>
        <v>57</v>
      </c>
      <c r="BR479" s="347">
        <f t="shared" si="319"/>
        <v>61</v>
      </c>
      <c r="BS479" s="347">
        <f t="shared" si="319"/>
        <v>66</v>
      </c>
      <c r="BT479" s="347">
        <f t="shared" si="319"/>
        <v>68</v>
      </c>
      <c r="BU479" s="347">
        <f t="shared" si="319"/>
        <v>63</v>
      </c>
      <c r="BV479" s="347">
        <f t="shared" si="319"/>
        <v>68</v>
      </c>
      <c r="BW479" s="461">
        <f t="shared" si="319"/>
        <v>68</v>
      </c>
      <c r="BX479" s="261"/>
      <c r="BY479" s="256"/>
      <c r="BZ479" s="256"/>
      <c r="CA479" s="256"/>
      <c r="CB479" s="256"/>
      <c r="CC479" s="256"/>
      <c r="CD479" s="256"/>
      <c r="CE479" s="256"/>
      <c r="CF479" s="256"/>
    </row>
    <row r="480" spans="1:84" s="36" customFormat="1" ht="27" customHeight="1">
      <c r="A480" s="693"/>
      <c r="B480" s="693"/>
      <c r="C480" s="258" t="s">
        <v>1148</v>
      </c>
      <c r="D480" s="260"/>
      <c r="E480" s="259"/>
      <c r="F480" s="260"/>
      <c r="G480" s="256"/>
      <c r="H480" s="256"/>
      <c r="I480" s="256"/>
      <c r="J480" s="256"/>
      <c r="K480" s="256"/>
      <c r="L480" s="256"/>
      <c r="M480" s="256"/>
      <c r="N480" s="256"/>
      <c r="O480" s="256"/>
      <c r="P480" s="256"/>
      <c r="Q480" s="256"/>
      <c r="R480" s="256"/>
      <c r="S480" s="256"/>
      <c r="T480" s="462"/>
      <c r="U480" s="256"/>
      <c r="V480" s="256"/>
      <c r="W480" s="469"/>
      <c r="X480" s="256"/>
      <c r="Y480" s="256"/>
      <c r="Z480" s="256"/>
      <c r="AA480" s="256"/>
      <c r="AB480" s="256"/>
      <c r="AC480" s="256"/>
      <c r="AD480" s="256"/>
      <c r="AE480" s="256"/>
      <c r="AF480" s="256"/>
      <c r="AG480" s="256"/>
      <c r="AH480" s="256"/>
      <c r="AI480" s="256"/>
      <c r="AJ480" s="256"/>
      <c r="AK480" s="256"/>
      <c r="AL480" s="256"/>
      <c r="AM480" s="256"/>
      <c r="AN480" s="256"/>
      <c r="AO480" s="256"/>
      <c r="AP480" s="256"/>
      <c r="AQ480" s="256"/>
      <c r="AR480" s="256"/>
      <c r="AS480" s="256"/>
      <c r="AT480" s="256"/>
      <c r="AU480" s="256"/>
      <c r="AV480" s="469"/>
      <c r="AW480" s="469"/>
      <c r="AX480" s="469"/>
      <c r="AY480" s="469"/>
      <c r="AZ480" s="256"/>
      <c r="BA480" s="256"/>
      <c r="BB480" s="256"/>
      <c r="BC480" s="256"/>
      <c r="BD480" s="256"/>
      <c r="BE480" s="256"/>
      <c r="BF480" s="256"/>
      <c r="BG480" s="347">
        <f t="shared" ref="BG480:BW480" si="320">COUNTIFS($S$7:$S$546,"x",BG$7:BG$546,"1")</f>
        <v>1</v>
      </c>
      <c r="BH480" s="261">
        <f t="shared" si="320"/>
        <v>0</v>
      </c>
      <c r="BI480" s="261">
        <f t="shared" si="320"/>
        <v>2</v>
      </c>
      <c r="BJ480" s="261">
        <f t="shared" si="320"/>
        <v>4</v>
      </c>
      <c r="BK480" s="261">
        <f t="shared" si="320"/>
        <v>21</v>
      </c>
      <c r="BL480" s="261">
        <f t="shared" si="320"/>
        <v>0</v>
      </c>
      <c r="BM480" s="261">
        <f t="shared" si="320"/>
        <v>0</v>
      </c>
      <c r="BN480" s="261">
        <f t="shared" si="320"/>
        <v>1</v>
      </c>
      <c r="BO480" s="261">
        <f t="shared" si="320"/>
        <v>7</v>
      </c>
      <c r="BP480" s="261">
        <f t="shared" si="320"/>
        <v>12</v>
      </c>
      <c r="BQ480" s="347">
        <f t="shared" si="320"/>
        <v>12</v>
      </c>
      <c r="BR480" s="347">
        <f t="shared" si="320"/>
        <v>8</v>
      </c>
      <c r="BS480" s="347">
        <f t="shared" si="320"/>
        <v>3</v>
      </c>
      <c r="BT480" s="347">
        <f t="shared" si="320"/>
        <v>1</v>
      </c>
      <c r="BU480" s="347">
        <f t="shared" si="320"/>
        <v>6</v>
      </c>
      <c r="BV480" s="347">
        <f t="shared" si="320"/>
        <v>1</v>
      </c>
      <c r="BW480" s="461">
        <f t="shared" si="320"/>
        <v>1</v>
      </c>
      <c r="BX480" s="261"/>
      <c r="BY480" s="256"/>
      <c r="BZ480" s="256"/>
      <c r="CA480" s="256"/>
      <c r="CB480" s="256"/>
      <c r="CC480" s="256"/>
      <c r="CD480" s="256"/>
      <c r="CE480" s="256"/>
      <c r="CF480" s="256"/>
    </row>
    <row r="481" spans="1:84" s="36" customFormat="1" ht="24.75" customHeight="1">
      <c r="A481" s="693"/>
      <c r="B481" s="693"/>
      <c r="C481" s="258" t="s">
        <v>1149</v>
      </c>
      <c r="D481" s="260"/>
      <c r="E481" s="259"/>
      <c r="F481" s="260"/>
      <c r="G481" s="256"/>
      <c r="H481" s="256"/>
      <c r="I481" s="256"/>
      <c r="J481" s="256"/>
      <c r="K481" s="256"/>
      <c r="L481" s="256"/>
      <c r="M481" s="256"/>
      <c r="N481" s="256"/>
      <c r="O481" s="256"/>
      <c r="P481" s="256"/>
      <c r="Q481" s="256"/>
      <c r="R481" s="256"/>
      <c r="S481" s="256"/>
      <c r="T481" s="462"/>
      <c r="U481" s="256"/>
      <c r="V481" s="256"/>
      <c r="W481" s="469"/>
      <c r="X481" s="256"/>
      <c r="Y481" s="256"/>
      <c r="Z481" s="256"/>
      <c r="AA481" s="256"/>
      <c r="AB481" s="256"/>
      <c r="AC481" s="256"/>
      <c r="AD481" s="256"/>
      <c r="AE481" s="256"/>
      <c r="AF481" s="256"/>
      <c r="AG481" s="256"/>
      <c r="AH481" s="256"/>
      <c r="AI481" s="256"/>
      <c r="AJ481" s="256"/>
      <c r="AK481" s="256"/>
      <c r="AL481" s="256"/>
      <c r="AM481" s="256"/>
      <c r="AN481" s="256"/>
      <c r="AO481" s="256"/>
      <c r="AP481" s="256"/>
      <c r="AQ481" s="256"/>
      <c r="AR481" s="256"/>
      <c r="AS481" s="256"/>
      <c r="AT481" s="256"/>
      <c r="AU481" s="256"/>
      <c r="AV481" s="469"/>
      <c r="AW481" s="469"/>
      <c r="AX481" s="469"/>
      <c r="AY481" s="469"/>
      <c r="AZ481" s="256"/>
      <c r="BA481" s="256"/>
      <c r="BB481" s="256"/>
      <c r="BC481" s="256"/>
      <c r="BD481" s="256"/>
      <c r="BE481" s="256"/>
      <c r="BF481" s="256"/>
      <c r="BG481" s="347">
        <f t="shared" ref="BG481:BW481" si="321">COUNTIFS($S$7:$S$546,"x",BG$7:BG$546,"0")</f>
        <v>0</v>
      </c>
      <c r="BH481" s="261">
        <f t="shared" si="321"/>
        <v>0</v>
      </c>
      <c r="BI481" s="261">
        <f t="shared" si="321"/>
        <v>0</v>
      </c>
      <c r="BJ481" s="261">
        <f t="shared" si="321"/>
        <v>0</v>
      </c>
      <c r="BK481" s="261">
        <f t="shared" si="321"/>
        <v>0</v>
      </c>
      <c r="BL481" s="261">
        <f t="shared" si="321"/>
        <v>0</v>
      </c>
      <c r="BM481" s="261">
        <f t="shared" si="321"/>
        <v>0</v>
      </c>
      <c r="BN481" s="261">
        <f t="shared" si="321"/>
        <v>0</v>
      </c>
      <c r="BO481" s="261">
        <f t="shared" si="321"/>
        <v>0</v>
      </c>
      <c r="BP481" s="261">
        <f t="shared" si="321"/>
        <v>0</v>
      </c>
      <c r="BQ481" s="347">
        <f t="shared" si="321"/>
        <v>0</v>
      </c>
      <c r="BR481" s="347">
        <f t="shared" si="321"/>
        <v>0</v>
      </c>
      <c r="BS481" s="347">
        <f t="shared" si="321"/>
        <v>0</v>
      </c>
      <c r="BT481" s="347">
        <f t="shared" si="321"/>
        <v>0</v>
      </c>
      <c r="BU481" s="347">
        <f t="shared" si="321"/>
        <v>0</v>
      </c>
      <c r="BV481" s="347">
        <f t="shared" si="321"/>
        <v>0</v>
      </c>
      <c r="BW481" s="461">
        <f t="shared" si="321"/>
        <v>0</v>
      </c>
      <c r="BX481" s="261"/>
      <c r="BY481" s="256"/>
      <c r="BZ481" s="256"/>
      <c r="CA481" s="256"/>
      <c r="CB481" s="256"/>
      <c r="CC481" s="256"/>
      <c r="CD481" s="256"/>
      <c r="CE481" s="256"/>
      <c r="CF481" s="256"/>
    </row>
    <row r="482" spans="1:84" s="36" customFormat="1" ht="27.75" customHeight="1">
      <c r="A482" s="693"/>
      <c r="B482" s="693"/>
      <c r="C482" s="354" t="s">
        <v>1150</v>
      </c>
      <c r="D482" s="355"/>
      <c r="E482" s="356"/>
      <c r="F482" s="260"/>
      <c r="G482" s="256"/>
      <c r="H482" s="256"/>
      <c r="I482" s="256"/>
      <c r="J482" s="256"/>
      <c r="K482" s="256"/>
      <c r="L482" s="256"/>
      <c r="M482" s="256"/>
      <c r="N482" s="256"/>
      <c r="O482" s="256"/>
      <c r="P482" s="256"/>
      <c r="Q482" s="256"/>
      <c r="R482" s="256"/>
      <c r="S482" s="256"/>
      <c r="T482" s="462"/>
      <c r="U482" s="256"/>
      <c r="V482" s="256"/>
      <c r="W482" s="469"/>
      <c r="X482" s="256"/>
      <c r="Y482" s="256"/>
      <c r="Z482" s="256"/>
      <c r="AA482" s="256"/>
      <c r="AB482" s="256"/>
      <c r="AC482" s="256"/>
      <c r="AD482" s="256"/>
      <c r="AE482" s="256"/>
      <c r="AF482" s="256"/>
      <c r="AG482" s="256"/>
      <c r="AH482" s="256"/>
      <c r="AI482" s="256"/>
      <c r="AJ482" s="256"/>
      <c r="AK482" s="256"/>
      <c r="AL482" s="256"/>
      <c r="AM482" s="256"/>
      <c r="AN482" s="256"/>
      <c r="AO482" s="256"/>
      <c r="AP482" s="256"/>
      <c r="AQ482" s="256"/>
      <c r="AR482" s="256"/>
      <c r="AS482" s="256"/>
      <c r="AT482" s="256"/>
      <c r="AU482" s="256"/>
      <c r="AV482" s="469"/>
      <c r="AW482" s="469"/>
      <c r="AX482" s="469"/>
      <c r="AY482" s="469"/>
      <c r="AZ482" s="256"/>
      <c r="BA482" s="256"/>
      <c r="BB482" s="256"/>
      <c r="BC482" s="256"/>
      <c r="BD482" s="256"/>
      <c r="BE482" s="256"/>
      <c r="BF482" s="256"/>
      <c r="BG482" s="263">
        <f t="shared" ref="BG482:BW482" si="322">(((BG479*2)+(BG480*1)+(BG481*0)))/(BG479+BG480+BG481)</f>
        <v>1.9855072463768115</v>
      </c>
      <c r="BH482" s="263">
        <f t="shared" si="322"/>
        <v>2</v>
      </c>
      <c r="BI482" s="263">
        <f t="shared" si="322"/>
        <v>1.9710144927536233</v>
      </c>
      <c r="BJ482" s="263">
        <f t="shared" si="322"/>
        <v>1.9420289855072463</v>
      </c>
      <c r="BK482" s="263">
        <f t="shared" si="322"/>
        <v>1.6956521739130435</v>
      </c>
      <c r="BL482" s="263">
        <f t="shared" si="322"/>
        <v>2</v>
      </c>
      <c r="BM482" s="263">
        <f t="shared" si="322"/>
        <v>2</v>
      </c>
      <c r="BN482" s="263">
        <f t="shared" si="322"/>
        <v>1.9855072463768115</v>
      </c>
      <c r="BO482" s="263">
        <f t="shared" si="322"/>
        <v>1.8985507246376812</v>
      </c>
      <c r="BP482" s="263">
        <f t="shared" si="322"/>
        <v>1.826086956521739</v>
      </c>
      <c r="BQ482" s="263">
        <f t="shared" si="322"/>
        <v>1.826086956521739</v>
      </c>
      <c r="BR482" s="263">
        <f t="shared" si="322"/>
        <v>1.8840579710144927</v>
      </c>
      <c r="BS482" s="263">
        <f t="shared" si="322"/>
        <v>1.9565217391304348</v>
      </c>
      <c r="BT482" s="263">
        <f t="shared" si="322"/>
        <v>1.9855072463768115</v>
      </c>
      <c r="BU482" s="263">
        <f t="shared" si="322"/>
        <v>1.9130434782608696</v>
      </c>
      <c r="BV482" s="263">
        <f t="shared" si="322"/>
        <v>1.9855072463768115</v>
      </c>
      <c r="BW482" s="263">
        <f t="shared" si="322"/>
        <v>1.9855072463768115</v>
      </c>
      <c r="BX482" s="640">
        <f>COUNTIF($BG483:$BX483,"Đ")</f>
        <v>17</v>
      </c>
      <c r="BY482" s="694">
        <f>BX482/COUNTA($BG483:$BX483)</f>
        <v>1</v>
      </c>
      <c r="BZ482" s="640">
        <f>COUNTIF($BG483:$BX483,"CCG")</f>
        <v>0</v>
      </c>
      <c r="CA482" s="694">
        <f>BZ482/COUNTA($BG483:$BX483)</f>
        <v>0</v>
      </c>
      <c r="CB482" s="640">
        <f>COUNTIF($BG483:$BX483,"CĐ")</f>
        <v>0</v>
      </c>
      <c r="CC482" s="694">
        <f>CB482/COUNTA($BG483:$BX483)</f>
        <v>0</v>
      </c>
      <c r="CD482" s="690">
        <f>(((BX482*2)+(BZ482*1)+(CB482*0)))/(BX482+BZ482+CB482)</f>
        <v>2</v>
      </c>
      <c r="CE482" s="690" t="str">
        <f>IF(CD482&gt;=1.6,"Đạt mục tiêu",IF(CD482&gt;=1,"Cần cố gắng","Chưa đạt"))</f>
        <v>Đạt mục tiêu</v>
      </c>
      <c r="CF482" s="690" t="str">
        <f>IF(CE482&gt;=1.6,"Đạt mục tiêu",IF(CE482&gt;=1,"Cần cố gắng","Chưa đạt"))</f>
        <v>Đạt mục tiêu</v>
      </c>
    </row>
    <row r="483" spans="1:84" s="36" customFormat="1" ht="27.75" customHeight="1">
      <c r="A483" s="693"/>
      <c r="B483" s="693"/>
      <c r="C483" s="357"/>
      <c r="D483" s="358"/>
      <c r="E483" s="359"/>
      <c r="F483" s="260"/>
      <c r="G483" s="256"/>
      <c r="H483" s="256"/>
      <c r="I483" s="256"/>
      <c r="J483" s="256"/>
      <c r="K483" s="256"/>
      <c r="L483" s="256"/>
      <c r="M483" s="256"/>
      <c r="N483" s="256"/>
      <c r="O483" s="256"/>
      <c r="P483" s="256"/>
      <c r="Q483" s="256"/>
      <c r="R483" s="256"/>
      <c r="S483" s="256"/>
      <c r="T483" s="462"/>
      <c r="U483" s="256"/>
      <c r="V483" s="256"/>
      <c r="W483" s="469"/>
      <c r="X483" s="256"/>
      <c r="Y483" s="256"/>
      <c r="Z483" s="256"/>
      <c r="AA483" s="256"/>
      <c r="AB483" s="256"/>
      <c r="AC483" s="256"/>
      <c r="AD483" s="256"/>
      <c r="AE483" s="256"/>
      <c r="AF483" s="256"/>
      <c r="AG483" s="256"/>
      <c r="AH483" s="256"/>
      <c r="AI483" s="256"/>
      <c r="AJ483" s="256"/>
      <c r="AK483" s="256"/>
      <c r="AL483" s="256"/>
      <c r="AM483" s="256"/>
      <c r="AN483" s="256"/>
      <c r="AO483" s="256"/>
      <c r="AP483" s="256"/>
      <c r="AQ483" s="256"/>
      <c r="AR483" s="256"/>
      <c r="AS483" s="256"/>
      <c r="AT483" s="256"/>
      <c r="AU483" s="256"/>
      <c r="AV483" s="469"/>
      <c r="AW483" s="469"/>
      <c r="AX483" s="469"/>
      <c r="AY483" s="469"/>
      <c r="AZ483" s="256"/>
      <c r="BA483" s="256"/>
      <c r="BB483" s="256"/>
      <c r="BC483" s="256"/>
      <c r="BD483" s="256"/>
      <c r="BE483" s="256"/>
      <c r="BF483" s="256"/>
      <c r="BG483" s="263" t="str">
        <f>IF(BG482&lt;1,"CĐ",IF(BG482&lt;1.6,"CCG","Đ"))</f>
        <v>Đ</v>
      </c>
      <c r="BH483" s="263" t="str">
        <f>IF(BH482&lt;1,"CĐ",IF(BH482&lt;1.6,"CCG","Đ"))</f>
        <v>Đ</v>
      </c>
      <c r="BI483" s="263" t="str">
        <f t="shared" ref="BI483:BW483" si="323">IF(BI482&lt;1,"CĐ",IF(BI482&lt;1.6,"CCG","Đ"))</f>
        <v>Đ</v>
      </c>
      <c r="BJ483" s="263" t="str">
        <f t="shared" si="323"/>
        <v>Đ</v>
      </c>
      <c r="BK483" s="263" t="str">
        <f t="shared" si="323"/>
        <v>Đ</v>
      </c>
      <c r="BL483" s="263" t="str">
        <f t="shared" si="323"/>
        <v>Đ</v>
      </c>
      <c r="BM483" s="263" t="str">
        <f t="shared" si="323"/>
        <v>Đ</v>
      </c>
      <c r="BN483" s="263" t="str">
        <f t="shared" si="323"/>
        <v>Đ</v>
      </c>
      <c r="BO483" s="263" t="str">
        <f t="shared" si="323"/>
        <v>Đ</v>
      </c>
      <c r="BP483" s="263" t="str">
        <f t="shared" si="323"/>
        <v>Đ</v>
      </c>
      <c r="BQ483" s="263" t="str">
        <f t="shared" si="323"/>
        <v>Đ</v>
      </c>
      <c r="BR483" s="263" t="str">
        <f t="shared" si="323"/>
        <v>Đ</v>
      </c>
      <c r="BS483" s="263" t="str">
        <f t="shared" si="323"/>
        <v>Đ</v>
      </c>
      <c r="BT483" s="263" t="str">
        <f t="shared" si="323"/>
        <v>Đ</v>
      </c>
      <c r="BU483" s="263" t="str">
        <f t="shared" si="323"/>
        <v>Đ</v>
      </c>
      <c r="BV483" s="263" t="str">
        <f t="shared" si="323"/>
        <v>Đ</v>
      </c>
      <c r="BW483" s="263" t="str">
        <f t="shared" si="323"/>
        <v>Đ</v>
      </c>
      <c r="BX483" s="640"/>
      <c r="BY483" s="694"/>
      <c r="BZ483" s="640"/>
      <c r="CA483" s="694"/>
      <c r="CB483" s="640"/>
      <c r="CC483" s="694"/>
      <c r="CD483" s="690"/>
      <c r="CE483" s="690"/>
      <c r="CF483" s="690"/>
    </row>
    <row r="484" spans="1:84" s="36" customFormat="1" ht="34.5" customHeight="1">
      <c r="A484" s="678" t="s">
        <v>1180</v>
      </c>
      <c r="B484" s="678"/>
      <c r="C484" s="264" t="s">
        <v>1147</v>
      </c>
      <c r="D484" s="265"/>
      <c r="E484" s="266"/>
      <c r="F484" s="265"/>
      <c r="G484" s="189"/>
      <c r="H484" s="189"/>
      <c r="I484" s="189"/>
      <c r="J484" s="189"/>
      <c r="K484" s="189"/>
      <c r="L484" s="189"/>
      <c r="M484" s="189"/>
      <c r="N484" s="189"/>
      <c r="O484" s="189"/>
      <c r="P484" s="189"/>
      <c r="Q484" s="189"/>
      <c r="R484" s="189"/>
      <c r="S484" s="189"/>
      <c r="T484" s="189"/>
      <c r="U484" s="189"/>
      <c r="V484" s="189"/>
      <c r="W484" s="189"/>
      <c r="X484" s="189"/>
      <c r="Y484" s="189"/>
      <c r="Z484" s="189"/>
      <c r="AA484" s="189"/>
      <c r="AB484" s="189"/>
      <c r="AC484" s="189"/>
      <c r="AD484" s="189"/>
      <c r="AE484" s="189"/>
      <c r="AF484" s="189"/>
      <c r="AG484" s="189"/>
      <c r="AH484" s="189"/>
      <c r="AI484" s="189"/>
      <c r="AJ484" s="189"/>
      <c r="AK484" s="189"/>
      <c r="AL484" s="189"/>
      <c r="AM484" s="189"/>
      <c r="AN484" s="189"/>
      <c r="AO484" s="189"/>
      <c r="AP484" s="189"/>
      <c r="AQ484" s="189"/>
      <c r="AR484" s="189"/>
      <c r="AS484" s="189"/>
      <c r="AT484" s="189"/>
      <c r="AU484" s="189"/>
      <c r="AV484" s="189"/>
      <c r="AW484" s="189"/>
      <c r="AX484" s="189"/>
      <c r="AY484" s="189"/>
      <c r="AZ484" s="189"/>
      <c r="BA484" s="189"/>
      <c r="BB484" s="189"/>
      <c r="BC484" s="189"/>
      <c r="BD484" s="189"/>
      <c r="BE484" s="189"/>
      <c r="BF484" s="189"/>
      <c r="BG484" s="346">
        <f t="shared" ref="BG484:BW484" si="324">COUNTIFS($U$7:$U$546,"x",BG$7:BG$546,"2")</f>
        <v>86</v>
      </c>
      <c r="BH484" s="267">
        <f t="shared" si="324"/>
        <v>87</v>
      </c>
      <c r="BI484" s="267">
        <f t="shared" si="324"/>
        <v>85</v>
      </c>
      <c r="BJ484" s="267">
        <f t="shared" si="324"/>
        <v>82</v>
      </c>
      <c r="BK484" s="267">
        <f t="shared" si="324"/>
        <v>65</v>
      </c>
      <c r="BL484" s="267">
        <f t="shared" si="324"/>
        <v>86</v>
      </c>
      <c r="BM484" s="267">
        <f t="shared" si="324"/>
        <v>86</v>
      </c>
      <c r="BN484" s="267">
        <f t="shared" si="324"/>
        <v>84</v>
      </c>
      <c r="BO484" s="267">
        <f t="shared" si="324"/>
        <v>76</v>
      </c>
      <c r="BP484" s="267">
        <f t="shared" si="324"/>
        <v>74</v>
      </c>
      <c r="BQ484" s="346">
        <f t="shared" si="324"/>
        <v>70</v>
      </c>
      <c r="BR484" s="346">
        <f t="shared" si="324"/>
        <v>83</v>
      </c>
      <c r="BS484" s="346">
        <f t="shared" si="324"/>
        <v>84</v>
      </c>
      <c r="BT484" s="346">
        <f t="shared" si="324"/>
        <v>84</v>
      </c>
      <c r="BU484" s="346">
        <f t="shared" si="324"/>
        <v>82</v>
      </c>
      <c r="BV484" s="346">
        <f t="shared" si="324"/>
        <v>85</v>
      </c>
      <c r="BW484" s="460">
        <f t="shared" si="324"/>
        <v>86</v>
      </c>
      <c r="BX484" s="267"/>
      <c r="BY484" s="189"/>
      <c r="BZ484" s="189"/>
      <c r="CA484" s="189"/>
      <c r="CB484" s="189"/>
      <c r="CC484" s="189"/>
      <c r="CD484" s="189"/>
      <c r="CE484" s="189"/>
      <c r="CF484" s="189"/>
    </row>
    <row r="485" spans="1:84" s="36" customFormat="1" ht="24" customHeight="1">
      <c r="A485" s="678"/>
      <c r="B485" s="678"/>
      <c r="C485" s="264" t="s">
        <v>1148</v>
      </c>
      <c r="D485" s="265"/>
      <c r="E485" s="266"/>
      <c r="F485" s="265"/>
      <c r="G485" s="189"/>
      <c r="H485" s="189"/>
      <c r="I485" s="189"/>
      <c r="J485" s="189"/>
      <c r="K485" s="189"/>
      <c r="L485" s="189"/>
      <c r="M485" s="189"/>
      <c r="N485" s="189"/>
      <c r="O485" s="189"/>
      <c r="P485" s="189"/>
      <c r="Q485" s="189"/>
      <c r="R485" s="189"/>
      <c r="S485" s="189"/>
      <c r="T485" s="189"/>
      <c r="U485" s="189"/>
      <c r="V485" s="189"/>
      <c r="W485" s="189"/>
      <c r="X485" s="189"/>
      <c r="Y485" s="189"/>
      <c r="Z485" s="189"/>
      <c r="AA485" s="189"/>
      <c r="AB485" s="189"/>
      <c r="AC485" s="189"/>
      <c r="AD485" s="189"/>
      <c r="AE485" s="189"/>
      <c r="AF485" s="189"/>
      <c r="AG485" s="189"/>
      <c r="AH485" s="189"/>
      <c r="AI485" s="189"/>
      <c r="AJ485" s="189"/>
      <c r="AK485" s="189"/>
      <c r="AL485" s="189"/>
      <c r="AM485" s="189"/>
      <c r="AN485" s="189"/>
      <c r="AO485" s="189"/>
      <c r="AP485" s="189"/>
      <c r="AQ485" s="189"/>
      <c r="AR485" s="189"/>
      <c r="AS485" s="189"/>
      <c r="AT485" s="189"/>
      <c r="AU485" s="189"/>
      <c r="AV485" s="189"/>
      <c r="AW485" s="189"/>
      <c r="AX485" s="189"/>
      <c r="AY485" s="189"/>
      <c r="AZ485" s="189"/>
      <c r="BA485" s="189"/>
      <c r="BB485" s="189"/>
      <c r="BC485" s="189"/>
      <c r="BD485" s="189"/>
      <c r="BE485" s="189"/>
      <c r="BF485" s="189"/>
      <c r="BG485" s="346">
        <f t="shared" ref="BG485:BW485" si="325">COUNTIFS($U$7:$U$546,"x",BG$7:BG$546,"1")</f>
        <v>1</v>
      </c>
      <c r="BH485" s="267">
        <f t="shared" si="325"/>
        <v>0</v>
      </c>
      <c r="BI485" s="267">
        <f t="shared" si="325"/>
        <v>2</v>
      </c>
      <c r="BJ485" s="267">
        <f t="shared" si="325"/>
        <v>5</v>
      </c>
      <c r="BK485" s="267">
        <f t="shared" si="325"/>
        <v>22</v>
      </c>
      <c r="BL485" s="267">
        <f t="shared" si="325"/>
        <v>1</v>
      </c>
      <c r="BM485" s="267">
        <f t="shared" si="325"/>
        <v>1</v>
      </c>
      <c r="BN485" s="267">
        <f t="shared" si="325"/>
        <v>3</v>
      </c>
      <c r="BO485" s="267">
        <f t="shared" si="325"/>
        <v>11</v>
      </c>
      <c r="BP485" s="267">
        <f t="shared" si="325"/>
        <v>13</v>
      </c>
      <c r="BQ485" s="346">
        <f t="shared" si="325"/>
        <v>17</v>
      </c>
      <c r="BR485" s="346">
        <f t="shared" si="325"/>
        <v>4</v>
      </c>
      <c r="BS485" s="346">
        <f t="shared" si="325"/>
        <v>3</v>
      </c>
      <c r="BT485" s="346">
        <f t="shared" si="325"/>
        <v>3</v>
      </c>
      <c r="BU485" s="346">
        <f t="shared" si="325"/>
        <v>5</v>
      </c>
      <c r="BV485" s="346">
        <f t="shared" si="325"/>
        <v>2</v>
      </c>
      <c r="BW485" s="460">
        <f t="shared" si="325"/>
        <v>1</v>
      </c>
      <c r="BX485" s="267"/>
      <c r="BY485" s="189"/>
      <c r="BZ485" s="189"/>
      <c r="CA485" s="189"/>
      <c r="CB485" s="189"/>
      <c r="CC485" s="189"/>
      <c r="CD485" s="189"/>
      <c r="CE485" s="189"/>
      <c r="CF485" s="189"/>
    </row>
    <row r="486" spans="1:84" s="36" customFormat="1" ht="32.25" customHeight="1">
      <c r="A486" s="678"/>
      <c r="B486" s="678"/>
      <c r="C486" s="264" t="s">
        <v>1149</v>
      </c>
      <c r="D486" s="265"/>
      <c r="E486" s="266"/>
      <c r="F486" s="265"/>
      <c r="G486" s="189"/>
      <c r="H486" s="189"/>
      <c r="I486" s="189"/>
      <c r="J486" s="189"/>
      <c r="K486" s="189"/>
      <c r="L486" s="189"/>
      <c r="M486" s="189"/>
      <c r="N486" s="189"/>
      <c r="O486" s="189"/>
      <c r="P486" s="189"/>
      <c r="Q486" s="189"/>
      <c r="R486" s="189"/>
      <c r="S486" s="189"/>
      <c r="T486" s="189"/>
      <c r="U486" s="189"/>
      <c r="V486" s="189"/>
      <c r="W486" s="189"/>
      <c r="X486" s="189"/>
      <c r="Y486" s="189"/>
      <c r="Z486" s="189"/>
      <c r="AA486" s="189"/>
      <c r="AB486" s="189"/>
      <c r="AC486" s="189"/>
      <c r="AD486" s="189"/>
      <c r="AE486" s="189"/>
      <c r="AF486" s="189"/>
      <c r="AG486" s="189"/>
      <c r="AH486" s="189"/>
      <c r="AI486" s="189"/>
      <c r="AJ486" s="189"/>
      <c r="AK486" s="189"/>
      <c r="AL486" s="189"/>
      <c r="AM486" s="189"/>
      <c r="AN486" s="189"/>
      <c r="AO486" s="189"/>
      <c r="AP486" s="189"/>
      <c r="AQ486" s="189"/>
      <c r="AR486" s="189"/>
      <c r="AS486" s="189"/>
      <c r="AT486" s="189"/>
      <c r="AU486" s="189"/>
      <c r="AV486" s="189"/>
      <c r="AW486" s="189"/>
      <c r="AX486" s="189"/>
      <c r="AY486" s="189"/>
      <c r="AZ486" s="189"/>
      <c r="BA486" s="189"/>
      <c r="BB486" s="189"/>
      <c r="BC486" s="189"/>
      <c r="BD486" s="189"/>
      <c r="BE486" s="189"/>
      <c r="BF486" s="189"/>
      <c r="BG486" s="346">
        <f t="shared" ref="BG486:BW486" si="326">COUNTIFS($U$7:$U$546,"x",BG$7:BG$546,"0")</f>
        <v>0</v>
      </c>
      <c r="BH486" s="267">
        <f t="shared" si="326"/>
        <v>0</v>
      </c>
      <c r="BI486" s="267">
        <f t="shared" si="326"/>
        <v>0</v>
      </c>
      <c r="BJ486" s="267">
        <f t="shared" si="326"/>
        <v>0</v>
      </c>
      <c r="BK486" s="267">
        <f t="shared" si="326"/>
        <v>0</v>
      </c>
      <c r="BL486" s="267">
        <f t="shared" si="326"/>
        <v>0</v>
      </c>
      <c r="BM486" s="267">
        <f t="shared" si="326"/>
        <v>0</v>
      </c>
      <c r="BN486" s="267">
        <f t="shared" si="326"/>
        <v>0</v>
      </c>
      <c r="BO486" s="267">
        <f t="shared" si="326"/>
        <v>0</v>
      </c>
      <c r="BP486" s="267">
        <f t="shared" si="326"/>
        <v>0</v>
      </c>
      <c r="BQ486" s="346">
        <f t="shared" si="326"/>
        <v>0</v>
      </c>
      <c r="BR486" s="346">
        <f t="shared" si="326"/>
        <v>0</v>
      </c>
      <c r="BS486" s="346">
        <f t="shared" si="326"/>
        <v>0</v>
      </c>
      <c r="BT486" s="346">
        <f t="shared" si="326"/>
        <v>0</v>
      </c>
      <c r="BU486" s="346">
        <f t="shared" si="326"/>
        <v>0</v>
      </c>
      <c r="BV486" s="346">
        <f t="shared" si="326"/>
        <v>0</v>
      </c>
      <c r="BW486" s="460">
        <f t="shared" si="326"/>
        <v>0</v>
      </c>
      <c r="BX486" s="267"/>
      <c r="BY486" s="189"/>
      <c r="BZ486" s="189"/>
      <c r="CA486" s="189"/>
      <c r="CB486" s="189"/>
      <c r="CC486" s="189"/>
      <c r="CD486" s="189"/>
      <c r="CE486" s="189"/>
      <c r="CF486" s="189"/>
    </row>
    <row r="487" spans="1:84" s="36" customFormat="1" ht="24.75" customHeight="1">
      <c r="A487" s="678"/>
      <c r="B487" s="678"/>
      <c r="C487" s="348" t="s">
        <v>1150</v>
      </c>
      <c r="D487" s="349"/>
      <c r="E487" s="350"/>
      <c r="F487" s="265"/>
      <c r="G487" s="189"/>
      <c r="H487" s="189"/>
      <c r="I487" s="189"/>
      <c r="J487" s="189"/>
      <c r="K487" s="189"/>
      <c r="L487" s="189"/>
      <c r="M487" s="189"/>
      <c r="N487" s="189"/>
      <c r="O487" s="189"/>
      <c r="P487" s="189"/>
      <c r="Q487" s="189"/>
      <c r="R487" s="189"/>
      <c r="S487" s="189"/>
      <c r="T487" s="189"/>
      <c r="U487" s="189"/>
      <c r="V487" s="189"/>
      <c r="W487" s="189"/>
      <c r="X487" s="189"/>
      <c r="Y487" s="189"/>
      <c r="Z487" s="189"/>
      <c r="AA487" s="189"/>
      <c r="AB487" s="189"/>
      <c r="AC487" s="189"/>
      <c r="AD487" s="189"/>
      <c r="AE487" s="189"/>
      <c r="AF487" s="189"/>
      <c r="AG487" s="189"/>
      <c r="AH487" s="189"/>
      <c r="AI487" s="189"/>
      <c r="AJ487" s="189"/>
      <c r="AK487" s="189"/>
      <c r="AL487" s="189"/>
      <c r="AM487" s="189"/>
      <c r="AN487" s="189"/>
      <c r="AO487" s="189"/>
      <c r="AP487" s="189"/>
      <c r="AQ487" s="189"/>
      <c r="AR487" s="189"/>
      <c r="AS487" s="189"/>
      <c r="AT487" s="189"/>
      <c r="AU487" s="189"/>
      <c r="AV487" s="189"/>
      <c r="AW487" s="189"/>
      <c r="AX487" s="189"/>
      <c r="AY487" s="189"/>
      <c r="AZ487" s="189"/>
      <c r="BA487" s="189"/>
      <c r="BB487" s="189"/>
      <c r="BC487" s="189"/>
      <c r="BD487" s="189"/>
      <c r="BE487" s="189"/>
      <c r="BF487" s="189"/>
      <c r="BG487" s="268">
        <f t="shared" ref="BG487:BW487" si="327">(((BG484*2)+(BG485*1)+(BG486*0)))/(BG484+BG485+BG486)</f>
        <v>1.9885057471264367</v>
      </c>
      <c r="BH487" s="268">
        <f t="shared" si="327"/>
        <v>2</v>
      </c>
      <c r="BI487" s="268">
        <f t="shared" si="327"/>
        <v>1.9770114942528736</v>
      </c>
      <c r="BJ487" s="268">
        <f t="shared" si="327"/>
        <v>1.9425287356321839</v>
      </c>
      <c r="BK487" s="268">
        <f t="shared" si="327"/>
        <v>1.7471264367816093</v>
      </c>
      <c r="BL487" s="268">
        <f t="shared" si="327"/>
        <v>1.9885057471264367</v>
      </c>
      <c r="BM487" s="268">
        <f t="shared" si="327"/>
        <v>1.9885057471264367</v>
      </c>
      <c r="BN487" s="268">
        <f t="shared" si="327"/>
        <v>1.9655172413793103</v>
      </c>
      <c r="BO487" s="268">
        <f t="shared" si="327"/>
        <v>1.8735632183908046</v>
      </c>
      <c r="BP487" s="268">
        <f t="shared" si="327"/>
        <v>1.8505747126436782</v>
      </c>
      <c r="BQ487" s="268">
        <f t="shared" si="327"/>
        <v>1.8045977011494252</v>
      </c>
      <c r="BR487" s="268">
        <f t="shared" si="327"/>
        <v>1.9540229885057472</v>
      </c>
      <c r="BS487" s="268">
        <f t="shared" si="327"/>
        <v>1.9655172413793103</v>
      </c>
      <c r="BT487" s="268">
        <f t="shared" si="327"/>
        <v>1.9655172413793103</v>
      </c>
      <c r="BU487" s="268">
        <f t="shared" si="327"/>
        <v>1.9425287356321839</v>
      </c>
      <c r="BV487" s="268">
        <f t="shared" si="327"/>
        <v>1.9770114942528736</v>
      </c>
      <c r="BW487" s="268">
        <f t="shared" si="327"/>
        <v>1.9885057471264367</v>
      </c>
      <c r="BX487" s="619">
        <f>COUNTIF($BG488:$BX488,"Đ")</f>
        <v>17</v>
      </c>
      <c r="BY487" s="691">
        <f>BX487/COUNTA($BG488:$BX488)</f>
        <v>1</v>
      </c>
      <c r="BZ487" s="619">
        <f>COUNTIF($BG488:$BX488,"CCG")</f>
        <v>0</v>
      </c>
      <c r="CA487" s="691">
        <f>BZ487/COUNTA($BG488:$BX488)</f>
        <v>0</v>
      </c>
      <c r="CB487" s="619">
        <f>COUNTIF($BG488:$BX488,"CĐ")</f>
        <v>0</v>
      </c>
      <c r="CC487" s="691">
        <f>CB487/COUNTA($BG488:$BX488)</f>
        <v>0</v>
      </c>
      <c r="CD487" s="692">
        <f>(((BX487*2)+(BZ487*1)+(CB487*0)))/(BX487+BZ487+CB487)</f>
        <v>2</v>
      </c>
      <c r="CE487" s="692" t="str">
        <f>IF(CD487&gt;=1.6,"Đạt mục tiêu",IF(CD487&gt;=1,"Cần cố gắng","Chưa đạt"))</f>
        <v>Đạt mục tiêu</v>
      </c>
      <c r="CF487" s="692" t="str">
        <f>IF(CE487&gt;=1.6,"Đạt mục tiêu",IF(CE487&gt;=1,"Cần cố gắng","Chưa đạt"))</f>
        <v>Đạt mục tiêu</v>
      </c>
    </row>
    <row r="488" spans="1:84" s="36" customFormat="1" ht="26.25" customHeight="1">
      <c r="A488" s="678"/>
      <c r="B488" s="678"/>
      <c r="C488" s="351"/>
      <c r="D488" s="352"/>
      <c r="E488" s="353"/>
      <c r="F488" s="265"/>
      <c r="G488" s="189"/>
      <c r="H488" s="189"/>
      <c r="I488" s="189"/>
      <c r="J488" s="189"/>
      <c r="K488" s="189"/>
      <c r="L488" s="189"/>
      <c r="M488" s="189"/>
      <c r="N488" s="189"/>
      <c r="O488" s="189"/>
      <c r="P488" s="189"/>
      <c r="Q488" s="189"/>
      <c r="R488" s="189"/>
      <c r="S488" s="189"/>
      <c r="T488" s="189"/>
      <c r="U488" s="189"/>
      <c r="V488" s="189"/>
      <c r="W488" s="189"/>
      <c r="X488" s="189"/>
      <c r="Y488" s="189"/>
      <c r="Z488" s="189"/>
      <c r="AA488" s="189"/>
      <c r="AB488" s="189"/>
      <c r="AC488" s="189"/>
      <c r="AD488" s="189"/>
      <c r="AE488" s="189"/>
      <c r="AF488" s="189"/>
      <c r="AG488" s="189"/>
      <c r="AH488" s="189"/>
      <c r="AI488" s="189"/>
      <c r="AJ488" s="189"/>
      <c r="AK488" s="189"/>
      <c r="AL488" s="189"/>
      <c r="AM488" s="189"/>
      <c r="AN488" s="189"/>
      <c r="AO488" s="189"/>
      <c r="AP488" s="189"/>
      <c r="AQ488" s="189"/>
      <c r="AR488" s="189"/>
      <c r="AS488" s="189"/>
      <c r="AT488" s="189"/>
      <c r="AU488" s="189"/>
      <c r="AV488" s="189"/>
      <c r="AW488" s="189"/>
      <c r="AX488" s="189"/>
      <c r="AY488" s="189"/>
      <c r="AZ488" s="189"/>
      <c r="BA488" s="189"/>
      <c r="BB488" s="189"/>
      <c r="BC488" s="189"/>
      <c r="BD488" s="189"/>
      <c r="BE488" s="189"/>
      <c r="BF488" s="189"/>
      <c r="BG488" s="268" t="str">
        <f>IF(BG487&lt;1,"CĐ",IF(BG487&lt;1.6,"CCG","Đ"))</f>
        <v>Đ</v>
      </c>
      <c r="BH488" s="268" t="str">
        <f>IF(BH487&lt;1,"CĐ",IF(BH487&lt;1.6,"CCG","Đ"))</f>
        <v>Đ</v>
      </c>
      <c r="BI488" s="268" t="str">
        <f t="shared" ref="BI488:BW488" si="328">IF(BI487&lt;1,"CĐ",IF(BI487&lt;1.6,"CCG","Đ"))</f>
        <v>Đ</v>
      </c>
      <c r="BJ488" s="268" t="str">
        <f t="shared" si="328"/>
        <v>Đ</v>
      </c>
      <c r="BK488" s="268" t="str">
        <f t="shared" si="328"/>
        <v>Đ</v>
      </c>
      <c r="BL488" s="268" t="str">
        <f t="shared" si="328"/>
        <v>Đ</v>
      </c>
      <c r="BM488" s="268" t="str">
        <f t="shared" si="328"/>
        <v>Đ</v>
      </c>
      <c r="BN488" s="268" t="str">
        <f t="shared" si="328"/>
        <v>Đ</v>
      </c>
      <c r="BO488" s="268" t="str">
        <f t="shared" si="328"/>
        <v>Đ</v>
      </c>
      <c r="BP488" s="268" t="str">
        <f t="shared" si="328"/>
        <v>Đ</v>
      </c>
      <c r="BQ488" s="268" t="str">
        <f t="shared" si="328"/>
        <v>Đ</v>
      </c>
      <c r="BR488" s="268" t="str">
        <f t="shared" si="328"/>
        <v>Đ</v>
      </c>
      <c r="BS488" s="268" t="str">
        <f t="shared" si="328"/>
        <v>Đ</v>
      </c>
      <c r="BT488" s="268" t="str">
        <f t="shared" si="328"/>
        <v>Đ</v>
      </c>
      <c r="BU488" s="268" t="str">
        <f t="shared" si="328"/>
        <v>Đ</v>
      </c>
      <c r="BV488" s="268" t="str">
        <f t="shared" si="328"/>
        <v>Đ</v>
      </c>
      <c r="BW488" s="268" t="str">
        <f t="shared" si="328"/>
        <v>Đ</v>
      </c>
      <c r="BX488" s="619"/>
      <c r="BY488" s="691"/>
      <c r="BZ488" s="619"/>
      <c r="CA488" s="691"/>
      <c r="CB488" s="619"/>
      <c r="CC488" s="691"/>
      <c r="CD488" s="692"/>
      <c r="CE488" s="692"/>
      <c r="CF488" s="692"/>
    </row>
    <row r="489" spans="1:84" s="36" customFormat="1" ht="27" customHeight="1">
      <c r="A489" s="693" t="s">
        <v>1181</v>
      </c>
      <c r="B489" s="693"/>
      <c r="C489" s="258" t="s">
        <v>1147</v>
      </c>
      <c r="D489" s="260"/>
      <c r="E489" s="259"/>
      <c r="F489" s="260"/>
      <c r="G489" s="256"/>
      <c r="H489" s="256"/>
      <c r="I489" s="256"/>
      <c r="J489" s="256"/>
      <c r="K489" s="256"/>
      <c r="L489" s="256"/>
      <c r="M489" s="256"/>
      <c r="N489" s="256"/>
      <c r="O489" s="256"/>
      <c r="P489" s="256"/>
      <c r="Q489" s="256"/>
      <c r="R489" s="256"/>
      <c r="S489" s="256"/>
      <c r="T489" s="462"/>
      <c r="U489" s="256"/>
      <c r="V489" s="256"/>
      <c r="W489" s="469"/>
      <c r="X489" s="256"/>
      <c r="Y489" s="256"/>
      <c r="Z489" s="256"/>
      <c r="AA489" s="256"/>
      <c r="AB489" s="256"/>
      <c r="AC489" s="256"/>
      <c r="AD489" s="256"/>
      <c r="AE489" s="256"/>
      <c r="AF489" s="256"/>
      <c r="AG489" s="256"/>
      <c r="AH489" s="256"/>
      <c r="AI489" s="256"/>
      <c r="AJ489" s="256"/>
      <c r="AK489" s="256"/>
      <c r="AL489" s="256"/>
      <c r="AM489" s="256"/>
      <c r="AN489" s="256"/>
      <c r="AO489" s="256"/>
      <c r="AP489" s="256"/>
      <c r="AQ489" s="256"/>
      <c r="AR489" s="256"/>
      <c r="AS489" s="256"/>
      <c r="AT489" s="256"/>
      <c r="AU489" s="256"/>
      <c r="AV489" s="469"/>
      <c r="AW489" s="469"/>
      <c r="AX489" s="469"/>
      <c r="AY489" s="469"/>
      <c r="AZ489" s="256"/>
      <c r="BA489" s="256"/>
      <c r="BB489" s="256"/>
      <c r="BC489" s="256"/>
      <c r="BD489" s="256"/>
      <c r="BE489" s="256"/>
      <c r="BF489" s="256"/>
      <c r="BG489" s="347">
        <f t="shared" ref="BG489:BW489" si="329">COUNTIFS($V$7:$V$546,"x",BG$7:BG$546,"2")</f>
        <v>63</v>
      </c>
      <c r="BH489" s="261">
        <f t="shared" si="329"/>
        <v>63</v>
      </c>
      <c r="BI489" s="261">
        <f t="shared" si="329"/>
        <v>63</v>
      </c>
      <c r="BJ489" s="261">
        <f t="shared" si="329"/>
        <v>61</v>
      </c>
      <c r="BK489" s="261">
        <f t="shared" si="329"/>
        <v>46</v>
      </c>
      <c r="BL489" s="261">
        <f t="shared" si="329"/>
        <v>63</v>
      </c>
      <c r="BM489" s="261">
        <f t="shared" si="329"/>
        <v>62</v>
      </c>
      <c r="BN489" s="261">
        <f t="shared" si="329"/>
        <v>62</v>
      </c>
      <c r="BO489" s="261">
        <f t="shared" si="329"/>
        <v>54</v>
      </c>
      <c r="BP489" s="261">
        <f t="shared" si="329"/>
        <v>52</v>
      </c>
      <c r="BQ489" s="347">
        <f t="shared" si="329"/>
        <v>48</v>
      </c>
      <c r="BR489" s="347">
        <f t="shared" si="329"/>
        <v>57</v>
      </c>
      <c r="BS489" s="347">
        <f t="shared" si="329"/>
        <v>60</v>
      </c>
      <c r="BT489" s="347">
        <f t="shared" si="329"/>
        <v>62</v>
      </c>
      <c r="BU489" s="347">
        <f t="shared" si="329"/>
        <v>56</v>
      </c>
      <c r="BV489" s="347">
        <f t="shared" si="329"/>
        <v>61</v>
      </c>
      <c r="BW489" s="461">
        <f t="shared" si="329"/>
        <v>62</v>
      </c>
      <c r="BX489" s="261"/>
      <c r="BY489" s="256"/>
      <c r="BZ489" s="256"/>
      <c r="CA489" s="256"/>
      <c r="CB489" s="256"/>
      <c r="CC489" s="256"/>
      <c r="CD489" s="256"/>
      <c r="CE489" s="256"/>
      <c r="CF489" s="256"/>
    </row>
    <row r="490" spans="1:84" s="36" customFormat="1" ht="31.5" customHeight="1">
      <c r="A490" s="693"/>
      <c r="B490" s="693"/>
      <c r="C490" s="258" t="s">
        <v>1148</v>
      </c>
      <c r="D490" s="260"/>
      <c r="E490" s="259"/>
      <c r="F490" s="260"/>
      <c r="G490" s="256"/>
      <c r="H490" s="256"/>
      <c r="I490" s="256"/>
      <c r="J490" s="256"/>
      <c r="K490" s="256"/>
      <c r="L490" s="256"/>
      <c r="M490" s="256"/>
      <c r="N490" s="256"/>
      <c r="O490" s="256"/>
      <c r="P490" s="256"/>
      <c r="Q490" s="256"/>
      <c r="R490" s="256"/>
      <c r="S490" s="256"/>
      <c r="T490" s="462"/>
      <c r="U490" s="256"/>
      <c r="V490" s="256"/>
      <c r="W490" s="469"/>
      <c r="X490" s="256"/>
      <c r="Y490" s="256"/>
      <c r="Z490" s="256"/>
      <c r="AA490" s="256"/>
      <c r="AB490" s="256"/>
      <c r="AC490" s="256"/>
      <c r="AD490" s="256"/>
      <c r="AE490" s="256"/>
      <c r="AF490" s="256"/>
      <c r="AG490" s="256"/>
      <c r="AH490" s="256"/>
      <c r="AI490" s="256"/>
      <c r="AJ490" s="256"/>
      <c r="AK490" s="256"/>
      <c r="AL490" s="256"/>
      <c r="AM490" s="256"/>
      <c r="AN490" s="256"/>
      <c r="AO490" s="256"/>
      <c r="AP490" s="256"/>
      <c r="AQ490" s="256"/>
      <c r="AR490" s="256"/>
      <c r="AS490" s="256"/>
      <c r="AT490" s="256"/>
      <c r="AU490" s="256"/>
      <c r="AV490" s="469"/>
      <c r="AW490" s="469"/>
      <c r="AX490" s="469"/>
      <c r="AY490" s="469"/>
      <c r="AZ490" s="256"/>
      <c r="BA490" s="256"/>
      <c r="BB490" s="256"/>
      <c r="BC490" s="256"/>
      <c r="BD490" s="256"/>
      <c r="BE490" s="256"/>
      <c r="BF490" s="256"/>
      <c r="BG490" s="347">
        <f t="shared" ref="BG490:BW490" si="330">COUNTIFS($V$7:$V$546,"x",BG$7:BG$546,"1")</f>
        <v>0</v>
      </c>
      <c r="BH490" s="261">
        <f t="shared" si="330"/>
        <v>0</v>
      </c>
      <c r="BI490" s="261">
        <f t="shared" si="330"/>
        <v>0</v>
      </c>
      <c r="BJ490" s="261">
        <f t="shared" si="330"/>
        <v>2</v>
      </c>
      <c r="BK490" s="261">
        <f t="shared" si="330"/>
        <v>17</v>
      </c>
      <c r="BL490" s="261">
        <f t="shared" si="330"/>
        <v>0</v>
      </c>
      <c r="BM490" s="261">
        <f t="shared" si="330"/>
        <v>1</v>
      </c>
      <c r="BN490" s="261">
        <f t="shared" si="330"/>
        <v>1</v>
      </c>
      <c r="BO490" s="261">
        <f t="shared" si="330"/>
        <v>9</v>
      </c>
      <c r="BP490" s="261">
        <f t="shared" si="330"/>
        <v>11</v>
      </c>
      <c r="BQ490" s="347">
        <f t="shared" si="330"/>
        <v>15</v>
      </c>
      <c r="BR490" s="347">
        <f t="shared" si="330"/>
        <v>6</v>
      </c>
      <c r="BS490" s="347">
        <f t="shared" si="330"/>
        <v>3</v>
      </c>
      <c r="BT490" s="347">
        <f t="shared" si="330"/>
        <v>1</v>
      </c>
      <c r="BU490" s="347">
        <f t="shared" si="330"/>
        <v>7</v>
      </c>
      <c r="BV490" s="347">
        <f t="shared" si="330"/>
        <v>2</v>
      </c>
      <c r="BW490" s="461">
        <f t="shared" si="330"/>
        <v>1</v>
      </c>
      <c r="BX490" s="261"/>
      <c r="BY490" s="256"/>
      <c r="BZ490" s="256"/>
      <c r="CA490" s="256"/>
      <c r="CB490" s="256"/>
      <c r="CC490" s="256"/>
      <c r="CD490" s="256"/>
      <c r="CE490" s="256"/>
      <c r="CF490" s="256"/>
    </row>
    <row r="491" spans="1:84" s="36" customFormat="1" ht="27.75" customHeight="1">
      <c r="A491" s="693"/>
      <c r="B491" s="693"/>
      <c r="C491" s="258" t="s">
        <v>1149</v>
      </c>
      <c r="D491" s="260"/>
      <c r="E491" s="259"/>
      <c r="F491" s="260"/>
      <c r="G491" s="256"/>
      <c r="H491" s="256"/>
      <c r="I491" s="256"/>
      <c r="J491" s="256"/>
      <c r="K491" s="256"/>
      <c r="L491" s="256"/>
      <c r="M491" s="256"/>
      <c r="N491" s="256"/>
      <c r="O491" s="256"/>
      <c r="P491" s="256"/>
      <c r="Q491" s="256"/>
      <c r="R491" s="256"/>
      <c r="S491" s="256"/>
      <c r="T491" s="462"/>
      <c r="U491" s="256"/>
      <c r="V491" s="256"/>
      <c r="W491" s="469"/>
      <c r="X491" s="256"/>
      <c r="Y491" s="256"/>
      <c r="Z491" s="256"/>
      <c r="AA491" s="256"/>
      <c r="AB491" s="256"/>
      <c r="AC491" s="256"/>
      <c r="AD491" s="256"/>
      <c r="AE491" s="256"/>
      <c r="AF491" s="256"/>
      <c r="AG491" s="256"/>
      <c r="AH491" s="256"/>
      <c r="AI491" s="256"/>
      <c r="AJ491" s="256"/>
      <c r="AK491" s="256"/>
      <c r="AL491" s="256"/>
      <c r="AM491" s="256"/>
      <c r="AN491" s="256"/>
      <c r="AO491" s="256"/>
      <c r="AP491" s="256"/>
      <c r="AQ491" s="256"/>
      <c r="AR491" s="256"/>
      <c r="AS491" s="256"/>
      <c r="AT491" s="256"/>
      <c r="AU491" s="256"/>
      <c r="AV491" s="469"/>
      <c r="AW491" s="469"/>
      <c r="AX491" s="469"/>
      <c r="AY491" s="469"/>
      <c r="AZ491" s="256"/>
      <c r="BA491" s="256"/>
      <c r="BB491" s="256"/>
      <c r="BC491" s="256"/>
      <c r="BD491" s="256"/>
      <c r="BE491" s="256"/>
      <c r="BF491" s="256"/>
      <c r="BG491" s="347">
        <f t="shared" ref="BG491:BW491" si="331">COUNTIFS($V$7:$V$546,"x",BG$7:BG$546,"0")</f>
        <v>0</v>
      </c>
      <c r="BH491" s="261">
        <f t="shared" si="331"/>
        <v>0</v>
      </c>
      <c r="BI491" s="261">
        <f t="shared" si="331"/>
        <v>0</v>
      </c>
      <c r="BJ491" s="261">
        <f t="shared" si="331"/>
        <v>0</v>
      </c>
      <c r="BK491" s="261">
        <f t="shared" si="331"/>
        <v>0</v>
      </c>
      <c r="BL491" s="261">
        <f t="shared" si="331"/>
        <v>0</v>
      </c>
      <c r="BM491" s="261">
        <f t="shared" si="331"/>
        <v>0</v>
      </c>
      <c r="BN491" s="261">
        <f t="shared" si="331"/>
        <v>0</v>
      </c>
      <c r="BO491" s="261">
        <f t="shared" si="331"/>
        <v>0</v>
      </c>
      <c r="BP491" s="261">
        <f t="shared" si="331"/>
        <v>0</v>
      </c>
      <c r="BQ491" s="347">
        <f t="shared" si="331"/>
        <v>0</v>
      </c>
      <c r="BR491" s="347">
        <f t="shared" si="331"/>
        <v>0</v>
      </c>
      <c r="BS491" s="347">
        <f t="shared" si="331"/>
        <v>0</v>
      </c>
      <c r="BT491" s="347">
        <f t="shared" si="331"/>
        <v>0</v>
      </c>
      <c r="BU491" s="347">
        <f t="shared" si="331"/>
        <v>0</v>
      </c>
      <c r="BV491" s="347">
        <f t="shared" si="331"/>
        <v>0</v>
      </c>
      <c r="BW491" s="461">
        <f t="shared" si="331"/>
        <v>0</v>
      </c>
      <c r="BX491" s="261"/>
      <c r="BY491" s="256"/>
      <c r="BZ491" s="256"/>
      <c r="CA491" s="256"/>
      <c r="CB491" s="256"/>
      <c r="CC491" s="256"/>
      <c r="CD491" s="256"/>
      <c r="CE491" s="256"/>
      <c r="CF491" s="256"/>
    </row>
    <row r="492" spans="1:84" s="36" customFormat="1" ht="26.25" customHeight="1">
      <c r="A492" s="693"/>
      <c r="B492" s="693"/>
      <c r="C492" s="701" t="s">
        <v>1150</v>
      </c>
      <c r="D492" s="702"/>
      <c r="E492" s="703"/>
      <c r="F492" s="260"/>
      <c r="G492" s="256"/>
      <c r="H492" s="256"/>
      <c r="I492" s="256"/>
      <c r="J492" s="256"/>
      <c r="K492" s="256"/>
      <c r="L492" s="256"/>
      <c r="M492" s="256"/>
      <c r="N492" s="256"/>
      <c r="O492" s="256"/>
      <c r="P492" s="256"/>
      <c r="Q492" s="256"/>
      <c r="R492" s="256"/>
      <c r="S492" s="256"/>
      <c r="T492" s="462"/>
      <c r="U492" s="256"/>
      <c r="V492" s="256"/>
      <c r="W492" s="469"/>
      <c r="X492" s="256"/>
      <c r="Y492" s="256"/>
      <c r="Z492" s="256"/>
      <c r="AA492" s="256"/>
      <c r="AB492" s="256"/>
      <c r="AC492" s="256"/>
      <c r="AD492" s="256"/>
      <c r="AE492" s="256"/>
      <c r="AF492" s="256"/>
      <c r="AG492" s="256"/>
      <c r="AH492" s="256"/>
      <c r="AI492" s="256"/>
      <c r="AJ492" s="256"/>
      <c r="AK492" s="256"/>
      <c r="AL492" s="256"/>
      <c r="AM492" s="256"/>
      <c r="AN492" s="256"/>
      <c r="AO492" s="256"/>
      <c r="AP492" s="256"/>
      <c r="AQ492" s="256"/>
      <c r="AR492" s="256"/>
      <c r="AS492" s="256"/>
      <c r="AT492" s="256"/>
      <c r="AU492" s="256"/>
      <c r="AV492" s="469"/>
      <c r="AW492" s="469"/>
      <c r="AX492" s="469"/>
      <c r="AY492" s="469"/>
      <c r="AZ492" s="256"/>
      <c r="BA492" s="256"/>
      <c r="BB492" s="256"/>
      <c r="BC492" s="256"/>
      <c r="BD492" s="256"/>
      <c r="BE492" s="256"/>
      <c r="BF492" s="256"/>
      <c r="BG492" s="263">
        <f t="shared" ref="BG492:BW492" si="332">(((BG489*2)+(BG490*1)+(BG491*0)))/(BG489+BG490+BG491)</f>
        <v>2</v>
      </c>
      <c r="BH492" s="263">
        <f t="shared" si="332"/>
        <v>2</v>
      </c>
      <c r="BI492" s="263">
        <f t="shared" si="332"/>
        <v>2</v>
      </c>
      <c r="BJ492" s="263">
        <f t="shared" si="332"/>
        <v>1.9682539682539681</v>
      </c>
      <c r="BK492" s="263">
        <f t="shared" si="332"/>
        <v>1.7301587301587302</v>
      </c>
      <c r="BL492" s="263">
        <f t="shared" si="332"/>
        <v>2</v>
      </c>
      <c r="BM492" s="263">
        <f t="shared" si="332"/>
        <v>1.9841269841269842</v>
      </c>
      <c r="BN492" s="263">
        <f t="shared" si="332"/>
        <v>1.9841269841269842</v>
      </c>
      <c r="BO492" s="263">
        <f t="shared" si="332"/>
        <v>1.8571428571428572</v>
      </c>
      <c r="BP492" s="263">
        <f t="shared" si="332"/>
        <v>1.8253968253968254</v>
      </c>
      <c r="BQ492" s="263">
        <f t="shared" si="332"/>
        <v>1.7619047619047619</v>
      </c>
      <c r="BR492" s="263">
        <f t="shared" si="332"/>
        <v>1.9047619047619047</v>
      </c>
      <c r="BS492" s="263">
        <f t="shared" si="332"/>
        <v>1.9523809523809523</v>
      </c>
      <c r="BT492" s="263">
        <f t="shared" si="332"/>
        <v>1.9841269841269842</v>
      </c>
      <c r="BU492" s="263">
        <f t="shared" si="332"/>
        <v>1.8888888888888888</v>
      </c>
      <c r="BV492" s="263">
        <f t="shared" si="332"/>
        <v>1.9682539682539681</v>
      </c>
      <c r="BW492" s="263">
        <f t="shared" si="332"/>
        <v>1.9841269841269842</v>
      </c>
      <c r="BX492" s="640">
        <f>COUNTIF($BG493:$BX493,"Đ")</f>
        <v>17</v>
      </c>
      <c r="BY492" s="694">
        <f>BX492/COUNTA($BG493:$BX493)</f>
        <v>1</v>
      </c>
      <c r="BZ492" s="640">
        <f>COUNTIF($BG493:$BX493,"CCG")</f>
        <v>0</v>
      </c>
      <c r="CA492" s="694">
        <f>BZ492/COUNTA($BG493:$BX493)</f>
        <v>0</v>
      </c>
      <c r="CB492" s="640">
        <f>COUNTIF($BG493:$BX493,"CĐ")</f>
        <v>0</v>
      </c>
      <c r="CC492" s="694">
        <f>CB492/COUNTA($BG493:$BX493)</f>
        <v>0</v>
      </c>
      <c r="CD492" s="690">
        <f>(((BX492*2)+(BZ492*1)+(CB492*0)))/(BX492+BZ492+CB492)</f>
        <v>2</v>
      </c>
      <c r="CE492" s="690" t="str">
        <f>IF(CD492&gt;=1.6,"Đạt mục tiêu",IF(CD492&gt;=1,"Cần cố gắng","Chưa đạt"))</f>
        <v>Đạt mục tiêu</v>
      </c>
      <c r="CF492" s="690" t="str">
        <f>IF(CE492&gt;=1.6,"Đạt mục tiêu",IF(CE492&gt;=1,"Cần cố gắng","Chưa đạt"))</f>
        <v>Đạt mục tiêu</v>
      </c>
    </row>
    <row r="493" spans="1:84" s="36" customFormat="1" ht="29.25" customHeight="1">
      <c r="A493" s="693"/>
      <c r="B493" s="693"/>
      <c r="C493" s="704"/>
      <c r="D493" s="705"/>
      <c r="E493" s="706"/>
      <c r="F493" s="260"/>
      <c r="G493" s="256"/>
      <c r="H493" s="256"/>
      <c r="I493" s="256"/>
      <c r="J493" s="256"/>
      <c r="K493" s="256"/>
      <c r="L493" s="256"/>
      <c r="M493" s="256"/>
      <c r="N493" s="256"/>
      <c r="O493" s="256"/>
      <c r="P493" s="256"/>
      <c r="Q493" s="256"/>
      <c r="R493" s="256"/>
      <c r="S493" s="256"/>
      <c r="T493" s="462"/>
      <c r="U493" s="256"/>
      <c r="V493" s="256"/>
      <c r="W493" s="469"/>
      <c r="X493" s="256"/>
      <c r="Y493" s="256"/>
      <c r="Z493" s="256"/>
      <c r="AA493" s="256"/>
      <c r="AB493" s="256"/>
      <c r="AC493" s="256"/>
      <c r="AD493" s="256"/>
      <c r="AE493" s="256"/>
      <c r="AF493" s="256"/>
      <c r="AG493" s="256"/>
      <c r="AH493" s="256"/>
      <c r="AI493" s="256"/>
      <c r="AJ493" s="256"/>
      <c r="AK493" s="256"/>
      <c r="AL493" s="256"/>
      <c r="AM493" s="256"/>
      <c r="AN493" s="256"/>
      <c r="AO493" s="256"/>
      <c r="AP493" s="256"/>
      <c r="AQ493" s="256"/>
      <c r="AR493" s="256"/>
      <c r="AS493" s="256"/>
      <c r="AT493" s="256"/>
      <c r="AU493" s="256"/>
      <c r="AV493" s="469"/>
      <c r="AW493" s="469"/>
      <c r="AX493" s="469"/>
      <c r="AY493" s="469"/>
      <c r="AZ493" s="256"/>
      <c r="BA493" s="256"/>
      <c r="BB493" s="256"/>
      <c r="BC493" s="256"/>
      <c r="BD493" s="256"/>
      <c r="BE493" s="256"/>
      <c r="BF493" s="256"/>
      <c r="BG493" s="263" t="str">
        <f>IF(BG492&lt;1,"CĐ",IF(BG492&lt;1.6,"CCG","Đ"))</f>
        <v>Đ</v>
      </c>
      <c r="BH493" s="263" t="str">
        <f>IF(BH492&lt;1,"CĐ",IF(BH492&lt;1.6,"CCG","Đ"))</f>
        <v>Đ</v>
      </c>
      <c r="BI493" s="263" t="str">
        <f t="shared" ref="BI493:BW493" si="333">IF(BI492&lt;1,"CĐ",IF(BI492&lt;1.6,"CCG","Đ"))</f>
        <v>Đ</v>
      </c>
      <c r="BJ493" s="263" t="str">
        <f t="shared" si="333"/>
        <v>Đ</v>
      </c>
      <c r="BK493" s="263" t="str">
        <f t="shared" si="333"/>
        <v>Đ</v>
      </c>
      <c r="BL493" s="263" t="str">
        <f t="shared" si="333"/>
        <v>Đ</v>
      </c>
      <c r="BM493" s="263" t="str">
        <f t="shared" si="333"/>
        <v>Đ</v>
      </c>
      <c r="BN493" s="263" t="str">
        <f t="shared" si="333"/>
        <v>Đ</v>
      </c>
      <c r="BO493" s="263" t="str">
        <f t="shared" si="333"/>
        <v>Đ</v>
      </c>
      <c r="BP493" s="263" t="str">
        <f t="shared" si="333"/>
        <v>Đ</v>
      </c>
      <c r="BQ493" s="263" t="str">
        <f t="shared" si="333"/>
        <v>Đ</v>
      </c>
      <c r="BR493" s="263" t="str">
        <f t="shared" si="333"/>
        <v>Đ</v>
      </c>
      <c r="BS493" s="263" t="str">
        <f t="shared" si="333"/>
        <v>Đ</v>
      </c>
      <c r="BT493" s="263" t="str">
        <f t="shared" si="333"/>
        <v>Đ</v>
      </c>
      <c r="BU493" s="263" t="str">
        <f t="shared" si="333"/>
        <v>Đ</v>
      </c>
      <c r="BV493" s="263" t="str">
        <f t="shared" si="333"/>
        <v>Đ</v>
      </c>
      <c r="BW493" s="263" t="str">
        <f t="shared" si="333"/>
        <v>Đ</v>
      </c>
      <c r="BX493" s="640"/>
      <c r="BY493" s="694"/>
      <c r="BZ493" s="640"/>
      <c r="CA493" s="694"/>
      <c r="CB493" s="640"/>
      <c r="CC493" s="694"/>
      <c r="CD493" s="690"/>
      <c r="CE493" s="690"/>
      <c r="CF493" s="690"/>
    </row>
    <row r="494" spans="1:84" s="36" customFormat="1" ht="34.5" customHeight="1">
      <c r="A494" s="678" t="s">
        <v>1979</v>
      </c>
      <c r="B494" s="678"/>
      <c r="C494" s="264" t="s">
        <v>1147</v>
      </c>
      <c r="D494" s="265"/>
      <c r="E494" s="266"/>
      <c r="F494" s="265"/>
      <c r="G494" s="189"/>
      <c r="H494" s="189"/>
      <c r="I494" s="189"/>
      <c r="J494" s="189"/>
      <c r="K494" s="189"/>
      <c r="L494" s="189"/>
      <c r="M494" s="189"/>
      <c r="N494" s="189"/>
      <c r="O494" s="189"/>
      <c r="P494" s="189"/>
      <c r="Q494" s="189"/>
      <c r="R494" s="189"/>
      <c r="S494" s="189"/>
      <c r="T494" s="189"/>
      <c r="U494" s="189"/>
      <c r="V494" s="189"/>
      <c r="W494" s="189"/>
      <c r="X494" s="189"/>
      <c r="Y494" s="189"/>
      <c r="Z494" s="189"/>
      <c r="AA494" s="189"/>
      <c r="AB494" s="189"/>
      <c r="AC494" s="189"/>
      <c r="AD494" s="189"/>
      <c r="AE494" s="189"/>
      <c r="AF494" s="189"/>
      <c r="AG494" s="189"/>
      <c r="AH494" s="189"/>
      <c r="AI494" s="189"/>
      <c r="AJ494" s="189"/>
      <c r="AK494" s="189"/>
      <c r="AL494" s="189"/>
      <c r="AM494" s="189"/>
      <c r="AN494" s="189"/>
      <c r="AO494" s="189"/>
      <c r="AP494" s="189"/>
      <c r="AQ494" s="189"/>
      <c r="AR494" s="189"/>
      <c r="AS494" s="189"/>
      <c r="AT494" s="189"/>
      <c r="AU494" s="189"/>
      <c r="AV494" s="189"/>
      <c r="AW494" s="189"/>
      <c r="AX494" s="189"/>
      <c r="AY494" s="189"/>
      <c r="AZ494" s="189"/>
      <c r="BA494" s="189"/>
      <c r="BB494" s="189"/>
      <c r="BC494" s="189"/>
      <c r="BD494" s="189"/>
      <c r="BE494" s="189"/>
      <c r="BF494" s="189"/>
      <c r="BG494" s="407">
        <f t="shared" ref="BG494:BW494" si="334">COUNTIFS($U$7:$U$546,"x",BG$7:BG$546,"2")</f>
        <v>86</v>
      </c>
      <c r="BH494" s="407">
        <f t="shared" si="334"/>
        <v>87</v>
      </c>
      <c r="BI494" s="407">
        <f t="shared" si="334"/>
        <v>85</v>
      </c>
      <c r="BJ494" s="407">
        <f t="shared" si="334"/>
        <v>82</v>
      </c>
      <c r="BK494" s="407">
        <f t="shared" si="334"/>
        <v>65</v>
      </c>
      <c r="BL494" s="407">
        <f t="shared" si="334"/>
        <v>86</v>
      </c>
      <c r="BM494" s="407">
        <f t="shared" si="334"/>
        <v>86</v>
      </c>
      <c r="BN494" s="407">
        <f t="shared" si="334"/>
        <v>84</v>
      </c>
      <c r="BO494" s="407">
        <f t="shared" si="334"/>
        <v>76</v>
      </c>
      <c r="BP494" s="407">
        <f t="shared" si="334"/>
        <v>74</v>
      </c>
      <c r="BQ494" s="407">
        <f t="shared" si="334"/>
        <v>70</v>
      </c>
      <c r="BR494" s="407">
        <f t="shared" si="334"/>
        <v>83</v>
      </c>
      <c r="BS494" s="407">
        <f t="shared" si="334"/>
        <v>84</v>
      </c>
      <c r="BT494" s="407">
        <f t="shared" si="334"/>
        <v>84</v>
      </c>
      <c r="BU494" s="407">
        <f t="shared" si="334"/>
        <v>82</v>
      </c>
      <c r="BV494" s="407">
        <f t="shared" si="334"/>
        <v>85</v>
      </c>
      <c r="BW494" s="460">
        <f t="shared" si="334"/>
        <v>86</v>
      </c>
      <c r="BX494" s="267"/>
      <c r="BY494" s="189"/>
      <c r="BZ494" s="189"/>
      <c r="CA494" s="189"/>
      <c r="CB494" s="189"/>
      <c r="CC494" s="189"/>
      <c r="CD494" s="189"/>
      <c r="CE494" s="189"/>
      <c r="CF494" s="189"/>
    </row>
    <row r="495" spans="1:84" s="36" customFormat="1" ht="26.25" customHeight="1">
      <c r="A495" s="678"/>
      <c r="B495" s="678"/>
      <c r="C495" s="264" t="s">
        <v>1148</v>
      </c>
      <c r="D495" s="265"/>
      <c r="E495" s="266"/>
      <c r="F495" s="265"/>
      <c r="G495" s="189"/>
      <c r="H495" s="189"/>
      <c r="I495" s="189"/>
      <c r="J495" s="189"/>
      <c r="K495" s="189"/>
      <c r="L495" s="189"/>
      <c r="M495" s="189"/>
      <c r="N495" s="189"/>
      <c r="O495" s="189"/>
      <c r="P495" s="189"/>
      <c r="Q495" s="189"/>
      <c r="R495" s="189"/>
      <c r="S495" s="189"/>
      <c r="T495" s="189"/>
      <c r="U495" s="189"/>
      <c r="V495" s="189"/>
      <c r="W495" s="189"/>
      <c r="X495" s="189"/>
      <c r="Y495" s="189"/>
      <c r="Z495" s="189"/>
      <c r="AA495" s="189"/>
      <c r="AB495" s="189"/>
      <c r="AC495" s="189"/>
      <c r="AD495" s="189"/>
      <c r="AE495" s="189"/>
      <c r="AF495" s="189"/>
      <c r="AG495" s="189"/>
      <c r="AH495" s="189"/>
      <c r="AI495" s="189"/>
      <c r="AJ495" s="189"/>
      <c r="AK495" s="189"/>
      <c r="AL495" s="189"/>
      <c r="AM495" s="189"/>
      <c r="AN495" s="189"/>
      <c r="AO495" s="189"/>
      <c r="AP495" s="189"/>
      <c r="AQ495" s="189"/>
      <c r="AR495" s="189"/>
      <c r="AS495" s="189"/>
      <c r="AT495" s="189"/>
      <c r="AU495" s="189"/>
      <c r="AV495" s="189"/>
      <c r="AW495" s="189"/>
      <c r="AX495" s="189"/>
      <c r="AY495" s="189"/>
      <c r="AZ495" s="189"/>
      <c r="BA495" s="189"/>
      <c r="BB495" s="189"/>
      <c r="BC495" s="189"/>
      <c r="BD495" s="189"/>
      <c r="BE495" s="189"/>
      <c r="BF495" s="189"/>
      <c r="BG495" s="407">
        <f t="shared" ref="BG495:BW495" si="335">COUNTIFS($U$7:$U$546,"x",BG$7:BG$546,"1")</f>
        <v>1</v>
      </c>
      <c r="BH495" s="407">
        <f t="shared" si="335"/>
        <v>0</v>
      </c>
      <c r="BI495" s="407">
        <f t="shared" si="335"/>
        <v>2</v>
      </c>
      <c r="BJ495" s="407">
        <f t="shared" si="335"/>
        <v>5</v>
      </c>
      <c r="BK495" s="407">
        <f t="shared" si="335"/>
        <v>22</v>
      </c>
      <c r="BL495" s="407">
        <f t="shared" si="335"/>
        <v>1</v>
      </c>
      <c r="BM495" s="407">
        <f t="shared" si="335"/>
        <v>1</v>
      </c>
      <c r="BN495" s="407">
        <f t="shared" si="335"/>
        <v>3</v>
      </c>
      <c r="BO495" s="407">
        <f t="shared" si="335"/>
        <v>11</v>
      </c>
      <c r="BP495" s="407">
        <f t="shared" si="335"/>
        <v>13</v>
      </c>
      <c r="BQ495" s="407">
        <f t="shared" si="335"/>
        <v>17</v>
      </c>
      <c r="BR495" s="407">
        <f t="shared" si="335"/>
        <v>4</v>
      </c>
      <c r="BS495" s="407">
        <f t="shared" si="335"/>
        <v>3</v>
      </c>
      <c r="BT495" s="407">
        <f t="shared" si="335"/>
        <v>3</v>
      </c>
      <c r="BU495" s="407">
        <f t="shared" si="335"/>
        <v>5</v>
      </c>
      <c r="BV495" s="407">
        <f t="shared" si="335"/>
        <v>2</v>
      </c>
      <c r="BW495" s="460">
        <f t="shared" si="335"/>
        <v>1</v>
      </c>
      <c r="BX495" s="267"/>
      <c r="BY495" s="189"/>
      <c r="BZ495" s="189"/>
      <c r="CA495" s="189"/>
      <c r="CB495" s="189"/>
      <c r="CC495" s="189"/>
      <c r="CD495" s="189"/>
      <c r="CE495" s="189"/>
      <c r="CF495" s="189"/>
    </row>
    <row r="496" spans="1:84" s="36" customFormat="1" ht="31.5" customHeight="1">
      <c r="A496" s="678"/>
      <c r="B496" s="678"/>
      <c r="C496" s="264" t="s">
        <v>1149</v>
      </c>
      <c r="D496" s="265"/>
      <c r="E496" s="266"/>
      <c r="F496" s="265"/>
      <c r="G496" s="189"/>
      <c r="H496" s="189"/>
      <c r="I496" s="189"/>
      <c r="J496" s="189"/>
      <c r="K496" s="189"/>
      <c r="L496" s="189"/>
      <c r="M496" s="189"/>
      <c r="N496" s="189"/>
      <c r="O496" s="189"/>
      <c r="P496" s="189"/>
      <c r="Q496" s="189"/>
      <c r="R496" s="189"/>
      <c r="S496" s="189"/>
      <c r="T496" s="189"/>
      <c r="U496" s="189"/>
      <c r="V496" s="189"/>
      <c r="W496" s="189"/>
      <c r="X496" s="189"/>
      <c r="Y496" s="189"/>
      <c r="Z496" s="189"/>
      <c r="AA496" s="189"/>
      <c r="AB496" s="189"/>
      <c r="AC496" s="189"/>
      <c r="AD496" s="189"/>
      <c r="AE496" s="189"/>
      <c r="AF496" s="189"/>
      <c r="AG496" s="189"/>
      <c r="AH496" s="189"/>
      <c r="AI496" s="189"/>
      <c r="AJ496" s="189"/>
      <c r="AK496" s="189"/>
      <c r="AL496" s="189"/>
      <c r="AM496" s="189"/>
      <c r="AN496" s="189"/>
      <c r="AO496" s="189"/>
      <c r="AP496" s="189"/>
      <c r="AQ496" s="189"/>
      <c r="AR496" s="189"/>
      <c r="AS496" s="189"/>
      <c r="AT496" s="189"/>
      <c r="AU496" s="189"/>
      <c r="AV496" s="189"/>
      <c r="AW496" s="189"/>
      <c r="AX496" s="189"/>
      <c r="AY496" s="189"/>
      <c r="AZ496" s="189"/>
      <c r="BA496" s="189"/>
      <c r="BB496" s="189"/>
      <c r="BC496" s="189"/>
      <c r="BD496" s="189"/>
      <c r="BE496" s="189"/>
      <c r="BF496" s="189"/>
      <c r="BG496" s="407">
        <f t="shared" ref="BG496:BW496" si="336">COUNTIFS($U$7:$U$546,"x",BG$7:BG$546,"0")</f>
        <v>0</v>
      </c>
      <c r="BH496" s="407">
        <f t="shared" si="336"/>
        <v>0</v>
      </c>
      <c r="BI496" s="407">
        <f t="shared" si="336"/>
        <v>0</v>
      </c>
      <c r="BJ496" s="407">
        <f t="shared" si="336"/>
        <v>0</v>
      </c>
      <c r="BK496" s="407">
        <f t="shared" si="336"/>
        <v>0</v>
      </c>
      <c r="BL496" s="407">
        <f t="shared" si="336"/>
        <v>0</v>
      </c>
      <c r="BM496" s="407">
        <f t="shared" si="336"/>
        <v>0</v>
      </c>
      <c r="BN496" s="407">
        <f t="shared" si="336"/>
        <v>0</v>
      </c>
      <c r="BO496" s="407">
        <f t="shared" si="336"/>
        <v>0</v>
      </c>
      <c r="BP496" s="407">
        <f t="shared" si="336"/>
        <v>0</v>
      </c>
      <c r="BQ496" s="407">
        <f t="shared" si="336"/>
        <v>0</v>
      </c>
      <c r="BR496" s="407">
        <f t="shared" si="336"/>
        <v>0</v>
      </c>
      <c r="BS496" s="407">
        <f t="shared" si="336"/>
        <v>0</v>
      </c>
      <c r="BT496" s="407">
        <f t="shared" si="336"/>
        <v>0</v>
      </c>
      <c r="BU496" s="407">
        <f t="shared" si="336"/>
        <v>0</v>
      </c>
      <c r="BV496" s="407">
        <f t="shared" si="336"/>
        <v>0</v>
      </c>
      <c r="BW496" s="460">
        <f t="shared" si="336"/>
        <v>0</v>
      </c>
      <c r="BX496" s="267"/>
      <c r="BY496" s="189"/>
      <c r="BZ496" s="189"/>
      <c r="CA496" s="189"/>
      <c r="CB496" s="189"/>
      <c r="CC496" s="189"/>
      <c r="CD496" s="189"/>
      <c r="CE496" s="189"/>
      <c r="CF496" s="189"/>
    </row>
    <row r="497" spans="1:84" s="36" customFormat="1" ht="27.75" customHeight="1">
      <c r="A497" s="678"/>
      <c r="B497" s="678"/>
      <c r="C497" s="626" t="s">
        <v>1150</v>
      </c>
      <c r="D497" s="627"/>
      <c r="E497" s="628"/>
      <c r="F497" s="265"/>
      <c r="G497" s="189"/>
      <c r="H497" s="189"/>
      <c r="I497" s="189"/>
      <c r="J497" s="189"/>
      <c r="K497" s="189"/>
      <c r="L497" s="189"/>
      <c r="M497" s="189"/>
      <c r="N497" s="189"/>
      <c r="O497" s="189"/>
      <c r="P497" s="189"/>
      <c r="Q497" s="189"/>
      <c r="R497" s="189"/>
      <c r="S497" s="189"/>
      <c r="T497" s="189"/>
      <c r="U497" s="189"/>
      <c r="V497" s="189"/>
      <c r="W497" s="189"/>
      <c r="X497" s="189"/>
      <c r="Y497" s="189"/>
      <c r="Z497" s="189"/>
      <c r="AA497" s="189"/>
      <c r="AB497" s="189"/>
      <c r="AC497" s="189"/>
      <c r="AD497" s="189"/>
      <c r="AE497" s="189"/>
      <c r="AF497" s="189"/>
      <c r="AG497" s="189"/>
      <c r="AH497" s="189"/>
      <c r="AI497" s="189"/>
      <c r="AJ497" s="189"/>
      <c r="AK497" s="189"/>
      <c r="AL497" s="189"/>
      <c r="AM497" s="189"/>
      <c r="AN497" s="189"/>
      <c r="AO497" s="189"/>
      <c r="AP497" s="189"/>
      <c r="AQ497" s="189"/>
      <c r="AR497" s="189"/>
      <c r="AS497" s="189"/>
      <c r="AT497" s="189"/>
      <c r="AU497" s="189"/>
      <c r="AV497" s="189"/>
      <c r="AW497" s="189"/>
      <c r="AX497" s="189"/>
      <c r="AY497" s="189"/>
      <c r="AZ497" s="189"/>
      <c r="BA497" s="189"/>
      <c r="BB497" s="189"/>
      <c r="BC497" s="189"/>
      <c r="BD497" s="189"/>
      <c r="BE497" s="189"/>
      <c r="BF497" s="189"/>
      <c r="BG497" s="268">
        <f t="shared" ref="BG497:BI497" si="337">(((BG494*2)+(BG495*1)+(BG496*0)))/(BG494+BG495+BG496)</f>
        <v>1.9885057471264367</v>
      </c>
      <c r="BH497" s="268">
        <f t="shared" si="337"/>
        <v>2</v>
      </c>
      <c r="BI497" s="268">
        <f t="shared" si="337"/>
        <v>1.9770114942528736</v>
      </c>
      <c r="BJ497" s="268">
        <f t="shared" ref="BJ497:BW497" si="338">(((BJ494*2)+(BJ495*1)+(BJ496*0)))/(BJ494+BJ495+BJ496)</f>
        <v>1.9425287356321839</v>
      </c>
      <c r="BK497" s="268">
        <f t="shared" si="338"/>
        <v>1.7471264367816093</v>
      </c>
      <c r="BL497" s="268">
        <f t="shared" si="338"/>
        <v>1.9885057471264367</v>
      </c>
      <c r="BM497" s="268">
        <f t="shared" si="338"/>
        <v>1.9885057471264367</v>
      </c>
      <c r="BN497" s="268">
        <f t="shared" si="338"/>
        <v>1.9655172413793103</v>
      </c>
      <c r="BO497" s="268">
        <f t="shared" si="338"/>
        <v>1.8735632183908046</v>
      </c>
      <c r="BP497" s="268">
        <f t="shared" si="338"/>
        <v>1.8505747126436782</v>
      </c>
      <c r="BQ497" s="268">
        <f t="shared" si="338"/>
        <v>1.8045977011494252</v>
      </c>
      <c r="BR497" s="268">
        <f t="shared" si="338"/>
        <v>1.9540229885057472</v>
      </c>
      <c r="BS497" s="268">
        <f t="shared" si="338"/>
        <v>1.9655172413793103</v>
      </c>
      <c r="BT497" s="268">
        <f t="shared" si="338"/>
        <v>1.9655172413793103</v>
      </c>
      <c r="BU497" s="268">
        <f t="shared" si="338"/>
        <v>1.9425287356321839</v>
      </c>
      <c r="BV497" s="268">
        <f t="shared" si="338"/>
        <v>1.9770114942528736</v>
      </c>
      <c r="BW497" s="268">
        <f t="shared" si="338"/>
        <v>1.9885057471264367</v>
      </c>
      <c r="BX497" s="619">
        <f>COUNTIF($BG498:$BX498,"Đ")</f>
        <v>17</v>
      </c>
      <c r="BY497" s="691">
        <f>BX497/COUNTA($BG498:$BX498)</f>
        <v>1</v>
      </c>
      <c r="BZ497" s="619">
        <f>COUNTIF($BG498:$BX498,"CCG")</f>
        <v>0</v>
      </c>
      <c r="CA497" s="691">
        <f>BZ497/COUNTA($BG498:$BX498)</f>
        <v>0</v>
      </c>
      <c r="CB497" s="619">
        <f>COUNTIF($BG498:$BX498,"CĐ")</f>
        <v>0</v>
      </c>
      <c r="CC497" s="691">
        <f>CB497/COUNTA($BG498:$BX498)</f>
        <v>0</v>
      </c>
      <c r="CD497" s="692">
        <f>(((BX497*2)+(BZ497*1)+(CB497*0)))/(BX497+BZ497+CB497)</f>
        <v>2</v>
      </c>
      <c r="CE497" s="692" t="str">
        <f>IF(CD497&gt;=1.6,"Đạt mục tiêu",IF(CD497&gt;=1,"Cần cố gắng","Chưa đạt"))</f>
        <v>Đạt mục tiêu</v>
      </c>
      <c r="CF497" s="692" t="str">
        <f>IF(CE497&gt;=1.6,"Đạt mục tiêu",IF(CE497&gt;=1,"Cần cố gắng","Chưa đạt"))</f>
        <v>Đạt mục tiêu</v>
      </c>
    </row>
    <row r="498" spans="1:84" s="36" customFormat="1" ht="24.75" customHeight="1">
      <c r="A498" s="678"/>
      <c r="B498" s="678"/>
      <c r="C498" s="629"/>
      <c r="D498" s="630"/>
      <c r="E498" s="631"/>
      <c r="F498" s="265"/>
      <c r="G498" s="189"/>
      <c r="H498" s="189"/>
      <c r="I498" s="189"/>
      <c r="J498" s="189"/>
      <c r="K498" s="189"/>
      <c r="L498" s="189"/>
      <c r="M498" s="189"/>
      <c r="N498" s="189"/>
      <c r="O498" s="189"/>
      <c r="P498" s="189"/>
      <c r="Q498" s="189"/>
      <c r="R498" s="189"/>
      <c r="S498" s="189"/>
      <c r="T498" s="189"/>
      <c r="U498" s="189"/>
      <c r="V498" s="189"/>
      <c r="W498" s="189"/>
      <c r="X498" s="189"/>
      <c r="Y498" s="189"/>
      <c r="Z498" s="189"/>
      <c r="AA498" s="189"/>
      <c r="AB498" s="189"/>
      <c r="AC498" s="189"/>
      <c r="AD498" s="189"/>
      <c r="AE498" s="189"/>
      <c r="AF498" s="189"/>
      <c r="AG498" s="189"/>
      <c r="AH498" s="189"/>
      <c r="AI498" s="189"/>
      <c r="AJ498" s="189"/>
      <c r="AK498" s="189"/>
      <c r="AL498" s="189"/>
      <c r="AM498" s="189"/>
      <c r="AN498" s="189"/>
      <c r="AO498" s="189"/>
      <c r="AP498" s="189"/>
      <c r="AQ498" s="189"/>
      <c r="AR498" s="189"/>
      <c r="AS498" s="189"/>
      <c r="AT498" s="189"/>
      <c r="AU498" s="189"/>
      <c r="AV498" s="189"/>
      <c r="AW498" s="189"/>
      <c r="AX498" s="189"/>
      <c r="AY498" s="189"/>
      <c r="AZ498" s="189"/>
      <c r="BA498" s="189"/>
      <c r="BB498" s="189"/>
      <c r="BC498" s="189"/>
      <c r="BD498" s="189"/>
      <c r="BE498" s="189"/>
      <c r="BF498" s="189"/>
      <c r="BG498" s="268" t="str">
        <f>IF(BG497&lt;1,"CĐ",IF(BG497&lt;1.6,"CCG","Đ"))</f>
        <v>Đ</v>
      </c>
      <c r="BH498" s="268" t="str">
        <f>IF(BH497&lt;1,"CĐ",IF(BH497&lt;1.6,"CCG","Đ"))</f>
        <v>Đ</v>
      </c>
      <c r="BI498" s="268" t="str">
        <f t="shared" ref="BI498" si="339">IF(BI497&lt;1,"CĐ",IF(BI497&lt;1.6,"CCG","Đ"))</f>
        <v>Đ</v>
      </c>
      <c r="BJ498" s="268" t="str">
        <f t="shared" ref="BJ498:BW498" si="340">IF(BJ497&lt;1,"CĐ",IF(BJ497&lt;1.6,"CCG","Đ"))</f>
        <v>Đ</v>
      </c>
      <c r="BK498" s="268" t="str">
        <f t="shared" si="340"/>
        <v>Đ</v>
      </c>
      <c r="BL498" s="268" t="str">
        <f t="shared" si="340"/>
        <v>Đ</v>
      </c>
      <c r="BM498" s="268" t="str">
        <f t="shared" si="340"/>
        <v>Đ</v>
      </c>
      <c r="BN498" s="268" t="str">
        <f t="shared" si="340"/>
        <v>Đ</v>
      </c>
      <c r="BO498" s="268" t="str">
        <f t="shared" si="340"/>
        <v>Đ</v>
      </c>
      <c r="BP498" s="268" t="str">
        <f t="shared" si="340"/>
        <v>Đ</v>
      </c>
      <c r="BQ498" s="268" t="str">
        <f t="shared" si="340"/>
        <v>Đ</v>
      </c>
      <c r="BR498" s="268" t="str">
        <f t="shared" si="340"/>
        <v>Đ</v>
      </c>
      <c r="BS498" s="268" t="str">
        <f t="shared" si="340"/>
        <v>Đ</v>
      </c>
      <c r="BT498" s="268" t="str">
        <f t="shared" si="340"/>
        <v>Đ</v>
      </c>
      <c r="BU498" s="268" t="str">
        <f t="shared" si="340"/>
        <v>Đ</v>
      </c>
      <c r="BV498" s="268" t="str">
        <f t="shared" si="340"/>
        <v>Đ</v>
      </c>
      <c r="BW498" s="268" t="str">
        <f t="shared" si="340"/>
        <v>Đ</v>
      </c>
      <c r="BX498" s="619"/>
      <c r="BY498" s="691"/>
      <c r="BZ498" s="619"/>
      <c r="CA498" s="691"/>
      <c r="CB498" s="619"/>
      <c r="CC498" s="691"/>
      <c r="CD498" s="692"/>
      <c r="CE498" s="692"/>
      <c r="CF498" s="692"/>
    </row>
    <row r="499" spans="1:84" s="36" customFormat="1" ht="32.25" customHeight="1">
      <c r="A499" s="676" t="s">
        <v>1166</v>
      </c>
      <c r="B499" s="677" t="s">
        <v>1156</v>
      </c>
      <c r="C499" s="262" t="s">
        <v>1147</v>
      </c>
      <c r="D499" s="260"/>
      <c r="E499" s="259"/>
      <c r="F499" s="260"/>
      <c r="G499" s="256"/>
      <c r="H499" s="256"/>
      <c r="I499" s="256"/>
      <c r="J499" s="256"/>
      <c r="K499" s="256"/>
      <c r="L499" s="256"/>
      <c r="M499" s="256"/>
      <c r="N499" s="256"/>
      <c r="O499" s="256"/>
      <c r="P499" s="256"/>
      <c r="Q499" s="256"/>
      <c r="R499" s="256"/>
      <c r="S499" s="256"/>
      <c r="T499" s="462"/>
      <c r="U499" s="256"/>
      <c r="V499" s="256"/>
      <c r="W499" s="469"/>
      <c r="X499" s="256"/>
      <c r="Y499" s="256"/>
      <c r="Z499" s="256"/>
      <c r="AA499" s="256"/>
      <c r="AB499" s="256"/>
      <c r="AC499" s="256"/>
      <c r="AD499" s="256"/>
      <c r="AE499" s="256"/>
      <c r="AF499" s="256"/>
      <c r="AG499" s="256"/>
      <c r="AH499" s="256"/>
      <c r="AI499" s="256"/>
      <c r="AJ499" s="256"/>
      <c r="AK499" s="256"/>
      <c r="AL499" s="256"/>
      <c r="AM499" s="256"/>
      <c r="AN499" s="256"/>
      <c r="AO499" s="256"/>
      <c r="AP499" s="256"/>
      <c r="AQ499" s="256"/>
      <c r="AR499" s="256"/>
      <c r="AS499" s="256"/>
      <c r="AT499" s="256"/>
      <c r="AU499" s="256"/>
      <c r="AV499" s="469"/>
      <c r="AW499" s="469"/>
      <c r="AX499" s="469"/>
      <c r="AY499" s="469"/>
      <c r="AZ499" s="256"/>
      <c r="BA499" s="256"/>
      <c r="BB499" s="256"/>
      <c r="BC499" s="256"/>
      <c r="BD499" s="256"/>
      <c r="BE499" s="256"/>
      <c r="BF499" s="256"/>
      <c r="BG499" s="269">
        <f t="shared" ref="BG499:BW499" si="341">COUNTIFS($J$7:$J$546,"Thể chất",BG$7:BG$546,"2")</f>
        <v>73</v>
      </c>
      <c r="BH499" s="269">
        <f t="shared" si="341"/>
        <v>75</v>
      </c>
      <c r="BI499" s="269">
        <f t="shared" si="341"/>
        <v>74</v>
      </c>
      <c r="BJ499" s="269">
        <f t="shared" si="341"/>
        <v>69</v>
      </c>
      <c r="BK499" s="269">
        <f t="shared" si="341"/>
        <v>71</v>
      </c>
      <c r="BL499" s="269">
        <f t="shared" si="341"/>
        <v>75</v>
      </c>
      <c r="BM499" s="269">
        <f t="shared" si="341"/>
        <v>73</v>
      </c>
      <c r="BN499" s="269">
        <f t="shared" si="341"/>
        <v>70</v>
      </c>
      <c r="BO499" s="269">
        <f t="shared" si="341"/>
        <v>61</v>
      </c>
      <c r="BP499" s="269">
        <f t="shared" si="341"/>
        <v>58</v>
      </c>
      <c r="BQ499" s="269">
        <f t="shared" si="341"/>
        <v>57</v>
      </c>
      <c r="BR499" s="269">
        <f t="shared" si="341"/>
        <v>72</v>
      </c>
      <c r="BS499" s="269">
        <f t="shared" si="341"/>
        <v>72</v>
      </c>
      <c r="BT499" s="269">
        <f t="shared" si="341"/>
        <v>73</v>
      </c>
      <c r="BU499" s="269">
        <f t="shared" si="341"/>
        <v>69</v>
      </c>
      <c r="BV499" s="269">
        <f t="shared" si="341"/>
        <v>73</v>
      </c>
      <c r="BW499" s="269">
        <f t="shared" si="341"/>
        <v>75</v>
      </c>
      <c r="BX499" s="269"/>
      <c r="BY499" s="256"/>
      <c r="BZ499" s="256"/>
      <c r="CA499" s="256"/>
      <c r="CB499" s="256"/>
      <c r="CC499" s="256"/>
      <c r="CD499" s="256"/>
      <c r="CE499" s="256"/>
      <c r="CF499" s="256"/>
    </row>
    <row r="500" spans="1:84" s="36" customFormat="1" ht="32.25" customHeight="1">
      <c r="A500" s="676"/>
      <c r="B500" s="677"/>
      <c r="C500" s="262" t="s">
        <v>1148</v>
      </c>
      <c r="D500" s="260"/>
      <c r="E500" s="259"/>
      <c r="F500" s="260"/>
      <c r="G500" s="256"/>
      <c r="H500" s="256"/>
      <c r="I500" s="256"/>
      <c r="J500" s="256"/>
      <c r="K500" s="256"/>
      <c r="L500" s="256"/>
      <c r="M500" s="256"/>
      <c r="N500" s="256"/>
      <c r="O500" s="256"/>
      <c r="P500" s="256"/>
      <c r="Q500" s="256"/>
      <c r="R500" s="256"/>
      <c r="S500" s="256"/>
      <c r="T500" s="462"/>
      <c r="U500" s="256"/>
      <c r="V500" s="256"/>
      <c r="W500" s="469"/>
      <c r="X500" s="256"/>
      <c r="Y500" s="256"/>
      <c r="Z500" s="256"/>
      <c r="AA500" s="256"/>
      <c r="AB500" s="256"/>
      <c r="AC500" s="256"/>
      <c r="AD500" s="256"/>
      <c r="AE500" s="256"/>
      <c r="AF500" s="256"/>
      <c r="AG500" s="256"/>
      <c r="AH500" s="256"/>
      <c r="AI500" s="256"/>
      <c r="AJ500" s="256"/>
      <c r="AK500" s="256"/>
      <c r="AL500" s="256"/>
      <c r="AM500" s="256"/>
      <c r="AN500" s="256"/>
      <c r="AO500" s="256"/>
      <c r="AP500" s="256"/>
      <c r="AQ500" s="256"/>
      <c r="AR500" s="256"/>
      <c r="AS500" s="256"/>
      <c r="AT500" s="256"/>
      <c r="AU500" s="256"/>
      <c r="AV500" s="469"/>
      <c r="AW500" s="469"/>
      <c r="AX500" s="469"/>
      <c r="AY500" s="469"/>
      <c r="AZ500" s="256"/>
      <c r="BA500" s="256"/>
      <c r="BB500" s="256"/>
      <c r="BC500" s="256"/>
      <c r="BD500" s="256"/>
      <c r="BE500" s="256"/>
      <c r="BF500" s="256"/>
      <c r="BG500" s="269">
        <f t="shared" ref="BG500:BW500" si="342">COUNTIFS($J$7:$J$546,"Thể chất",BG$7:BG$546,"1")</f>
        <v>2</v>
      </c>
      <c r="BH500" s="269">
        <f t="shared" si="342"/>
        <v>0</v>
      </c>
      <c r="BI500" s="269">
        <f t="shared" si="342"/>
        <v>1</v>
      </c>
      <c r="BJ500" s="269">
        <f t="shared" si="342"/>
        <v>6</v>
      </c>
      <c r="BK500" s="269">
        <f t="shared" si="342"/>
        <v>4</v>
      </c>
      <c r="BL500" s="269">
        <f t="shared" si="342"/>
        <v>0</v>
      </c>
      <c r="BM500" s="269">
        <f t="shared" si="342"/>
        <v>2</v>
      </c>
      <c r="BN500" s="269">
        <f t="shared" si="342"/>
        <v>5</v>
      </c>
      <c r="BO500" s="269">
        <f t="shared" si="342"/>
        <v>14</v>
      </c>
      <c r="BP500" s="269">
        <f t="shared" si="342"/>
        <v>17</v>
      </c>
      <c r="BQ500" s="269">
        <f t="shared" si="342"/>
        <v>18</v>
      </c>
      <c r="BR500" s="269">
        <f t="shared" si="342"/>
        <v>3</v>
      </c>
      <c r="BS500" s="269">
        <f t="shared" si="342"/>
        <v>3</v>
      </c>
      <c r="BT500" s="269">
        <f t="shared" si="342"/>
        <v>2</v>
      </c>
      <c r="BU500" s="269">
        <f t="shared" si="342"/>
        <v>6</v>
      </c>
      <c r="BV500" s="269">
        <f t="shared" si="342"/>
        <v>2</v>
      </c>
      <c r="BW500" s="269">
        <f t="shared" si="342"/>
        <v>0</v>
      </c>
      <c r="BX500" s="269"/>
      <c r="BY500" s="256"/>
      <c r="BZ500" s="256"/>
      <c r="CA500" s="256"/>
      <c r="CB500" s="256"/>
      <c r="CC500" s="256"/>
      <c r="CD500" s="256"/>
      <c r="CE500" s="256"/>
      <c r="CF500" s="256"/>
    </row>
    <row r="501" spans="1:84" s="36" customFormat="1" ht="23.25" customHeight="1">
      <c r="A501" s="676"/>
      <c r="B501" s="677"/>
      <c r="C501" s="262" t="s">
        <v>1149</v>
      </c>
      <c r="D501" s="260"/>
      <c r="E501" s="259"/>
      <c r="F501" s="260"/>
      <c r="G501" s="256"/>
      <c r="H501" s="256"/>
      <c r="I501" s="256"/>
      <c r="J501" s="256"/>
      <c r="K501" s="256"/>
      <c r="L501" s="256"/>
      <c r="M501" s="256"/>
      <c r="N501" s="256"/>
      <c r="O501" s="256"/>
      <c r="P501" s="256"/>
      <c r="Q501" s="256"/>
      <c r="R501" s="256"/>
      <c r="S501" s="256"/>
      <c r="T501" s="462"/>
      <c r="U501" s="256"/>
      <c r="V501" s="256"/>
      <c r="W501" s="469"/>
      <c r="X501" s="256"/>
      <c r="Y501" s="256"/>
      <c r="Z501" s="256"/>
      <c r="AA501" s="256"/>
      <c r="AB501" s="256"/>
      <c r="AC501" s="256"/>
      <c r="AD501" s="256"/>
      <c r="AE501" s="256"/>
      <c r="AF501" s="256"/>
      <c r="AG501" s="256"/>
      <c r="AH501" s="256"/>
      <c r="AI501" s="256"/>
      <c r="AJ501" s="256"/>
      <c r="AK501" s="256"/>
      <c r="AL501" s="256"/>
      <c r="AM501" s="256"/>
      <c r="AN501" s="256"/>
      <c r="AO501" s="256"/>
      <c r="AP501" s="256"/>
      <c r="AQ501" s="256"/>
      <c r="AR501" s="256"/>
      <c r="AS501" s="256"/>
      <c r="AT501" s="256"/>
      <c r="AU501" s="256"/>
      <c r="AV501" s="469"/>
      <c r="AW501" s="469"/>
      <c r="AX501" s="469"/>
      <c r="AY501" s="469"/>
      <c r="AZ501" s="256"/>
      <c r="BA501" s="256"/>
      <c r="BB501" s="256"/>
      <c r="BC501" s="256"/>
      <c r="BD501" s="256"/>
      <c r="BE501" s="256"/>
      <c r="BF501" s="256"/>
      <c r="BG501" s="269">
        <f t="shared" ref="BG501:BW501" si="343">COUNTIFS($J$7:$J$546,"Thể chất",BG$7:BG$546,"0")</f>
        <v>0</v>
      </c>
      <c r="BH501" s="269">
        <f t="shared" si="343"/>
        <v>0</v>
      </c>
      <c r="BI501" s="269">
        <f t="shared" si="343"/>
        <v>0</v>
      </c>
      <c r="BJ501" s="269">
        <f t="shared" si="343"/>
        <v>0</v>
      </c>
      <c r="BK501" s="269">
        <f t="shared" si="343"/>
        <v>0</v>
      </c>
      <c r="BL501" s="269">
        <f t="shared" si="343"/>
        <v>0</v>
      </c>
      <c r="BM501" s="269">
        <f t="shared" si="343"/>
        <v>0</v>
      </c>
      <c r="BN501" s="269">
        <f t="shared" si="343"/>
        <v>0</v>
      </c>
      <c r="BO501" s="269">
        <f t="shared" si="343"/>
        <v>0</v>
      </c>
      <c r="BP501" s="269">
        <f t="shared" si="343"/>
        <v>0</v>
      </c>
      <c r="BQ501" s="269">
        <f t="shared" si="343"/>
        <v>0</v>
      </c>
      <c r="BR501" s="269">
        <f t="shared" si="343"/>
        <v>0</v>
      </c>
      <c r="BS501" s="269">
        <f t="shared" si="343"/>
        <v>0</v>
      </c>
      <c r="BT501" s="269">
        <f t="shared" si="343"/>
        <v>0</v>
      </c>
      <c r="BU501" s="269">
        <f t="shared" si="343"/>
        <v>0</v>
      </c>
      <c r="BV501" s="269">
        <f t="shared" si="343"/>
        <v>0</v>
      </c>
      <c r="BW501" s="269">
        <f t="shared" si="343"/>
        <v>0</v>
      </c>
      <c r="BX501" s="269"/>
      <c r="BY501" s="256"/>
      <c r="BZ501" s="256"/>
      <c r="CA501" s="256"/>
      <c r="CB501" s="256"/>
      <c r="CC501" s="256"/>
      <c r="CD501" s="256"/>
      <c r="CE501" s="256"/>
      <c r="CF501" s="256"/>
    </row>
    <row r="502" spans="1:84" s="36" customFormat="1" ht="36" customHeight="1">
      <c r="A502" s="676"/>
      <c r="B502" s="677"/>
      <c r="C502" s="620" t="s">
        <v>1157</v>
      </c>
      <c r="D502" s="638"/>
      <c r="E502" s="639"/>
      <c r="F502" s="260"/>
      <c r="G502" s="256"/>
      <c r="H502" s="256"/>
      <c r="I502" s="256"/>
      <c r="J502" s="256"/>
      <c r="K502" s="256"/>
      <c r="L502" s="256"/>
      <c r="M502" s="256"/>
      <c r="N502" s="256"/>
      <c r="O502" s="256"/>
      <c r="P502" s="256"/>
      <c r="Q502" s="256"/>
      <c r="R502" s="256"/>
      <c r="S502" s="256"/>
      <c r="T502" s="462"/>
      <c r="U502" s="256"/>
      <c r="V502" s="256"/>
      <c r="W502" s="469"/>
      <c r="X502" s="256"/>
      <c r="Y502" s="256"/>
      <c r="Z502" s="256"/>
      <c r="AA502" s="256"/>
      <c r="AB502" s="256"/>
      <c r="AC502" s="256"/>
      <c r="AD502" s="256"/>
      <c r="AE502" s="256"/>
      <c r="AF502" s="256"/>
      <c r="AG502" s="256"/>
      <c r="AH502" s="256"/>
      <c r="AI502" s="256"/>
      <c r="AJ502" s="256"/>
      <c r="AK502" s="256"/>
      <c r="AL502" s="256"/>
      <c r="AM502" s="256"/>
      <c r="AN502" s="256"/>
      <c r="AO502" s="256"/>
      <c r="AP502" s="256"/>
      <c r="AQ502" s="256"/>
      <c r="AR502" s="256"/>
      <c r="AS502" s="256"/>
      <c r="AT502" s="256"/>
      <c r="AU502" s="256"/>
      <c r="AV502" s="469"/>
      <c r="AW502" s="469"/>
      <c r="AX502" s="469"/>
      <c r="AY502" s="469"/>
      <c r="AZ502" s="256"/>
      <c r="BA502" s="256"/>
      <c r="BB502" s="256"/>
      <c r="BC502" s="256"/>
      <c r="BD502" s="256"/>
      <c r="BE502" s="256"/>
      <c r="BF502" s="256"/>
      <c r="BG502" s="263">
        <f t="shared" ref="BG502:BW502" si="344">(((BG499*2)+(BG500*1)+(BG501*0)))/(BG499+BG500+BG501)</f>
        <v>1.9733333333333334</v>
      </c>
      <c r="BH502" s="263">
        <f t="shared" si="344"/>
        <v>2</v>
      </c>
      <c r="BI502" s="263">
        <f t="shared" si="344"/>
        <v>1.9866666666666666</v>
      </c>
      <c r="BJ502" s="263">
        <f t="shared" si="344"/>
        <v>1.92</v>
      </c>
      <c r="BK502" s="263">
        <f t="shared" si="344"/>
        <v>1.9466666666666668</v>
      </c>
      <c r="BL502" s="263">
        <f t="shared" si="344"/>
        <v>2</v>
      </c>
      <c r="BM502" s="263">
        <f t="shared" si="344"/>
        <v>1.9733333333333334</v>
      </c>
      <c r="BN502" s="263">
        <f t="shared" si="344"/>
        <v>1.9333333333333333</v>
      </c>
      <c r="BO502" s="263">
        <f t="shared" si="344"/>
        <v>1.8133333333333332</v>
      </c>
      <c r="BP502" s="263">
        <f t="shared" si="344"/>
        <v>1.7733333333333334</v>
      </c>
      <c r="BQ502" s="263">
        <f t="shared" si="344"/>
        <v>1.76</v>
      </c>
      <c r="BR502" s="263">
        <f t="shared" si="344"/>
        <v>1.96</v>
      </c>
      <c r="BS502" s="263">
        <f t="shared" si="344"/>
        <v>1.96</v>
      </c>
      <c r="BT502" s="263">
        <f t="shared" si="344"/>
        <v>1.9733333333333334</v>
      </c>
      <c r="BU502" s="263">
        <f t="shared" si="344"/>
        <v>1.92</v>
      </c>
      <c r="BV502" s="263">
        <f t="shared" si="344"/>
        <v>1.9733333333333334</v>
      </c>
      <c r="BW502" s="263">
        <f t="shared" si="344"/>
        <v>2</v>
      </c>
      <c r="BX502" s="640">
        <f>COUNTIF($BG503:$BX503,"Đ")</f>
        <v>17</v>
      </c>
      <c r="BY502" s="694">
        <f>BX502/COUNTA($BG503:$BX503)</f>
        <v>1</v>
      </c>
      <c r="BZ502" s="640">
        <f>COUNTIF($BG503:$BX503,"CCG")</f>
        <v>0</v>
      </c>
      <c r="CA502" s="694">
        <f>BZ502/COUNTA($BG503:$BX503)</f>
        <v>0</v>
      </c>
      <c r="CB502" s="640">
        <f>COUNTIF($BG503:$BX503,"CĐ")</f>
        <v>0</v>
      </c>
      <c r="CC502" s="694">
        <f>CB502/COUNTA($BG503:$BX503)</f>
        <v>0</v>
      </c>
      <c r="CD502" s="690">
        <f>(((BX502*2)+(BZ502*1)+(CB502*0)))/(BX502+BZ502+CB502)</f>
        <v>2</v>
      </c>
      <c r="CE502" s="690" t="str">
        <f>IF(CD502&gt;=1.6,"Đạt mục tiêu",IF(CD502&gt;=1,"Cần cố gắng","Chưa đạt"))</f>
        <v>Đạt mục tiêu</v>
      </c>
      <c r="CF502" s="690" t="str">
        <f>IF(CE502&gt;=1.6,"Đạt mục tiêu",IF(CE502&gt;=1,"Cần cố gắng","Chưa đạt"))</f>
        <v>Đạt mục tiêu</v>
      </c>
    </row>
    <row r="503" spans="1:84" s="36" customFormat="1" ht="28.5" customHeight="1">
      <c r="A503" s="676"/>
      <c r="B503" s="677"/>
      <c r="C503" s="360"/>
      <c r="D503" s="361"/>
      <c r="E503" s="362"/>
      <c r="F503" s="260"/>
      <c r="G503" s="256"/>
      <c r="H503" s="256"/>
      <c r="I503" s="256"/>
      <c r="J503" s="256"/>
      <c r="K503" s="256"/>
      <c r="L503" s="256"/>
      <c r="M503" s="256"/>
      <c r="N503" s="256"/>
      <c r="O503" s="256"/>
      <c r="P503" s="256"/>
      <c r="Q503" s="256"/>
      <c r="R503" s="256"/>
      <c r="S503" s="256"/>
      <c r="T503" s="462"/>
      <c r="U503" s="256"/>
      <c r="V503" s="256"/>
      <c r="W503" s="469"/>
      <c r="X503" s="256"/>
      <c r="Y503" s="256"/>
      <c r="Z503" s="256"/>
      <c r="AA503" s="256"/>
      <c r="AB503" s="256"/>
      <c r="AC503" s="256"/>
      <c r="AD503" s="256"/>
      <c r="AE503" s="256"/>
      <c r="AF503" s="256"/>
      <c r="AG503" s="256"/>
      <c r="AH503" s="256"/>
      <c r="AI503" s="256"/>
      <c r="AJ503" s="256"/>
      <c r="AK503" s="256"/>
      <c r="AL503" s="256"/>
      <c r="AM503" s="256"/>
      <c r="AN503" s="256"/>
      <c r="AO503" s="256"/>
      <c r="AP503" s="256"/>
      <c r="AQ503" s="256"/>
      <c r="AR503" s="256"/>
      <c r="AS503" s="256"/>
      <c r="AT503" s="256"/>
      <c r="AU503" s="256"/>
      <c r="AV503" s="469"/>
      <c r="AW503" s="469"/>
      <c r="AX503" s="469"/>
      <c r="AY503" s="469"/>
      <c r="AZ503" s="256"/>
      <c r="BA503" s="256"/>
      <c r="BB503" s="256"/>
      <c r="BC503" s="256"/>
      <c r="BD503" s="256"/>
      <c r="BE503" s="256"/>
      <c r="BF503" s="256"/>
      <c r="BG503" s="263" t="str">
        <f>IF(BG502&lt;1,"CĐ",IF(BG502&lt;1.6,"CCG","Đ"))</f>
        <v>Đ</v>
      </c>
      <c r="BH503" s="263" t="str">
        <f>IF(BH502&lt;1,"CĐ",IF(BH502&lt;1.6,"CCG","Đ"))</f>
        <v>Đ</v>
      </c>
      <c r="BI503" s="263" t="str">
        <f t="shared" ref="BI503:BW503" si="345">IF(BI502&lt;1,"CĐ",IF(BI502&lt;1.6,"CCG","Đ"))</f>
        <v>Đ</v>
      </c>
      <c r="BJ503" s="263" t="str">
        <f t="shared" si="345"/>
        <v>Đ</v>
      </c>
      <c r="BK503" s="263" t="str">
        <f t="shared" si="345"/>
        <v>Đ</v>
      </c>
      <c r="BL503" s="263" t="str">
        <f t="shared" si="345"/>
        <v>Đ</v>
      </c>
      <c r="BM503" s="263" t="str">
        <f t="shared" si="345"/>
        <v>Đ</v>
      </c>
      <c r="BN503" s="263" t="str">
        <f t="shared" si="345"/>
        <v>Đ</v>
      </c>
      <c r="BO503" s="263" t="str">
        <f t="shared" si="345"/>
        <v>Đ</v>
      </c>
      <c r="BP503" s="263" t="str">
        <f t="shared" si="345"/>
        <v>Đ</v>
      </c>
      <c r="BQ503" s="263" t="str">
        <f t="shared" si="345"/>
        <v>Đ</v>
      </c>
      <c r="BR503" s="263" t="str">
        <f t="shared" si="345"/>
        <v>Đ</v>
      </c>
      <c r="BS503" s="263" t="str">
        <f t="shared" si="345"/>
        <v>Đ</v>
      </c>
      <c r="BT503" s="263" t="str">
        <f t="shared" si="345"/>
        <v>Đ</v>
      </c>
      <c r="BU503" s="263" t="str">
        <f t="shared" si="345"/>
        <v>Đ</v>
      </c>
      <c r="BV503" s="263" t="str">
        <f t="shared" si="345"/>
        <v>Đ</v>
      </c>
      <c r="BW503" s="263" t="str">
        <f t="shared" si="345"/>
        <v>Đ</v>
      </c>
      <c r="BX503" s="640"/>
      <c r="BY503" s="694"/>
      <c r="BZ503" s="640"/>
      <c r="CA503" s="694"/>
      <c r="CB503" s="640"/>
      <c r="CC503" s="694"/>
      <c r="CD503" s="690"/>
      <c r="CE503" s="690"/>
      <c r="CF503" s="690"/>
    </row>
    <row r="504" spans="1:84" s="36" customFormat="1" ht="36" customHeight="1">
      <c r="A504" s="676"/>
      <c r="B504" s="676" t="s">
        <v>1161</v>
      </c>
      <c r="C504" s="270" t="s">
        <v>1147</v>
      </c>
      <c r="D504" s="265"/>
      <c r="E504" s="266"/>
      <c r="F504" s="265"/>
      <c r="G504" s="189"/>
      <c r="H504" s="189"/>
      <c r="I504" s="189"/>
      <c r="J504" s="189"/>
      <c r="K504" s="189"/>
      <c r="L504" s="189"/>
      <c r="M504" s="189"/>
      <c r="N504" s="189"/>
      <c r="O504" s="189"/>
      <c r="P504" s="189"/>
      <c r="Q504" s="189"/>
      <c r="R504" s="189"/>
      <c r="S504" s="189"/>
      <c r="T504" s="189"/>
      <c r="U504" s="189"/>
      <c r="V504" s="189"/>
      <c r="W504" s="189"/>
      <c r="X504" s="189"/>
      <c r="Y504" s="189"/>
      <c r="Z504" s="189"/>
      <c r="AA504" s="189"/>
      <c r="AB504" s="189"/>
      <c r="AC504" s="189"/>
      <c r="AD504" s="189"/>
      <c r="AE504" s="189"/>
      <c r="AF504" s="189"/>
      <c r="AG504" s="189"/>
      <c r="AH504" s="189"/>
      <c r="AI504" s="189"/>
      <c r="AJ504" s="189"/>
      <c r="AK504" s="189"/>
      <c r="AL504" s="189"/>
      <c r="AM504" s="189"/>
      <c r="AN504" s="189"/>
      <c r="AO504" s="189"/>
      <c r="AP504" s="189"/>
      <c r="AQ504" s="189"/>
      <c r="AR504" s="189"/>
      <c r="AS504" s="189"/>
      <c r="AT504" s="189"/>
      <c r="AU504" s="189"/>
      <c r="AV504" s="189"/>
      <c r="AW504" s="189"/>
      <c r="AX504" s="189"/>
      <c r="AY504" s="189"/>
      <c r="AZ504" s="189"/>
      <c r="BA504" s="189"/>
      <c r="BB504" s="189"/>
      <c r="BC504" s="189"/>
      <c r="BD504" s="189"/>
      <c r="BE504" s="189"/>
      <c r="BF504" s="189"/>
      <c r="BG504" s="271">
        <f t="shared" ref="BG504:BW504" si="346">COUNTIFS($J$7:$J$546,"Nhận thức",BG$7:BG$546,"2")</f>
        <v>58</v>
      </c>
      <c r="BH504" s="271">
        <f t="shared" si="346"/>
        <v>60</v>
      </c>
      <c r="BI504" s="271">
        <f t="shared" si="346"/>
        <v>60</v>
      </c>
      <c r="BJ504" s="271">
        <f t="shared" si="346"/>
        <v>60</v>
      </c>
      <c r="BK504" s="271">
        <f t="shared" si="346"/>
        <v>51</v>
      </c>
      <c r="BL504" s="271">
        <f t="shared" si="346"/>
        <v>60</v>
      </c>
      <c r="BM504" s="271">
        <f t="shared" si="346"/>
        <v>60</v>
      </c>
      <c r="BN504" s="271">
        <f t="shared" si="346"/>
        <v>59</v>
      </c>
      <c r="BO504" s="271">
        <f t="shared" si="346"/>
        <v>54</v>
      </c>
      <c r="BP504" s="271">
        <f t="shared" si="346"/>
        <v>52</v>
      </c>
      <c r="BQ504" s="271">
        <f t="shared" si="346"/>
        <v>58</v>
      </c>
      <c r="BR504" s="271">
        <f t="shared" si="346"/>
        <v>53</v>
      </c>
      <c r="BS504" s="271">
        <f t="shared" si="346"/>
        <v>59</v>
      </c>
      <c r="BT504" s="271">
        <f t="shared" si="346"/>
        <v>59</v>
      </c>
      <c r="BU504" s="271">
        <f t="shared" si="346"/>
        <v>60</v>
      </c>
      <c r="BV504" s="271">
        <f t="shared" si="346"/>
        <v>60</v>
      </c>
      <c r="BW504" s="271">
        <f t="shared" si="346"/>
        <v>60</v>
      </c>
      <c r="BX504" s="271"/>
      <c r="BY504" s="189"/>
      <c r="BZ504" s="189"/>
      <c r="CA504" s="189"/>
      <c r="CB504" s="189"/>
      <c r="CC504" s="189"/>
      <c r="CD504" s="189"/>
      <c r="CE504" s="189"/>
      <c r="CF504" s="189"/>
    </row>
    <row r="505" spans="1:84" s="36" customFormat="1" ht="35.25" customHeight="1">
      <c r="A505" s="676"/>
      <c r="B505" s="676"/>
      <c r="C505" s="270" t="s">
        <v>1148</v>
      </c>
      <c r="D505" s="265"/>
      <c r="E505" s="266"/>
      <c r="F505" s="265"/>
      <c r="G505" s="189"/>
      <c r="H505" s="189"/>
      <c r="I505" s="189"/>
      <c r="J505" s="189"/>
      <c r="K505" s="189"/>
      <c r="L505" s="189"/>
      <c r="M505" s="189"/>
      <c r="N505" s="189"/>
      <c r="O505" s="189"/>
      <c r="P505" s="189"/>
      <c r="Q505" s="189"/>
      <c r="R505" s="189"/>
      <c r="S505" s="189"/>
      <c r="T505" s="189"/>
      <c r="U505" s="189"/>
      <c r="V505" s="189"/>
      <c r="W505" s="189"/>
      <c r="X505" s="189"/>
      <c r="Y505" s="189"/>
      <c r="Z505" s="189"/>
      <c r="AA505" s="189"/>
      <c r="AB505" s="189"/>
      <c r="AC505" s="189"/>
      <c r="AD505" s="189"/>
      <c r="AE505" s="189"/>
      <c r="AF505" s="189"/>
      <c r="AG505" s="189"/>
      <c r="AH505" s="189"/>
      <c r="AI505" s="189"/>
      <c r="AJ505" s="189"/>
      <c r="AK505" s="189"/>
      <c r="AL505" s="189"/>
      <c r="AM505" s="189"/>
      <c r="AN505" s="189"/>
      <c r="AO505" s="189"/>
      <c r="AP505" s="189"/>
      <c r="AQ505" s="189"/>
      <c r="AR505" s="189"/>
      <c r="AS505" s="189"/>
      <c r="AT505" s="189"/>
      <c r="AU505" s="189"/>
      <c r="AV505" s="189"/>
      <c r="AW505" s="189"/>
      <c r="AX505" s="189"/>
      <c r="AY505" s="189"/>
      <c r="AZ505" s="189"/>
      <c r="BA505" s="189"/>
      <c r="BB505" s="189"/>
      <c r="BC505" s="189"/>
      <c r="BD505" s="189"/>
      <c r="BE505" s="189"/>
      <c r="BF505" s="189"/>
      <c r="BG505" s="271">
        <f t="shared" ref="BG505:BW505" si="347">COUNTIFS($J$7:$J$546,"Nhận thức",BG$7:BG$546,"1")</f>
        <v>2</v>
      </c>
      <c r="BH505" s="271">
        <f t="shared" si="347"/>
        <v>0</v>
      </c>
      <c r="BI505" s="271">
        <f t="shared" si="347"/>
        <v>0</v>
      </c>
      <c r="BJ505" s="271">
        <f t="shared" si="347"/>
        <v>0</v>
      </c>
      <c r="BK505" s="271">
        <f t="shared" si="347"/>
        <v>9</v>
      </c>
      <c r="BL505" s="271">
        <f t="shared" si="347"/>
        <v>0</v>
      </c>
      <c r="BM505" s="271">
        <f t="shared" si="347"/>
        <v>0</v>
      </c>
      <c r="BN505" s="271">
        <f t="shared" si="347"/>
        <v>1</v>
      </c>
      <c r="BO505" s="271">
        <f t="shared" si="347"/>
        <v>6</v>
      </c>
      <c r="BP505" s="271">
        <f t="shared" si="347"/>
        <v>8</v>
      </c>
      <c r="BQ505" s="271">
        <f t="shared" si="347"/>
        <v>2</v>
      </c>
      <c r="BR505" s="271">
        <f t="shared" si="347"/>
        <v>7</v>
      </c>
      <c r="BS505" s="271">
        <f t="shared" si="347"/>
        <v>1</v>
      </c>
      <c r="BT505" s="271">
        <f t="shared" si="347"/>
        <v>1</v>
      </c>
      <c r="BU505" s="271">
        <f t="shared" si="347"/>
        <v>0</v>
      </c>
      <c r="BV505" s="271">
        <f t="shared" si="347"/>
        <v>0</v>
      </c>
      <c r="BW505" s="271">
        <f t="shared" si="347"/>
        <v>0</v>
      </c>
      <c r="BX505" s="271"/>
      <c r="BY505" s="189"/>
      <c r="BZ505" s="189"/>
      <c r="CA505" s="189"/>
      <c r="CB505" s="189"/>
      <c r="CC505" s="189"/>
      <c r="CD505" s="189"/>
      <c r="CE505" s="189"/>
      <c r="CF505" s="189"/>
    </row>
    <row r="506" spans="1:84" s="36" customFormat="1" ht="33" customHeight="1">
      <c r="A506" s="676"/>
      <c r="B506" s="676"/>
      <c r="C506" s="270" t="s">
        <v>1149</v>
      </c>
      <c r="D506" s="265"/>
      <c r="E506" s="266"/>
      <c r="F506" s="265"/>
      <c r="G506" s="189"/>
      <c r="H506" s="189"/>
      <c r="I506" s="189"/>
      <c r="J506" s="189"/>
      <c r="K506" s="189"/>
      <c r="L506" s="189"/>
      <c r="M506" s="189"/>
      <c r="N506" s="189"/>
      <c r="O506" s="189"/>
      <c r="P506" s="189"/>
      <c r="Q506" s="189"/>
      <c r="R506" s="189"/>
      <c r="S506" s="189"/>
      <c r="T506" s="189"/>
      <c r="U506" s="189"/>
      <c r="V506" s="189"/>
      <c r="W506" s="189"/>
      <c r="X506" s="189"/>
      <c r="Y506" s="189"/>
      <c r="Z506" s="189"/>
      <c r="AA506" s="189"/>
      <c r="AB506" s="189"/>
      <c r="AC506" s="189"/>
      <c r="AD506" s="189"/>
      <c r="AE506" s="189"/>
      <c r="AF506" s="189"/>
      <c r="AG506" s="189"/>
      <c r="AH506" s="189"/>
      <c r="AI506" s="189"/>
      <c r="AJ506" s="189"/>
      <c r="AK506" s="189"/>
      <c r="AL506" s="189"/>
      <c r="AM506" s="189"/>
      <c r="AN506" s="189"/>
      <c r="AO506" s="189"/>
      <c r="AP506" s="189"/>
      <c r="AQ506" s="189"/>
      <c r="AR506" s="189"/>
      <c r="AS506" s="189"/>
      <c r="AT506" s="189"/>
      <c r="AU506" s="189"/>
      <c r="AV506" s="189"/>
      <c r="AW506" s="189"/>
      <c r="AX506" s="189"/>
      <c r="AY506" s="189"/>
      <c r="AZ506" s="189"/>
      <c r="BA506" s="189"/>
      <c r="BB506" s="189"/>
      <c r="BC506" s="189"/>
      <c r="BD506" s="189"/>
      <c r="BE506" s="189"/>
      <c r="BF506" s="189"/>
      <c r="BG506" s="271">
        <f t="shared" ref="BG506:BW506" si="348">COUNTIFS($J$7:$J$546,"Nhận thức",BG$7:BG$546,"0")</f>
        <v>0</v>
      </c>
      <c r="BH506" s="271">
        <f t="shared" si="348"/>
        <v>0</v>
      </c>
      <c r="BI506" s="271">
        <f t="shared" si="348"/>
        <v>0</v>
      </c>
      <c r="BJ506" s="271">
        <f t="shared" si="348"/>
        <v>0</v>
      </c>
      <c r="BK506" s="271">
        <f t="shared" si="348"/>
        <v>0</v>
      </c>
      <c r="BL506" s="271">
        <f t="shared" si="348"/>
        <v>0</v>
      </c>
      <c r="BM506" s="271">
        <f t="shared" si="348"/>
        <v>0</v>
      </c>
      <c r="BN506" s="271">
        <f t="shared" si="348"/>
        <v>0</v>
      </c>
      <c r="BO506" s="271">
        <f t="shared" si="348"/>
        <v>0</v>
      </c>
      <c r="BP506" s="271">
        <f t="shared" si="348"/>
        <v>0</v>
      </c>
      <c r="BQ506" s="271">
        <f t="shared" si="348"/>
        <v>0</v>
      </c>
      <c r="BR506" s="271">
        <f t="shared" si="348"/>
        <v>0</v>
      </c>
      <c r="BS506" s="271">
        <f t="shared" si="348"/>
        <v>0</v>
      </c>
      <c r="BT506" s="271">
        <f t="shared" si="348"/>
        <v>0</v>
      </c>
      <c r="BU506" s="271">
        <f t="shared" si="348"/>
        <v>0</v>
      </c>
      <c r="BV506" s="271">
        <f t="shared" si="348"/>
        <v>0</v>
      </c>
      <c r="BW506" s="271">
        <f t="shared" si="348"/>
        <v>0</v>
      </c>
      <c r="BX506" s="271"/>
      <c r="BY506" s="189"/>
      <c r="BZ506" s="189"/>
      <c r="CA506" s="189"/>
      <c r="CB506" s="189"/>
      <c r="CC506" s="189"/>
      <c r="CD506" s="189"/>
      <c r="CE506" s="189"/>
      <c r="CF506" s="189"/>
    </row>
    <row r="507" spans="1:84" s="36" customFormat="1" ht="30" customHeight="1">
      <c r="A507" s="676"/>
      <c r="B507" s="676"/>
      <c r="C507" s="632" t="s">
        <v>1158</v>
      </c>
      <c r="D507" s="621"/>
      <c r="E507" s="622"/>
      <c r="F507" s="265"/>
      <c r="G507" s="189"/>
      <c r="H507" s="189"/>
      <c r="I507" s="189"/>
      <c r="J507" s="189"/>
      <c r="K507" s="189"/>
      <c r="L507" s="189"/>
      <c r="M507" s="189"/>
      <c r="N507" s="189"/>
      <c r="O507" s="189"/>
      <c r="P507" s="189"/>
      <c r="Q507" s="189"/>
      <c r="R507" s="189"/>
      <c r="S507" s="189"/>
      <c r="T507" s="189"/>
      <c r="U507" s="189"/>
      <c r="V507" s="189"/>
      <c r="W507" s="189"/>
      <c r="X507" s="189"/>
      <c r="Y507" s="189"/>
      <c r="Z507" s="189"/>
      <c r="AA507" s="189"/>
      <c r="AB507" s="189"/>
      <c r="AC507" s="189"/>
      <c r="AD507" s="189"/>
      <c r="AE507" s="189"/>
      <c r="AF507" s="189"/>
      <c r="AG507" s="189"/>
      <c r="AH507" s="189"/>
      <c r="AI507" s="189"/>
      <c r="AJ507" s="189"/>
      <c r="AK507" s="189"/>
      <c r="AL507" s="189"/>
      <c r="AM507" s="189"/>
      <c r="AN507" s="189"/>
      <c r="AO507" s="189"/>
      <c r="AP507" s="189"/>
      <c r="AQ507" s="189"/>
      <c r="AR507" s="189"/>
      <c r="AS507" s="189"/>
      <c r="AT507" s="189"/>
      <c r="AU507" s="189"/>
      <c r="AV507" s="189"/>
      <c r="AW507" s="189"/>
      <c r="AX507" s="189"/>
      <c r="AY507" s="189"/>
      <c r="AZ507" s="189"/>
      <c r="BA507" s="189"/>
      <c r="BB507" s="189"/>
      <c r="BC507" s="189"/>
      <c r="BD507" s="189"/>
      <c r="BE507" s="189"/>
      <c r="BF507" s="189"/>
      <c r="BG507" s="268">
        <f t="shared" ref="BG507:BW507" si="349">(((BG504*2)+(BG505*1)+(BG506*0)))/(BG504+BG505+BG506)</f>
        <v>1.9666666666666666</v>
      </c>
      <c r="BH507" s="268">
        <f t="shared" si="349"/>
        <v>2</v>
      </c>
      <c r="BI507" s="268">
        <f t="shared" si="349"/>
        <v>2</v>
      </c>
      <c r="BJ507" s="268">
        <f t="shared" si="349"/>
        <v>2</v>
      </c>
      <c r="BK507" s="268">
        <f t="shared" si="349"/>
        <v>1.85</v>
      </c>
      <c r="BL507" s="268">
        <f t="shared" si="349"/>
        <v>2</v>
      </c>
      <c r="BM507" s="268">
        <f t="shared" si="349"/>
        <v>2</v>
      </c>
      <c r="BN507" s="268">
        <f t="shared" si="349"/>
        <v>1.9833333333333334</v>
      </c>
      <c r="BO507" s="268">
        <f t="shared" si="349"/>
        <v>1.9</v>
      </c>
      <c r="BP507" s="268">
        <f t="shared" si="349"/>
        <v>1.8666666666666667</v>
      </c>
      <c r="BQ507" s="268">
        <f t="shared" si="349"/>
        <v>1.9666666666666666</v>
      </c>
      <c r="BR507" s="268">
        <f t="shared" si="349"/>
        <v>1.8833333333333333</v>
      </c>
      <c r="BS507" s="268">
        <f t="shared" si="349"/>
        <v>1.9833333333333334</v>
      </c>
      <c r="BT507" s="268">
        <f t="shared" si="349"/>
        <v>1.9833333333333334</v>
      </c>
      <c r="BU507" s="268">
        <f t="shared" si="349"/>
        <v>2</v>
      </c>
      <c r="BV507" s="268">
        <f t="shared" si="349"/>
        <v>2</v>
      </c>
      <c r="BW507" s="268">
        <f t="shared" si="349"/>
        <v>2</v>
      </c>
      <c r="BX507" s="619">
        <f>COUNTIF($BG508:$BX508,"Đ")</f>
        <v>17</v>
      </c>
      <c r="BY507" s="691">
        <f>BX507/COUNTA($BG508:$BX508)</f>
        <v>1</v>
      </c>
      <c r="BZ507" s="619">
        <f>COUNTIF($BG508:$BX508,"CCG")</f>
        <v>0</v>
      </c>
      <c r="CA507" s="691">
        <f>BZ507/COUNTA($BG508:$BX508)</f>
        <v>0</v>
      </c>
      <c r="CB507" s="619">
        <f>COUNTIF($BG508:$BX508,"CĐ")</f>
        <v>0</v>
      </c>
      <c r="CC507" s="691">
        <f>CB507/COUNTA($BG508:$BX508)</f>
        <v>0</v>
      </c>
      <c r="CD507" s="692">
        <f>(((BX507*2)+(BZ507*1)+(CB507*0)))/(BX507+BZ507+CB507)</f>
        <v>2</v>
      </c>
      <c r="CE507" s="692" t="str">
        <f>IF(CD507&gt;=1.6,"Đạt mục tiêu",IF(CD507&gt;=1,"Cần cố gắng","Chưa đạt"))</f>
        <v>Đạt mục tiêu</v>
      </c>
      <c r="CF507" s="692" t="str">
        <f>IF(CE507&gt;=1.6,"Đạt mục tiêu",IF(CE507&gt;=1,"Cần cố gắng","Chưa đạt"))</f>
        <v>Đạt mục tiêu</v>
      </c>
    </row>
    <row r="508" spans="1:84" s="36" customFormat="1" ht="26.25" customHeight="1">
      <c r="A508" s="676"/>
      <c r="B508" s="676"/>
      <c r="C508" s="633"/>
      <c r="D508" s="624"/>
      <c r="E508" s="625"/>
      <c r="F508" s="265"/>
      <c r="G508" s="189"/>
      <c r="H508" s="189"/>
      <c r="I508" s="189"/>
      <c r="J508" s="189"/>
      <c r="K508" s="189"/>
      <c r="L508" s="189"/>
      <c r="M508" s="189"/>
      <c r="N508" s="189"/>
      <c r="O508" s="189"/>
      <c r="P508" s="189"/>
      <c r="Q508" s="189"/>
      <c r="R508" s="189"/>
      <c r="S508" s="189"/>
      <c r="T508" s="189"/>
      <c r="U508" s="189"/>
      <c r="V508" s="189"/>
      <c r="W508" s="189"/>
      <c r="X508" s="189"/>
      <c r="Y508" s="189"/>
      <c r="Z508" s="189"/>
      <c r="AA508" s="189"/>
      <c r="AB508" s="189"/>
      <c r="AC508" s="189"/>
      <c r="AD508" s="189"/>
      <c r="AE508" s="189"/>
      <c r="AF508" s="189"/>
      <c r="AG508" s="189"/>
      <c r="AH508" s="189"/>
      <c r="AI508" s="189"/>
      <c r="AJ508" s="189"/>
      <c r="AK508" s="189"/>
      <c r="AL508" s="189"/>
      <c r="AM508" s="189"/>
      <c r="AN508" s="189"/>
      <c r="AO508" s="189"/>
      <c r="AP508" s="189"/>
      <c r="AQ508" s="189"/>
      <c r="AR508" s="189"/>
      <c r="AS508" s="189"/>
      <c r="AT508" s="189"/>
      <c r="AU508" s="189"/>
      <c r="AV508" s="189"/>
      <c r="AW508" s="189"/>
      <c r="AX508" s="189"/>
      <c r="AY508" s="189"/>
      <c r="AZ508" s="189"/>
      <c r="BA508" s="189"/>
      <c r="BB508" s="189"/>
      <c r="BC508" s="189"/>
      <c r="BD508" s="189"/>
      <c r="BE508" s="189"/>
      <c r="BF508" s="189"/>
      <c r="BG508" s="268" t="str">
        <f>IF(BG507&lt;1,"CĐ",IF(BG507&lt;1.6,"CCG","Đ"))</f>
        <v>Đ</v>
      </c>
      <c r="BH508" s="268" t="str">
        <f>IF(BH507&lt;1,"CĐ",IF(BH507&lt;1.6,"CCG","Đ"))</f>
        <v>Đ</v>
      </c>
      <c r="BI508" s="268" t="str">
        <f t="shared" ref="BI508:BW508" si="350">IF(BI507&lt;1,"CĐ",IF(BI507&lt;1.6,"CCG","Đ"))</f>
        <v>Đ</v>
      </c>
      <c r="BJ508" s="268" t="str">
        <f t="shared" si="350"/>
        <v>Đ</v>
      </c>
      <c r="BK508" s="268" t="str">
        <f t="shared" si="350"/>
        <v>Đ</v>
      </c>
      <c r="BL508" s="268" t="str">
        <f t="shared" si="350"/>
        <v>Đ</v>
      </c>
      <c r="BM508" s="268" t="str">
        <f t="shared" si="350"/>
        <v>Đ</v>
      </c>
      <c r="BN508" s="268" t="str">
        <f t="shared" si="350"/>
        <v>Đ</v>
      </c>
      <c r="BO508" s="268" t="str">
        <f t="shared" si="350"/>
        <v>Đ</v>
      </c>
      <c r="BP508" s="268" t="str">
        <f t="shared" si="350"/>
        <v>Đ</v>
      </c>
      <c r="BQ508" s="268" t="str">
        <f t="shared" si="350"/>
        <v>Đ</v>
      </c>
      <c r="BR508" s="268" t="str">
        <f t="shared" si="350"/>
        <v>Đ</v>
      </c>
      <c r="BS508" s="268" t="str">
        <f t="shared" si="350"/>
        <v>Đ</v>
      </c>
      <c r="BT508" s="268" t="str">
        <f t="shared" si="350"/>
        <v>Đ</v>
      </c>
      <c r="BU508" s="268" t="str">
        <f t="shared" si="350"/>
        <v>Đ</v>
      </c>
      <c r="BV508" s="268" t="str">
        <f t="shared" si="350"/>
        <v>Đ</v>
      </c>
      <c r="BW508" s="268" t="str">
        <f t="shared" si="350"/>
        <v>Đ</v>
      </c>
      <c r="BX508" s="619"/>
      <c r="BY508" s="691"/>
      <c r="BZ508" s="619"/>
      <c r="CA508" s="691"/>
      <c r="CB508" s="619"/>
      <c r="CC508" s="691"/>
      <c r="CD508" s="692"/>
      <c r="CE508" s="692"/>
      <c r="CF508" s="692"/>
    </row>
    <row r="509" spans="1:84" s="36" customFormat="1" ht="30" customHeight="1">
      <c r="A509" s="676"/>
      <c r="B509" s="677" t="s">
        <v>1159</v>
      </c>
      <c r="C509" s="262" t="s">
        <v>1147</v>
      </c>
      <c r="D509" s="260"/>
      <c r="E509" s="259"/>
      <c r="F509" s="260"/>
      <c r="G509" s="256"/>
      <c r="H509" s="256"/>
      <c r="I509" s="256"/>
      <c r="J509" s="256"/>
      <c r="K509" s="256"/>
      <c r="L509" s="256"/>
      <c r="M509" s="256"/>
      <c r="N509" s="256"/>
      <c r="O509" s="256"/>
      <c r="P509" s="256"/>
      <c r="Q509" s="256"/>
      <c r="R509" s="256"/>
      <c r="S509" s="256"/>
      <c r="T509" s="462"/>
      <c r="U509" s="256"/>
      <c r="V509" s="256"/>
      <c r="W509" s="469"/>
      <c r="X509" s="256"/>
      <c r="Y509" s="256"/>
      <c r="Z509" s="256"/>
      <c r="AA509" s="256"/>
      <c r="AB509" s="256"/>
      <c r="AC509" s="256"/>
      <c r="AD509" s="256"/>
      <c r="AE509" s="256"/>
      <c r="AF509" s="256"/>
      <c r="AG509" s="256"/>
      <c r="AH509" s="256"/>
      <c r="AI509" s="256"/>
      <c r="AJ509" s="256"/>
      <c r="AK509" s="256"/>
      <c r="AL509" s="256"/>
      <c r="AM509" s="256"/>
      <c r="AN509" s="256"/>
      <c r="AO509" s="256"/>
      <c r="AP509" s="256"/>
      <c r="AQ509" s="256"/>
      <c r="AR509" s="256"/>
      <c r="AS509" s="256"/>
      <c r="AT509" s="256"/>
      <c r="AU509" s="256"/>
      <c r="AV509" s="469"/>
      <c r="AW509" s="469"/>
      <c r="AX509" s="469"/>
      <c r="AY509" s="469"/>
      <c r="AZ509" s="256"/>
      <c r="BA509" s="256"/>
      <c r="BB509" s="256"/>
      <c r="BC509" s="256"/>
      <c r="BD509" s="256"/>
      <c r="BE509" s="256"/>
      <c r="BF509" s="256"/>
      <c r="BG509" s="269">
        <f t="shared" ref="BG509:BW509" si="351">COUNTIFS($J$7:$J$546,"Ngôn ngữ",BG$7:BG$546,"2")</f>
        <v>72</v>
      </c>
      <c r="BH509" s="269">
        <f t="shared" si="351"/>
        <v>72</v>
      </c>
      <c r="BI509" s="269">
        <f t="shared" si="351"/>
        <v>72</v>
      </c>
      <c r="BJ509" s="269">
        <f t="shared" si="351"/>
        <v>71</v>
      </c>
      <c r="BK509" s="269">
        <f t="shared" si="351"/>
        <v>11</v>
      </c>
      <c r="BL509" s="269">
        <f t="shared" si="351"/>
        <v>72</v>
      </c>
      <c r="BM509" s="269">
        <f t="shared" si="351"/>
        <v>72</v>
      </c>
      <c r="BN509" s="269">
        <f t="shared" si="351"/>
        <v>70</v>
      </c>
      <c r="BO509" s="269">
        <f t="shared" si="351"/>
        <v>72</v>
      </c>
      <c r="BP509" s="269">
        <f t="shared" si="351"/>
        <v>68</v>
      </c>
      <c r="BQ509" s="269">
        <f t="shared" si="351"/>
        <v>69</v>
      </c>
      <c r="BR509" s="269">
        <f t="shared" si="351"/>
        <v>69</v>
      </c>
      <c r="BS509" s="269">
        <f t="shared" si="351"/>
        <v>71</v>
      </c>
      <c r="BT509" s="269">
        <f t="shared" si="351"/>
        <v>71</v>
      </c>
      <c r="BU509" s="269">
        <f t="shared" si="351"/>
        <v>71</v>
      </c>
      <c r="BV509" s="269">
        <f t="shared" si="351"/>
        <v>72</v>
      </c>
      <c r="BW509" s="269">
        <f t="shared" si="351"/>
        <v>72</v>
      </c>
      <c r="BX509" s="269"/>
      <c r="BY509" s="256"/>
      <c r="BZ509" s="256"/>
      <c r="CA509" s="256"/>
      <c r="CB509" s="256"/>
      <c r="CC509" s="256"/>
      <c r="CD509" s="256"/>
      <c r="CE509" s="256"/>
      <c r="CF509" s="256"/>
    </row>
    <row r="510" spans="1:84" s="36" customFormat="1" ht="26.25" customHeight="1">
      <c r="A510" s="676"/>
      <c r="B510" s="677"/>
      <c r="C510" s="262" t="s">
        <v>1148</v>
      </c>
      <c r="D510" s="260"/>
      <c r="E510" s="259"/>
      <c r="F510" s="260"/>
      <c r="G510" s="256"/>
      <c r="H510" s="256"/>
      <c r="I510" s="256"/>
      <c r="J510" s="256"/>
      <c r="K510" s="256"/>
      <c r="L510" s="256"/>
      <c r="M510" s="256"/>
      <c r="N510" s="256"/>
      <c r="O510" s="256"/>
      <c r="P510" s="256"/>
      <c r="Q510" s="256"/>
      <c r="R510" s="256"/>
      <c r="S510" s="256"/>
      <c r="T510" s="462"/>
      <c r="U510" s="256"/>
      <c r="V510" s="256"/>
      <c r="W510" s="469"/>
      <c r="X510" s="256"/>
      <c r="Y510" s="256"/>
      <c r="Z510" s="256"/>
      <c r="AA510" s="256"/>
      <c r="AB510" s="256"/>
      <c r="AC510" s="256"/>
      <c r="AD510" s="256"/>
      <c r="AE510" s="256"/>
      <c r="AF510" s="256"/>
      <c r="AG510" s="256"/>
      <c r="AH510" s="256"/>
      <c r="AI510" s="256"/>
      <c r="AJ510" s="256"/>
      <c r="AK510" s="256"/>
      <c r="AL510" s="256"/>
      <c r="AM510" s="256"/>
      <c r="AN510" s="256"/>
      <c r="AO510" s="256"/>
      <c r="AP510" s="256"/>
      <c r="AQ510" s="256"/>
      <c r="AR510" s="256"/>
      <c r="AS510" s="256"/>
      <c r="AT510" s="256"/>
      <c r="AU510" s="256"/>
      <c r="AV510" s="469"/>
      <c r="AW510" s="469"/>
      <c r="AX510" s="469"/>
      <c r="AY510" s="469"/>
      <c r="AZ510" s="256"/>
      <c r="BA510" s="256"/>
      <c r="BB510" s="256"/>
      <c r="BC510" s="256"/>
      <c r="BD510" s="256"/>
      <c r="BE510" s="256"/>
      <c r="BF510" s="256"/>
      <c r="BG510" s="269">
        <f t="shared" ref="BG510:BW510" si="352">COUNTIFS($J$7:$J$546,"Ngôn ngữ",BG$7:BG$546,"1")</f>
        <v>0</v>
      </c>
      <c r="BH510" s="269">
        <f t="shared" si="352"/>
        <v>0</v>
      </c>
      <c r="BI510" s="269">
        <f t="shared" si="352"/>
        <v>0</v>
      </c>
      <c r="BJ510" s="269">
        <f t="shared" si="352"/>
        <v>1</v>
      </c>
      <c r="BK510" s="269">
        <f t="shared" si="352"/>
        <v>61</v>
      </c>
      <c r="BL510" s="269">
        <f t="shared" si="352"/>
        <v>0</v>
      </c>
      <c r="BM510" s="269">
        <f t="shared" si="352"/>
        <v>0</v>
      </c>
      <c r="BN510" s="269">
        <f t="shared" si="352"/>
        <v>2</v>
      </c>
      <c r="BO510" s="269">
        <f t="shared" si="352"/>
        <v>0</v>
      </c>
      <c r="BP510" s="269">
        <f t="shared" si="352"/>
        <v>4</v>
      </c>
      <c r="BQ510" s="269">
        <f t="shared" si="352"/>
        <v>3</v>
      </c>
      <c r="BR510" s="269">
        <f t="shared" si="352"/>
        <v>3</v>
      </c>
      <c r="BS510" s="269">
        <f t="shared" si="352"/>
        <v>1</v>
      </c>
      <c r="BT510" s="269">
        <f t="shared" si="352"/>
        <v>1</v>
      </c>
      <c r="BU510" s="269">
        <f t="shared" si="352"/>
        <v>1</v>
      </c>
      <c r="BV510" s="269">
        <f t="shared" si="352"/>
        <v>0</v>
      </c>
      <c r="BW510" s="269">
        <f t="shared" si="352"/>
        <v>0</v>
      </c>
      <c r="BX510" s="269"/>
      <c r="BY510" s="256"/>
      <c r="BZ510" s="256"/>
      <c r="CA510" s="256"/>
      <c r="CB510" s="256"/>
      <c r="CC510" s="256"/>
      <c r="CD510" s="256"/>
      <c r="CE510" s="256"/>
      <c r="CF510" s="256"/>
    </row>
    <row r="511" spans="1:84" s="36" customFormat="1" ht="27" customHeight="1">
      <c r="A511" s="676"/>
      <c r="B511" s="677"/>
      <c r="C511" s="262" t="s">
        <v>1149</v>
      </c>
      <c r="D511" s="260"/>
      <c r="E511" s="259"/>
      <c r="F511" s="260"/>
      <c r="G511" s="256"/>
      <c r="H511" s="256"/>
      <c r="I511" s="256"/>
      <c r="J511" s="256"/>
      <c r="K511" s="256"/>
      <c r="L511" s="256"/>
      <c r="M511" s="256"/>
      <c r="N511" s="256"/>
      <c r="O511" s="256"/>
      <c r="P511" s="256"/>
      <c r="Q511" s="256"/>
      <c r="R511" s="256"/>
      <c r="S511" s="256"/>
      <c r="T511" s="462"/>
      <c r="U511" s="256"/>
      <c r="V511" s="256"/>
      <c r="W511" s="469"/>
      <c r="X511" s="256"/>
      <c r="Y511" s="256"/>
      <c r="Z511" s="256"/>
      <c r="AA511" s="256"/>
      <c r="AB511" s="256"/>
      <c r="AC511" s="256"/>
      <c r="AD511" s="256"/>
      <c r="AE511" s="256"/>
      <c r="AF511" s="256"/>
      <c r="AG511" s="256"/>
      <c r="AH511" s="256"/>
      <c r="AI511" s="256"/>
      <c r="AJ511" s="256"/>
      <c r="AK511" s="256"/>
      <c r="AL511" s="256"/>
      <c r="AM511" s="256"/>
      <c r="AN511" s="256"/>
      <c r="AO511" s="256"/>
      <c r="AP511" s="256"/>
      <c r="AQ511" s="256"/>
      <c r="AR511" s="256"/>
      <c r="AS511" s="256"/>
      <c r="AT511" s="256"/>
      <c r="AU511" s="256"/>
      <c r="AV511" s="469"/>
      <c r="AW511" s="469"/>
      <c r="AX511" s="469"/>
      <c r="AY511" s="469"/>
      <c r="AZ511" s="256"/>
      <c r="BA511" s="256"/>
      <c r="BB511" s="256"/>
      <c r="BC511" s="256"/>
      <c r="BD511" s="256"/>
      <c r="BE511" s="256"/>
      <c r="BF511" s="256"/>
      <c r="BG511" s="269">
        <f t="shared" ref="BG511:BW511" si="353">COUNTIFS($J$7:$J$546,"Ngôn ngữ",BG$7:BG$546,"0")</f>
        <v>0</v>
      </c>
      <c r="BH511" s="269">
        <f t="shared" si="353"/>
        <v>0</v>
      </c>
      <c r="BI511" s="269">
        <f t="shared" si="353"/>
        <v>0</v>
      </c>
      <c r="BJ511" s="269">
        <f t="shared" si="353"/>
        <v>0</v>
      </c>
      <c r="BK511" s="269">
        <f t="shared" si="353"/>
        <v>0</v>
      </c>
      <c r="BL511" s="269">
        <f t="shared" si="353"/>
        <v>0</v>
      </c>
      <c r="BM511" s="269">
        <f t="shared" si="353"/>
        <v>0</v>
      </c>
      <c r="BN511" s="269">
        <f t="shared" si="353"/>
        <v>0</v>
      </c>
      <c r="BO511" s="269">
        <f t="shared" si="353"/>
        <v>0</v>
      </c>
      <c r="BP511" s="269">
        <f t="shared" si="353"/>
        <v>0</v>
      </c>
      <c r="BQ511" s="269">
        <f t="shared" si="353"/>
        <v>0</v>
      </c>
      <c r="BR511" s="269">
        <f t="shared" si="353"/>
        <v>0</v>
      </c>
      <c r="BS511" s="269">
        <f t="shared" si="353"/>
        <v>0</v>
      </c>
      <c r="BT511" s="269">
        <f t="shared" si="353"/>
        <v>0</v>
      </c>
      <c r="BU511" s="269">
        <f t="shared" si="353"/>
        <v>0</v>
      </c>
      <c r="BV511" s="269">
        <f t="shared" si="353"/>
        <v>0</v>
      </c>
      <c r="BW511" s="269">
        <f t="shared" si="353"/>
        <v>0</v>
      </c>
      <c r="BX511" s="269"/>
      <c r="BY511" s="256"/>
      <c r="BZ511" s="256"/>
      <c r="CA511" s="256"/>
      <c r="CB511" s="256"/>
      <c r="CC511" s="256"/>
      <c r="CD511" s="256"/>
      <c r="CE511" s="256"/>
      <c r="CF511" s="256"/>
    </row>
    <row r="512" spans="1:84" s="36" customFormat="1" ht="36" customHeight="1">
      <c r="A512" s="676"/>
      <c r="B512" s="677"/>
      <c r="C512" s="620" t="s">
        <v>1160</v>
      </c>
      <c r="D512" s="621"/>
      <c r="E512" s="622"/>
      <c r="F512" s="260"/>
      <c r="G512" s="256"/>
      <c r="H512" s="256"/>
      <c r="I512" s="256"/>
      <c r="J512" s="256"/>
      <c r="K512" s="256"/>
      <c r="L512" s="256"/>
      <c r="M512" s="256"/>
      <c r="N512" s="256"/>
      <c r="O512" s="256"/>
      <c r="P512" s="256"/>
      <c r="Q512" s="256"/>
      <c r="R512" s="256"/>
      <c r="S512" s="256"/>
      <c r="T512" s="462"/>
      <c r="U512" s="256"/>
      <c r="V512" s="256"/>
      <c r="W512" s="469"/>
      <c r="X512" s="256"/>
      <c r="Y512" s="256"/>
      <c r="Z512" s="256"/>
      <c r="AA512" s="256"/>
      <c r="AB512" s="256"/>
      <c r="AC512" s="256"/>
      <c r="AD512" s="256"/>
      <c r="AE512" s="256"/>
      <c r="AF512" s="256"/>
      <c r="AG512" s="256"/>
      <c r="AH512" s="256"/>
      <c r="AI512" s="256"/>
      <c r="AJ512" s="256"/>
      <c r="AK512" s="256"/>
      <c r="AL512" s="256"/>
      <c r="AM512" s="256"/>
      <c r="AN512" s="256"/>
      <c r="AO512" s="256"/>
      <c r="AP512" s="256"/>
      <c r="AQ512" s="256"/>
      <c r="AR512" s="256"/>
      <c r="AS512" s="256"/>
      <c r="AT512" s="256"/>
      <c r="AU512" s="256"/>
      <c r="AV512" s="469"/>
      <c r="AW512" s="469"/>
      <c r="AX512" s="469"/>
      <c r="AY512" s="469"/>
      <c r="AZ512" s="256"/>
      <c r="BA512" s="256"/>
      <c r="BB512" s="256"/>
      <c r="BC512" s="256"/>
      <c r="BD512" s="256"/>
      <c r="BE512" s="256"/>
      <c r="BF512" s="256"/>
      <c r="BG512" s="263">
        <f t="shared" ref="BG512:BW512" si="354">(((BG509*2)+(BG510*1)+(BG511*0)))/(BG509+BG510+BG511)</f>
        <v>2</v>
      </c>
      <c r="BH512" s="263">
        <f t="shared" si="354"/>
        <v>2</v>
      </c>
      <c r="BI512" s="263">
        <f t="shared" si="354"/>
        <v>2</v>
      </c>
      <c r="BJ512" s="263">
        <f t="shared" si="354"/>
        <v>1.9861111111111112</v>
      </c>
      <c r="BK512" s="263">
        <f t="shared" si="354"/>
        <v>1.1527777777777777</v>
      </c>
      <c r="BL512" s="263">
        <f t="shared" si="354"/>
        <v>2</v>
      </c>
      <c r="BM512" s="263">
        <f t="shared" si="354"/>
        <v>2</v>
      </c>
      <c r="BN512" s="263">
        <f t="shared" si="354"/>
        <v>1.9722222222222223</v>
      </c>
      <c r="BO512" s="263">
        <f t="shared" si="354"/>
        <v>2</v>
      </c>
      <c r="BP512" s="263">
        <f t="shared" si="354"/>
        <v>1.9444444444444444</v>
      </c>
      <c r="BQ512" s="263">
        <f t="shared" si="354"/>
        <v>1.9583333333333333</v>
      </c>
      <c r="BR512" s="263">
        <f t="shared" si="354"/>
        <v>1.9583333333333333</v>
      </c>
      <c r="BS512" s="263">
        <f t="shared" si="354"/>
        <v>1.9861111111111112</v>
      </c>
      <c r="BT512" s="263">
        <f t="shared" si="354"/>
        <v>1.9861111111111112</v>
      </c>
      <c r="BU512" s="263">
        <f t="shared" si="354"/>
        <v>1.9861111111111112</v>
      </c>
      <c r="BV512" s="263">
        <f t="shared" si="354"/>
        <v>2</v>
      </c>
      <c r="BW512" s="263">
        <f t="shared" si="354"/>
        <v>2</v>
      </c>
      <c r="BX512" s="640">
        <f>COUNTIF($BG513:$BX513,"Đ")</f>
        <v>16</v>
      </c>
      <c r="BY512" s="694">
        <f>BX512/COUNTA($BG513:$BX513)</f>
        <v>0.94117647058823528</v>
      </c>
      <c r="BZ512" s="640">
        <f>COUNTIF($BG513:$BX513,"CCG")</f>
        <v>1</v>
      </c>
      <c r="CA512" s="694">
        <f>BZ512/COUNTA($BG513:$BX513)</f>
        <v>5.8823529411764705E-2</v>
      </c>
      <c r="CB512" s="640">
        <f>COUNTIF($BG513:$BX513,"CĐ")</f>
        <v>0</v>
      </c>
      <c r="CC512" s="694">
        <f>CB512/COUNTA($BG513:$BX513)</f>
        <v>0</v>
      </c>
      <c r="CD512" s="690">
        <f>(((BX512*2)+(BZ512*1)+(CB512*0)))/(BX512+BZ512+CB512)</f>
        <v>1.9411764705882353</v>
      </c>
      <c r="CE512" s="690" t="str">
        <f>IF(CD512&gt;=1.6,"Đạt mục tiêu",IF(CD512&gt;=1,"Cần cố gắng","Chưa đạt"))</f>
        <v>Đạt mục tiêu</v>
      </c>
      <c r="CF512" s="690" t="str">
        <f>IF(CE512&gt;=1.6,"Đạt mục tiêu",IF(CE512&gt;=1,"Cần cố gắng","Chưa đạt"))</f>
        <v>Đạt mục tiêu</v>
      </c>
    </row>
    <row r="513" spans="1:84" s="36" customFormat="1" ht="33" customHeight="1">
      <c r="A513" s="676"/>
      <c r="B513" s="677"/>
      <c r="C513" s="623"/>
      <c r="D513" s="624"/>
      <c r="E513" s="625"/>
      <c r="F513" s="260"/>
      <c r="G513" s="256"/>
      <c r="H513" s="256"/>
      <c r="I513" s="256"/>
      <c r="J513" s="256"/>
      <c r="K513" s="256"/>
      <c r="L513" s="256"/>
      <c r="M513" s="256"/>
      <c r="N513" s="256"/>
      <c r="O513" s="256"/>
      <c r="P513" s="256"/>
      <c r="Q513" s="256"/>
      <c r="R513" s="256"/>
      <c r="S513" s="256"/>
      <c r="T513" s="462"/>
      <c r="U513" s="256"/>
      <c r="V513" s="256"/>
      <c r="W513" s="469"/>
      <c r="X513" s="256"/>
      <c r="Y513" s="256"/>
      <c r="Z513" s="256"/>
      <c r="AA513" s="256"/>
      <c r="AB513" s="256"/>
      <c r="AC513" s="256"/>
      <c r="AD513" s="256"/>
      <c r="AE513" s="256"/>
      <c r="AF513" s="256"/>
      <c r="AG513" s="256"/>
      <c r="AH513" s="256"/>
      <c r="AI513" s="256"/>
      <c r="AJ513" s="256"/>
      <c r="AK513" s="256"/>
      <c r="AL513" s="256"/>
      <c r="AM513" s="256"/>
      <c r="AN513" s="256"/>
      <c r="AO513" s="256"/>
      <c r="AP513" s="256"/>
      <c r="AQ513" s="256"/>
      <c r="AR513" s="256"/>
      <c r="AS513" s="256"/>
      <c r="AT513" s="256"/>
      <c r="AU513" s="256"/>
      <c r="AV513" s="469"/>
      <c r="AW513" s="469"/>
      <c r="AX513" s="469"/>
      <c r="AY513" s="469"/>
      <c r="AZ513" s="256"/>
      <c r="BA513" s="256"/>
      <c r="BB513" s="256"/>
      <c r="BC513" s="256"/>
      <c r="BD513" s="256"/>
      <c r="BE513" s="256"/>
      <c r="BF513" s="256"/>
      <c r="BG513" s="263" t="str">
        <f>IF(BG512&lt;1,"CĐ",IF(BG512&lt;1.6,"CCG","Đ"))</f>
        <v>Đ</v>
      </c>
      <c r="BH513" s="263" t="str">
        <f>IF(BH512&lt;1,"CĐ",IF(BH512&lt;1.6,"CCG","Đ"))</f>
        <v>Đ</v>
      </c>
      <c r="BI513" s="263" t="str">
        <f t="shared" ref="BI513:BW513" si="355">IF(BI512&lt;1,"CĐ",IF(BI512&lt;1.6,"CCG","Đ"))</f>
        <v>Đ</v>
      </c>
      <c r="BJ513" s="263" t="str">
        <f t="shared" si="355"/>
        <v>Đ</v>
      </c>
      <c r="BK513" s="263" t="str">
        <f t="shared" si="355"/>
        <v>CCG</v>
      </c>
      <c r="BL513" s="263" t="str">
        <f t="shared" si="355"/>
        <v>Đ</v>
      </c>
      <c r="BM513" s="263" t="str">
        <f t="shared" si="355"/>
        <v>Đ</v>
      </c>
      <c r="BN513" s="263" t="str">
        <f t="shared" si="355"/>
        <v>Đ</v>
      </c>
      <c r="BO513" s="263" t="str">
        <f t="shared" si="355"/>
        <v>Đ</v>
      </c>
      <c r="BP513" s="263" t="str">
        <f t="shared" si="355"/>
        <v>Đ</v>
      </c>
      <c r="BQ513" s="263" t="str">
        <f t="shared" si="355"/>
        <v>Đ</v>
      </c>
      <c r="BR513" s="263" t="str">
        <f t="shared" si="355"/>
        <v>Đ</v>
      </c>
      <c r="BS513" s="263" t="str">
        <f t="shared" si="355"/>
        <v>Đ</v>
      </c>
      <c r="BT513" s="263" t="str">
        <f t="shared" si="355"/>
        <v>Đ</v>
      </c>
      <c r="BU513" s="263" t="str">
        <f t="shared" si="355"/>
        <v>Đ</v>
      </c>
      <c r="BV513" s="263" t="str">
        <f t="shared" si="355"/>
        <v>Đ</v>
      </c>
      <c r="BW513" s="263" t="str">
        <f t="shared" si="355"/>
        <v>Đ</v>
      </c>
      <c r="BX513" s="640"/>
      <c r="BY513" s="694"/>
      <c r="BZ513" s="640"/>
      <c r="CA513" s="694"/>
      <c r="CB513" s="640"/>
      <c r="CC513" s="694"/>
      <c r="CD513" s="690"/>
      <c r="CE513" s="690"/>
      <c r="CF513" s="690"/>
    </row>
    <row r="514" spans="1:84" s="36" customFormat="1" ht="31.5" customHeight="1">
      <c r="A514" s="676"/>
      <c r="B514" s="676" t="s">
        <v>1202</v>
      </c>
      <c r="C514" s="270" t="s">
        <v>1147</v>
      </c>
      <c r="D514" s="265"/>
      <c r="E514" s="266"/>
      <c r="F514" s="265"/>
      <c r="G514" s="189"/>
      <c r="H514" s="189"/>
      <c r="I514" s="189"/>
      <c r="J514" s="189"/>
      <c r="K514" s="189"/>
      <c r="L514" s="189"/>
      <c r="M514" s="189"/>
      <c r="N514" s="189"/>
      <c r="O514" s="189"/>
      <c r="P514" s="189"/>
      <c r="Q514" s="189"/>
      <c r="R514" s="189"/>
      <c r="S514" s="189"/>
      <c r="T514" s="189"/>
      <c r="U514" s="189"/>
      <c r="V514" s="189"/>
      <c r="W514" s="189"/>
      <c r="X514" s="189"/>
      <c r="Y514" s="189"/>
      <c r="Z514" s="189"/>
      <c r="AA514" s="189"/>
      <c r="AB514" s="189"/>
      <c r="AC514" s="189"/>
      <c r="AD514" s="189"/>
      <c r="AE514" s="189"/>
      <c r="AF514" s="189"/>
      <c r="AG514" s="189"/>
      <c r="AH514" s="189"/>
      <c r="AI514" s="189"/>
      <c r="AJ514" s="189"/>
      <c r="AK514" s="189"/>
      <c r="AL514" s="189"/>
      <c r="AM514" s="189"/>
      <c r="AN514" s="189"/>
      <c r="AO514" s="189"/>
      <c r="AP514" s="189"/>
      <c r="AQ514" s="189"/>
      <c r="AR514" s="189"/>
      <c r="AS514" s="189"/>
      <c r="AT514" s="189"/>
      <c r="AU514" s="189"/>
      <c r="AV514" s="189"/>
      <c r="AW514" s="189"/>
      <c r="AX514" s="189"/>
      <c r="AY514" s="189"/>
      <c r="AZ514" s="189"/>
      <c r="BA514" s="189"/>
      <c r="BB514" s="189"/>
      <c r="BC514" s="189"/>
      <c r="BD514" s="189"/>
      <c r="BE514" s="189"/>
      <c r="BF514" s="189"/>
      <c r="BG514" s="271">
        <f t="shared" ref="BG514:BW514" si="356">COUNTIFS($J$7:$J$546,"TCKNXH",BG$7:BG$546,"2")</f>
        <v>34</v>
      </c>
      <c r="BH514" s="271">
        <f t="shared" si="356"/>
        <v>34</v>
      </c>
      <c r="BI514" s="271">
        <f t="shared" si="356"/>
        <v>34</v>
      </c>
      <c r="BJ514" s="271">
        <f t="shared" si="356"/>
        <v>34</v>
      </c>
      <c r="BK514" s="271">
        <f t="shared" si="356"/>
        <v>27</v>
      </c>
      <c r="BL514" s="271">
        <f t="shared" si="356"/>
        <v>34</v>
      </c>
      <c r="BM514" s="271">
        <f t="shared" si="356"/>
        <v>34</v>
      </c>
      <c r="BN514" s="271">
        <f t="shared" si="356"/>
        <v>34</v>
      </c>
      <c r="BO514" s="271">
        <f t="shared" si="356"/>
        <v>34</v>
      </c>
      <c r="BP514" s="271">
        <f t="shared" si="356"/>
        <v>33</v>
      </c>
      <c r="BQ514" s="271">
        <f t="shared" si="356"/>
        <v>33</v>
      </c>
      <c r="BR514" s="271">
        <f t="shared" si="356"/>
        <v>33</v>
      </c>
      <c r="BS514" s="271">
        <f t="shared" si="356"/>
        <v>34</v>
      </c>
      <c r="BT514" s="271">
        <f t="shared" si="356"/>
        <v>34</v>
      </c>
      <c r="BU514" s="271">
        <f t="shared" si="356"/>
        <v>34</v>
      </c>
      <c r="BV514" s="271">
        <f t="shared" si="356"/>
        <v>34</v>
      </c>
      <c r="BW514" s="271">
        <f t="shared" si="356"/>
        <v>32</v>
      </c>
      <c r="BX514" s="271"/>
      <c r="BY514" s="189"/>
      <c r="BZ514" s="189"/>
      <c r="CA514" s="189"/>
      <c r="CB514" s="189"/>
      <c r="CC514" s="189"/>
      <c r="CD514" s="189"/>
      <c r="CE514" s="189"/>
      <c r="CF514" s="189"/>
    </row>
    <row r="515" spans="1:84" s="36" customFormat="1" ht="33" customHeight="1">
      <c r="A515" s="676"/>
      <c r="B515" s="676"/>
      <c r="C515" s="270" t="s">
        <v>1148</v>
      </c>
      <c r="D515" s="265"/>
      <c r="E515" s="266"/>
      <c r="F515" s="265"/>
      <c r="G515" s="189"/>
      <c r="H515" s="189"/>
      <c r="I515" s="189"/>
      <c r="J515" s="189"/>
      <c r="K515" s="189"/>
      <c r="L515" s="189"/>
      <c r="M515" s="189"/>
      <c r="N515" s="189"/>
      <c r="O515" s="189"/>
      <c r="P515" s="189"/>
      <c r="Q515" s="189"/>
      <c r="R515" s="189"/>
      <c r="S515" s="189"/>
      <c r="T515" s="189"/>
      <c r="U515" s="189"/>
      <c r="V515" s="189"/>
      <c r="W515" s="189"/>
      <c r="X515" s="189"/>
      <c r="Y515" s="189"/>
      <c r="Z515" s="189"/>
      <c r="AA515" s="189"/>
      <c r="AB515" s="189"/>
      <c r="AC515" s="189"/>
      <c r="AD515" s="189"/>
      <c r="AE515" s="189"/>
      <c r="AF515" s="189"/>
      <c r="AG515" s="189"/>
      <c r="AH515" s="189"/>
      <c r="AI515" s="189"/>
      <c r="AJ515" s="189"/>
      <c r="AK515" s="189"/>
      <c r="AL515" s="189"/>
      <c r="AM515" s="189"/>
      <c r="AN515" s="189"/>
      <c r="AO515" s="189"/>
      <c r="AP515" s="189"/>
      <c r="AQ515" s="189"/>
      <c r="AR515" s="189"/>
      <c r="AS515" s="189"/>
      <c r="AT515" s="189"/>
      <c r="AU515" s="189"/>
      <c r="AV515" s="189"/>
      <c r="AW515" s="189"/>
      <c r="AX515" s="189"/>
      <c r="AY515" s="189"/>
      <c r="AZ515" s="189"/>
      <c r="BA515" s="189"/>
      <c r="BB515" s="189"/>
      <c r="BC515" s="189"/>
      <c r="BD515" s="189"/>
      <c r="BE515" s="189"/>
      <c r="BF515" s="189"/>
      <c r="BG515" s="271">
        <f t="shared" ref="BG515:BW515" si="357">COUNTIFS($J$7:$J$546,"TCKNXH",BG$7:BG$546,"1")</f>
        <v>0</v>
      </c>
      <c r="BH515" s="271">
        <f t="shared" si="357"/>
        <v>0</v>
      </c>
      <c r="BI515" s="271">
        <f t="shared" si="357"/>
        <v>0</v>
      </c>
      <c r="BJ515" s="271">
        <f t="shared" si="357"/>
        <v>0</v>
      </c>
      <c r="BK515" s="271">
        <f t="shared" si="357"/>
        <v>7</v>
      </c>
      <c r="BL515" s="271">
        <f t="shared" si="357"/>
        <v>0</v>
      </c>
      <c r="BM515" s="271">
        <f t="shared" si="357"/>
        <v>0</v>
      </c>
      <c r="BN515" s="271">
        <f t="shared" si="357"/>
        <v>0</v>
      </c>
      <c r="BO515" s="271">
        <f t="shared" si="357"/>
        <v>0</v>
      </c>
      <c r="BP515" s="271">
        <f t="shared" si="357"/>
        <v>1</v>
      </c>
      <c r="BQ515" s="271">
        <f t="shared" si="357"/>
        <v>1</v>
      </c>
      <c r="BR515" s="271">
        <f t="shared" si="357"/>
        <v>1</v>
      </c>
      <c r="BS515" s="271">
        <f t="shared" si="357"/>
        <v>0</v>
      </c>
      <c r="BT515" s="271">
        <f t="shared" si="357"/>
        <v>0</v>
      </c>
      <c r="BU515" s="271">
        <f t="shared" si="357"/>
        <v>0</v>
      </c>
      <c r="BV515" s="271">
        <f t="shared" si="357"/>
        <v>0</v>
      </c>
      <c r="BW515" s="271">
        <f t="shared" si="357"/>
        <v>1</v>
      </c>
      <c r="BX515" s="271"/>
      <c r="BY515" s="189"/>
      <c r="BZ515" s="189"/>
      <c r="CA515" s="189"/>
      <c r="CB515" s="189"/>
      <c r="CC515" s="189"/>
      <c r="CD515" s="189"/>
      <c r="CE515" s="189"/>
      <c r="CF515" s="189"/>
    </row>
    <row r="516" spans="1:84" s="36" customFormat="1" ht="33" customHeight="1">
      <c r="A516" s="676"/>
      <c r="B516" s="676"/>
      <c r="C516" s="270" t="s">
        <v>1149</v>
      </c>
      <c r="D516" s="265"/>
      <c r="E516" s="266"/>
      <c r="F516" s="265"/>
      <c r="G516" s="189"/>
      <c r="H516" s="189"/>
      <c r="I516" s="189"/>
      <c r="J516" s="189"/>
      <c r="K516" s="189"/>
      <c r="L516" s="189"/>
      <c r="M516" s="189"/>
      <c r="N516" s="189"/>
      <c r="O516" s="189"/>
      <c r="P516" s="189"/>
      <c r="Q516" s="189"/>
      <c r="R516" s="189"/>
      <c r="S516" s="189"/>
      <c r="T516" s="189"/>
      <c r="U516" s="189"/>
      <c r="V516" s="189"/>
      <c r="W516" s="189"/>
      <c r="X516" s="189"/>
      <c r="Y516" s="189"/>
      <c r="Z516" s="189"/>
      <c r="AA516" s="189"/>
      <c r="AB516" s="189"/>
      <c r="AC516" s="189"/>
      <c r="AD516" s="189"/>
      <c r="AE516" s="189"/>
      <c r="AF516" s="189"/>
      <c r="AG516" s="189"/>
      <c r="AH516" s="189"/>
      <c r="AI516" s="189"/>
      <c r="AJ516" s="189"/>
      <c r="AK516" s="189"/>
      <c r="AL516" s="189"/>
      <c r="AM516" s="189"/>
      <c r="AN516" s="189"/>
      <c r="AO516" s="189"/>
      <c r="AP516" s="189"/>
      <c r="AQ516" s="189"/>
      <c r="AR516" s="189"/>
      <c r="AS516" s="189"/>
      <c r="AT516" s="189"/>
      <c r="AU516" s="189"/>
      <c r="AV516" s="189"/>
      <c r="AW516" s="189"/>
      <c r="AX516" s="189"/>
      <c r="AY516" s="189"/>
      <c r="AZ516" s="189"/>
      <c r="BA516" s="189"/>
      <c r="BB516" s="189"/>
      <c r="BC516" s="189"/>
      <c r="BD516" s="189"/>
      <c r="BE516" s="189"/>
      <c r="BF516" s="189"/>
      <c r="BG516" s="271">
        <f t="shared" ref="BG516:BW516" si="358">COUNTIFS($J$7:$J$546,"TCKNXH",BG$7:BG$546,"0")</f>
        <v>0</v>
      </c>
      <c r="BH516" s="271">
        <f t="shared" si="358"/>
        <v>0</v>
      </c>
      <c r="BI516" s="271">
        <f t="shared" si="358"/>
        <v>0</v>
      </c>
      <c r="BJ516" s="271">
        <f t="shared" si="358"/>
        <v>0</v>
      </c>
      <c r="BK516" s="271">
        <f t="shared" si="358"/>
        <v>0</v>
      </c>
      <c r="BL516" s="271">
        <f t="shared" si="358"/>
        <v>0</v>
      </c>
      <c r="BM516" s="271">
        <f t="shared" si="358"/>
        <v>0</v>
      </c>
      <c r="BN516" s="271">
        <f t="shared" si="358"/>
        <v>0</v>
      </c>
      <c r="BO516" s="271">
        <f t="shared" si="358"/>
        <v>0</v>
      </c>
      <c r="BP516" s="271">
        <f t="shared" si="358"/>
        <v>0</v>
      </c>
      <c r="BQ516" s="271">
        <f t="shared" si="358"/>
        <v>0</v>
      </c>
      <c r="BR516" s="271">
        <f t="shared" si="358"/>
        <v>0</v>
      </c>
      <c r="BS516" s="271">
        <f t="shared" si="358"/>
        <v>0</v>
      </c>
      <c r="BT516" s="271">
        <f t="shared" si="358"/>
        <v>0</v>
      </c>
      <c r="BU516" s="271">
        <f t="shared" si="358"/>
        <v>0</v>
      </c>
      <c r="BV516" s="271">
        <f t="shared" si="358"/>
        <v>0</v>
      </c>
      <c r="BW516" s="271">
        <f t="shared" si="358"/>
        <v>0</v>
      </c>
      <c r="BX516" s="271"/>
      <c r="BY516" s="189"/>
      <c r="BZ516" s="271"/>
      <c r="CA516" s="189"/>
      <c r="CB516" s="271"/>
      <c r="CC516" s="189"/>
      <c r="CD516" s="189"/>
      <c r="CE516" s="189"/>
      <c r="CF516" s="189"/>
    </row>
    <row r="517" spans="1:84" s="36" customFormat="1" ht="29.25" customHeight="1">
      <c r="A517" s="676"/>
      <c r="B517" s="676"/>
      <c r="C517" s="632" t="s">
        <v>1162</v>
      </c>
      <c r="D517" s="634"/>
      <c r="E517" s="635"/>
      <c r="F517" s="265"/>
      <c r="G517" s="189"/>
      <c r="H517" s="189"/>
      <c r="I517" s="189"/>
      <c r="J517" s="189"/>
      <c r="K517" s="189"/>
      <c r="L517" s="189"/>
      <c r="M517" s="189"/>
      <c r="N517" s="189"/>
      <c r="O517" s="189"/>
      <c r="P517" s="189"/>
      <c r="Q517" s="189"/>
      <c r="R517" s="189"/>
      <c r="S517" s="189"/>
      <c r="T517" s="189"/>
      <c r="U517" s="189"/>
      <c r="V517" s="189"/>
      <c r="W517" s="189"/>
      <c r="X517" s="189"/>
      <c r="Y517" s="189"/>
      <c r="Z517" s="189"/>
      <c r="AA517" s="189"/>
      <c r="AB517" s="189"/>
      <c r="AC517" s="189"/>
      <c r="AD517" s="189"/>
      <c r="AE517" s="189"/>
      <c r="AF517" s="189"/>
      <c r="AG517" s="189"/>
      <c r="AH517" s="189"/>
      <c r="AI517" s="189"/>
      <c r="AJ517" s="189"/>
      <c r="AK517" s="189"/>
      <c r="AL517" s="189"/>
      <c r="AM517" s="189"/>
      <c r="AN517" s="189"/>
      <c r="AO517" s="189"/>
      <c r="AP517" s="189"/>
      <c r="AQ517" s="189"/>
      <c r="AR517" s="189"/>
      <c r="AS517" s="189"/>
      <c r="AT517" s="189"/>
      <c r="AU517" s="189"/>
      <c r="AV517" s="189"/>
      <c r="AW517" s="189"/>
      <c r="AX517" s="189"/>
      <c r="AY517" s="189"/>
      <c r="AZ517" s="189"/>
      <c r="BA517" s="189"/>
      <c r="BB517" s="189"/>
      <c r="BC517" s="189"/>
      <c r="BD517" s="189"/>
      <c r="BE517" s="189"/>
      <c r="BF517" s="189"/>
      <c r="BG517" s="268">
        <f t="shared" ref="BG517:BW517" si="359">(((BG514*2)+(BG515*1)+(BG516*0)))/(BG514+BG515+BG516)</f>
        <v>2</v>
      </c>
      <c r="BH517" s="268">
        <f t="shared" si="359"/>
        <v>2</v>
      </c>
      <c r="BI517" s="268">
        <f t="shared" si="359"/>
        <v>2</v>
      </c>
      <c r="BJ517" s="268">
        <f t="shared" si="359"/>
        <v>2</v>
      </c>
      <c r="BK517" s="268">
        <f t="shared" si="359"/>
        <v>1.7941176470588236</v>
      </c>
      <c r="BL517" s="268">
        <f t="shared" si="359"/>
        <v>2</v>
      </c>
      <c r="BM517" s="268">
        <f t="shared" si="359"/>
        <v>2</v>
      </c>
      <c r="BN517" s="268">
        <f t="shared" si="359"/>
        <v>2</v>
      </c>
      <c r="BO517" s="268">
        <f t="shared" si="359"/>
        <v>2</v>
      </c>
      <c r="BP517" s="268">
        <f t="shared" si="359"/>
        <v>1.9705882352941178</v>
      </c>
      <c r="BQ517" s="268">
        <f t="shared" si="359"/>
        <v>1.9705882352941178</v>
      </c>
      <c r="BR517" s="268">
        <f t="shared" si="359"/>
        <v>1.9705882352941178</v>
      </c>
      <c r="BS517" s="268">
        <f t="shared" si="359"/>
        <v>2</v>
      </c>
      <c r="BT517" s="268">
        <f t="shared" si="359"/>
        <v>2</v>
      </c>
      <c r="BU517" s="268">
        <f t="shared" si="359"/>
        <v>2</v>
      </c>
      <c r="BV517" s="268">
        <f t="shared" si="359"/>
        <v>2</v>
      </c>
      <c r="BW517" s="268">
        <f t="shared" si="359"/>
        <v>1.9696969696969697</v>
      </c>
      <c r="BX517" s="619">
        <f>COUNTIF($BG518:$BX518,"Đ")</f>
        <v>17</v>
      </c>
      <c r="BY517" s="691">
        <f>BX517/COUNTA($BG518:$BX518)</f>
        <v>1</v>
      </c>
      <c r="BZ517" s="619">
        <f>COUNTIF($BG518:$BX518,"CCG")</f>
        <v>0</v>
      </c>
      <c r="CA517" s="691">
        <f>BZ517/COUNTA($BG518:$BX518)</f>
        <v>0</v>
      </c>
      <c r="CB517" s="619">
        <f>COUNTIF($BG518:$BX518,"CĐ")</f>
        <v>0</v>
      </c>
      <c r="CC517" s="691">
        <f>CB517/COUNTA($BG518:$BX518)</f>
        <v>0</v>
      </c>
      <c r="CD517" s="692">
        <f>(((BX517*2)+(BZ517*1)+(CB517*0)))/(BX517+BZ517+CB517)</f>
        <v>2</v>
      </c>
      <c r="CE517" s="692" t="str">
        <f>IF(CD517&gt;=1.6,"Đạt mục tiêu",IF(CD517&gt;=1,"Cần cố gắng","Chưa đạt"))</f>
        <v>Đạt mục tiêu</v>
      </c>
      <c r="CF517" s="692" t="str">
        <f>IF(CE517&gt;=1.6,"Đạt mục tiêu",IF(CE517&gt;=1,"Cần cố gắng","Chưa đạt"))</f>
        <v>Đạt mục tiêu</v>
      </c>
    </row>
    <row r="518" spans="1:84" s="36" customFormat="1" ht="27.75" customHeight="1">
      <c r="A518" s="676"/>
      <c r="B518" s="676"/>
      <c r="C518" s="633"/>
      <c r="D518" s="636"/>
      <c r="E518" s="637"/>
      <c r="F518" s="265"/>
      <c r="G518" s="189"/>
      <c r="H518" s="189"/>
      <c r="I518" s="189"/>
      <c r="J518" s="189"/>
      <c r="K518" s="189"/>
      <c r="L518" s="189"/>
      <c r="M518" s="189"/>
      <c r="N518" s="189"/>
      <c r="O518" s="189"/>
      <c r="P518" s="189"/>
      <c r="Q518" s="189"/>
      <c r="R518" s="189"/>
      <c r="S518" s="189"/>
      <c r="T518" s="189"/>
      <c r="U518" s="189"/>
      <c r="V518" s="189"/>
      <c r="W518" s="189"/>
      <c r="X518" s="189"/>
      <c r="Y518" s="189"/>
      <c r="Z518" s="189"/>
      <c r="AA518" s="189"/>
      <c r="AB518" s="189"/>
      <c r="AC518" s="189"/>
      <c r="AD518" s="189"/>
      <c r="AE518" s="189"/>
      <c r="AF518" s="189"/>
      <c r="AG518" s="189"/>
      <c r="AH518" s="189"/>
      <c r="AI518" s="189"/>
      <c r="AJ518" s="189"/>
      <c r="AK518" s="189"/>
      <c r="AL518" s="189"/>
      <c r="AM518" s="189"/>
      <c r="AN518" s="189"/>
      <c r="AO518" s="189"/>
      <c r="AP518" s="189"/>
      <c r="AQ518" s="189"/>
      <c r="AR518" s="189"/>
      <c r="AS518" s="189"/>
      <c r="AT518" s="189"/>
      <c r="AU518" s="189"/>
      <c r="AV518" s="189"/>
      <c r="AW518" s="189"/>
      <c r="AX518" s="189"/>
      <c r="AY518" s="189"/>
      <c r="AZ518" s="189"/>
      <c r="BA518" s="189"/>
      <c r="BB518" s="189"/>
      <c r="BC518" s="189"/>
      <c r="BD518" s="189"/>
      <c r="BE518" s="189"/>
      <c r="BF518" s="189"/>
      <c r="BG518" s="268" t="str">
        <f>IF(BG517&lt;1,"CĐ",IF(BG517&lt;1.6,"CCG","Đ"))</f>
        <v>Đ</v>
      </c>
      <c r="BH518" s="268" t="str">
        <f>IF(BH517&lt;1,"CĐ",IF(BH517&lt;1.6,"CCG","Đ"))</f>
        <v>Đ</v>
      </c>
      <c r="BI518" s="268" t="str">
        <f t="shared" ref="BI518:BW518" si="360">IF(BI517&lt;1,"CĐ",IF(BI517&lt;1.6,"CCG","Đ"))</f>
        <v>Đ</v>
      </c>
      <c r="BJ518" s="268" t="str">
        <f t="shared" si="360"/>
        <v>Đ</v>
      </c>
      <c r="BK518" s="268" t="str">
        <f t="shared" si="360"/>
        <v>Đ</v>
      </c>
      <c r="BL518" s="268" t="str">
        <f t="shared" si="360"/>
        <v>Đ</v>
      </c>
      <c r="BM518" s="268" t="str">
        <f t="shared" si="360"/>
        <v>Đ</v>
      </c>
      <c r="BN518" s="268" t="str">
        <f t="shared" si="360"/>
        <v>Đ</v>
      </c>
      <c r="BO518" s="268" t="str">
        <f t="shared" si="360"/>
        <v>Đ</v>
      </c>
      <c r="BP518" s="268" t="str">
        <f t="shared" si="360"/>
        <v>Đ</v>
      </c>
      <c r="BQ518" s="268" t="str">
        <f t="shared" si="360"/>
        <v>Đ</v>
      </c>
      <c r="BR518" s="268" t="str">
        <f t="shared" si="360"/>
        <v>Đ</v>
      </c>
      <c r="BS518" s="268" t="str">
        <f t="shared" si="360"/>
        <v>Đ</v>
      </c>
      <c r="BT518" s="268" t="str">
        <f t="shared" si="360"/>
        <v>Đ</v>
      </c>
      <c r="BU518" s="268" t="str">
        <f t="shared" si="360"/>
        <v>Đ</v>
      </c>
      <c r="BV518" s="268" t="str">
        <f t="shared" si="360"/>
        <v>Đ</v>
      </c>
      <c r="BW518" s="268" t="str">
        <f t="shared" si="360"/>
        <v>Đ</v>
      </c>
      <c r="BX518" s="619"/>
      <c r="BY518" s="691"/>
      <c r="BZ518" s="619"/>
      <c r="CA518" s="691"/>
      <c r="CB518" s="619"/>
      <c r="CC518" s="691"/>
      <c r="CD518" s="692"/>
      <c r="CE518" s="692"/>
      <c r="CF518" s="692"/>
    </row>
    <row r="519" spans="1:84" s="36" customFormat="1" ht="27.75" customHeight="1">
      <c r="A519" s="676"/>
      <c r="B519" s="677" t="s">
        <v>1163</v>
      </c>
      <c r="C519" s="262" t="s">
        <v>1147</v>
      </c>
      <c r="D519" s="260"/>
      <c r="E519" s="259"/>
      <c r="F519" s="260"/>
      <c r="G519" s="256"/>
      <c r="H519" s="256"/>
      <c r="I519" s="256"/>
      <c r="J519" s="256"/>
      <c r="K519" s="256"/>
      <c r="L519" s="256"/>
      <c r="M519" s="256"/>
      <c r="N519" s="256"/>
      <c r="O519" s="256"/>
      <c r="P519" s="256"/>
      <c r="Q519" s="256"/>
      <c r="R519" s="256"/>
      <c r="S519" s="256"/>
      <c r="T519" s="462"/>
      <c r="U519" s="256"/>
      <c r="V519" s="256"/>
      <c r="W519" s="469"/>
      <c r="X519" s="256"/>
      <c r="Y519" s="256"/>
      <c r="Z519" s="256"/>
      <c r="AA519" s="256"/>
      <c r="AB519" s="256"/>
      <c r="AC519" s="256"/>
      <c r="AD519" s="256"/>
      <c r="AE519" s="256"/>
      <c r="AF519" s="256"/>
      <c r="AG519" s="256"/>
      <c r="AH519" s="256"/>
      <c r="AI519" s="256"/>
      <c r="AJ519" s="256"/>
      <c r="AK519" s="256"/>
      <c r="AL519" s="256"/>
      <c r="AM519" s="256"/>
      <c r="AN519" s="256"/>
      <c r="AO519" s="256"/>
      <c r="AP519" s="256"/>
      <c r="AQ519" s="256"/>
      <c r="AR519" s="256"/>
      <c r="AS519" s="256"/>
      <c r="AT519" s="256"/>
      <c r="AU519" s="256"/>
      <c r="AV519" s="469"/>
      <c r="AW519" s="469"/>
      <c r="AX519" s="469"/>
      <c r="AY519" s="469"/>
      <c r="AZ519" s="256"/>
      <c r="BA519" s="256"/>
      <c r="BB519" s="256"/>
      <c r="BC519" s="256"/>
      <c r="BD519" s="256"/>
      <c r="BE519" s="256"/>
      <c r="BF519" s="256"/>
      <c r="BG519" s="269">
        <f t="shared" ref="BG519:BW519" si="361">COUNTIFS($J$7:$J$546,"Thẩm mỹ",BG$7:BG$546,"2")</f>
        <v>119</v>
      </c>
      <c r="BH519" s="269">
        <f t="shared" si="361"/>
        <v>119</v>
      </c>
      <c r="BI519" s="269">
        <f t="shared" si="361"/>
        <v>113</v>
      </c>
      <c r="BJ519" s="269">
        <f t="shared" si="361"/>
        <v>119</v>
      </c>
      <c r="BK519" s="269">
        <f t="shared" si="361"/>
        <v>108</v>
      </c>
      <c r="BL519" s="269">
        <f t="shared" si="361"/>
        <v>117</v>
      </c>
      <c r="BM519" s="269">
        <f t="shared" si="361"/>
        <v>119</v>
      </c>
      <c r="BN519" s="269">
        <f t="shared" si="361"/>
        <v>118</v>
      </c>
      <c r="BO519" s="269">
        <f t="shared" si="361"/>
        <v>119</v>
      </c>
      <c r="BP519" s="269">
        <f t="shared" si="361"/>
        <v>116</v>
      </c>
      <c r="BQ519" s="269">
        <f t="shared" si="361"/>
        <v>116</v>
      </c>
      <c r="BR519" s="269">
        <f t="shared" si="361"/>
        <v>112</v>
      </c>
      <c r="BS519" s="269">
        <f t="shared" si="361"/>
        <v>118</v>
      </c>
      <c r="BT519" s="269">
        <f t="shared" si="361"/>
        <v>119</v>
      </c>
      <c r="BU519" s="269">
        <f t="shared" si="361"/>
        <v>117</v>
      </c>
      <c r="BV519" s="269">
        <f t="shared" si="361"/>
        <v>119</v>
      </c>
      <c r="BW519" s="269">
        <f t="shared" si="361"/>
        <v>119</v>
      </c>
      <c r="BX519" s="269"/>
      <c r="BY519" s="256"/>
      <c r="BZ519" s="256"/>
      <c r="CA519" s="256"/>
      <c r="CB519" s="256"/>
      <c r="CC519" s="256"/>
      <c r="CD519" s="256"/>
      <c r="CE519" s="256"/>
      <c r="CF519" s="256"/>
    </row>
    <row r="520" spans="1:84" s="36" customFormat="1" ht="27.75" customHeight="1">
      <c r="A520" s="676"/>
      <c r="B520" s="677"/>
      <c r="C520" s="262" t="s">
        <v>1148</v>
      </c>
      <c r="D520" s="260"/>
      <c r="E520" s="259"/>
      <c r="F520" s="260"/>
      <c r="G520" s="256"/>
      <c r="H520" s="256"/>
      <c r="I520" s="256"/>
      <c r="J520" s="256"/>
      <c r="K520" s="256"/>
      <c r="L520" s="256"/>
      <c r="M520" s="256"/>
      <c r="N520" s="256"/>
      <c r="O520" s="256"/>
      <c r="P520" s="256"/>
      <c r="Q520" s="256"/>
      <c r="R520" s="256"/>
      <c r="S520" s="256"/>
      <c r="T520" s="462"/>
      <c r="U520" s="256"/>
      <c r="V520" s="256"/>
      <c r="W520" s="469"/>
      <c r="X520" s="256"/>
      <c r="Y520" s="256"/>
      <c r="Z520" s="256"/>
      <c r="AA520" s="256"/>
      <c r="AB520" s="256"/>
      <c r="AC520" s="256"/>
      <c r="AD520" s="256"/>
      <c r="AE520" s="256"/>
      <c r="AF520" s="256"/>
      <c r="AG520" s="256"/>
      <c r="AH520" s="256"/>
      <c r="AI520" s="256"/>
      <c r="AJ520" s="256"/>
      <c r="AK520" s="256"/>
      <c r="AL520" s="256"/>
      <c r="AM520" s="256"/>
      <c r="AN520" s="256"/>
      <c r="AO520" s="256"/>
      <c r="AP520" s="256"/>
      <c r="AQ520" s="256"/>
      <c r="AR520" s="256"/>
      <c r="AS520" s="256"/>
      <c r="AT520" s="256"/>
      <c r="AU520" s="256"/>
      <c r="AV520" s="469"/>
      <c r="AW520" s="469"/>
      <c r="AX520" s="469"/>
      <c r="AY520" s="469"/>
      <c r="AZ520" s="256"/>
      <c r="BA520" s="256"/>
      <c r="BB520" s="256"/>
      <c r="BC520" s="256"/>
      <c r="BD520" s="256"/>
      <c r="BE520" s="256"/>
      <c r="BF520" s="256"/>
      <c r="BG520" s="269">
        <f t="shared" ref="BG520:BW520" si="362">COUNTIFS($J$7:$J$546,"Thẩm mỹ",BG$7:BG$546,"1")</f>
        <v>0</v>
      </c>
      <c r="BH520" s="269">
        <f t="shared" si="362"/>
        <v>0</v>
      </c>
      <c r="BI520" s="269">
        <f t="shared" si="362"/>
        <v>6</v>
      </c>
      <c r="BJ520" s="269">
        <f t="shared" si="362"/>
        <v>0</v>
      </c>
      <c r="BK520" s="269">
        <f t="shared" si="362"/>
        <v>11</v>
      </c>
      <c r="BL520" s="269">
        <f t="shared" si="362"/>
        <v>2</v>
      </c>
      <c r="BM520" s="269">
        <f t="shared" si="362"/>
        <v>0</v>
      </c>
      <c r="BN520" s="269">
        <f t="shared" si="362"/>
        <v>1</v>
      </c>
      <c r="BO520" s="269">
        <f t="shared" si="362"/>
        <v>0</v>
      </c>
      <c r="BP520" s="269">
        <f t="shared" si="362"/>
        <v>3</v>
      </c>
      <c r="BQ520" s="269">
        <f t="shared" si="362"/>
        <v>3</v>
      </c>
      <c r="BR520" s="269">
        <f t="shared" si="362"/>
        <v>7</v>
      </c>
      <c r="BS520" s="269">
        <f t="shared" si="362"/>
        <v>1</v>
      </c>
      <c r="BT520" s="269">
        <f t="shared" si="362"/>
        <v>0</v>
      </c>
      <c r="BU520" s="269">
        <f t="shared" si="362"/>
        <v>2</v>
      </c>
      <c r="BV520" s="269">
        <f t="shared" si="362"/>
        <v>0</v>
      </c>
      <c r="BW520" s="269">
        <f t="shared" si="362"/>
        <v>0</v>
      </c>
      <c r="BX520" s="269"/>
      <c r="BY520" s="256"/>
      <c r="BZ520" s="256"/>
      <c r="CA520" s="256"/>
      <c r="CB520" s="256"/>
      <c r="CC520" s="256"/>
      <c r="CD520" s="256"/>
      <c r="CE520" s="256"/>
      <c r="CF520" s="256"/>
    </row>
    <row r="521" spans="1:84" s="36" customFormat="1" ht="26.25" customHeight="1">
      <c r="A521" s="676"/>
      <c r="B521" s="677"/>
      <c r="C521" s="262" t="s">
        <v>1149</v>
      </c>
      <c r="D521" s="260"/>
      <c r="E521" s="259"/>
      <c r="F521" s="260"/>
      <c r="G521" s="256"/>
      <c r="H521" s="256"/>
      <c r="I521" s="256"/>
      <c r="J521" s="256"/>
      <c r="K521" s="256"/>
      <c r="L521" s="256"/>
      <c r="M521" s="256"/>
      <c r="N521" s="256"/>
      <c r="O521" s="256"/>
      <c r="P521" s="256"/>
      <c r="Q521" s="256"/>
      <c r="R521" s="256"/>
      <c r="S521" s="256"/>
      <c r="T521" s="462"/>
      <c r="U521" s="256"/>
      <c r="V521" s="256"/>
      <c r="W521" s="469"/>
      <c r="X521" s="256"/>
      <c r="Y521" s="256"/>
      <c r="Z521" s="256"/>
      <c r="AA521" s="256"/>
      <c r="AB521" s="256"/>
      <c r="AC521" s="256"/>
      <c r="AD521" s="256"/>
      <c r="AE521" s="256"/>
      <c r="AF521" s="256"/>
      <c r="AG521" s="256"/>
      <c r="AH521" s="256"/>
      <c r="AI521" s="256"/>
      <c r="AJ521" s="256"/>
      <c r="AK521" s="256"/>
      <c r="AL521" s="256"/>
      <c r="AM521" s="256"/>
      <c r="AN521" s="256"/>
      <c r="AO521" s="256"/>
      <c r="AP521" s="256"/>
      <c r="AQ521" s="256"/>
      <c r="AR521" s="256"/>
      <c r="AS521" s="256"/>
      <c r="AT521" s="256"/>
      <c r="AU521" s="256"/>
      <c r="AV521" s="469"/>
      <c r="AW521" s="469"/>
      <c r="AX521" s="469"/>
      <c r="AY521" s="469"/>
      <c r="AZ521" s="256"/>
      <c r="BA521" s="256"/>
      <c r="BB521" s="256"/>
      <c r="BC521" s="256"/>
      <c r="BD521" s="256"/>
      <c r="BE521" s="256"/>
      <c r="BF521" s="256"/>
      <c r="BG521" s="269">
        <f t="shared" ref="BG521:BW521" si="363">COUNTIFS($J$7:$J$546,"Thẩm mỹ",BG$7:BG$546,"0")</f>
        <v>0</v>
      </c>
      <c r="BH521" s="269">
        <f t="shared" si="363"/>
        <v>0</v>
      </c>
      <c r="BI521" s="269">
        <f t="shared" si="363"/>
        <v>0</v>
      </c>
      <c r="BJ521" s="269">
        <f t="shared" si="363"/>
        <v>0</v>
      </c>
      <c r="BK521" s="269">
        <f t="shared" si="363"/>
        <v>0</v>
      </c>
      <c r="BL521" s="269">
        <f t="shared" si="363"/>
        <v>0</v>
      </c>
      <c r="BM521" s="269">
        <f t="shared" si="363"/>
        <v>0</v>
      </c>
      <c r="BN521" s="269">
        <f t="shared" si="363"/>
        <v>0</v>
      </c>
      <c r="BO521" s="269">
        <f t="shared" si="363"/>
        <v>0</v>
      </c>
      <c r="BP521" s="269">
        <f t="shared" si="363"/>
        <v>0</v>
      </c>
      <c r="BQ521" s="269">
        <f t="shared" si="363"/>
        <v>0</v>
      </c>
      <c r="BR521" s="269">
        <f t="shared" si="363"/>
        <v>0</v>
      </c>
      <c r="BS521" s="269">
        <f t="shared" si="363"/>
        <v>0</v>
      </c>
      <c r="BT521" s="269">
        <f t="shared" si="363"/>
        <v>0</v>
      </c>
      <c r="BU521" s="269">
        <f t="shared" si="363"/>
        <v>0</v>
      </c>
      <c r="BV521" s="269">
        <f t="shared" si="363"/>
        <v>0</v>
      </c>
      <c r="BW521" s="269">
        <f t="shared" si="363"/>
        <v>0</v>
      </c>
      <c r="BX521" s="269"/>
      <c r="BY521" s="256"/>
      <c r="BZ521" s="256"/>
      <c r="CA521" s="256"/>
      <c r="CB521" s="256"/>
      <c r="CC521" s="256"/>
      <c r="CD521" s="256"/>
      <c r="CE521" s="256"/>
      <c r="CF521" s="256"/>
    </row>
    <row r="522" spans="1:84" s="36" customFormat="1" ht="32.25" customHeight="1">
      <c r="A522" s="676"/>
      <c r="B522" s="677"/>
      <c r="C522" s="620" t="s">
        <v>1164</v>
      </c>
      <c r="D522" s="621"/>
      <c r="E522" s="622"/>
      <c r="F522" s="260"/>
      <c r="G522" s="256"/>
      <c r="H522" s="256"/>
      <c r="I522" s="256"/>
      <c r="J522" s="256"/>
      <c r="K522" s="256"/>
      <c r="L522" s="256"/>
      <c r="M522" s="256"/>
      <c r="N522" s="256"/>
      <c r="O522" s="256"/>
      <c r="P522" s="256"/>
      <c r="Q522" s="256"/>
      <c r="R522" s="256"/>
      <c r="S522" s="256"/>
      <c r="T522" s="462"/>
      <c r="U522" s="256"/>
      <c r="V522" s="256"/>
      <c r="W522" s="469"/>
      <c r="X522" s="256"/>
      <c r="Y522" s="256"/>
      <c r="Z522" s="256"/>
      <c r="AA522" s="256"/>
      <c r="AB522" s="256"/>
      <c r="AC522" s="256"/>
      <c r="AD522" s="256"/>
      <c r="AE522" s="256"/>
      <c r="AF522" s="256"/>
      <c r="AG522" s="256"/>
      <c r="AH522" s="256"/>
      <c r="AI522" s="256"/>
      <c r="AJ522" s="256"/>
      <c r="AK522" s="256"/>
      <c r="AL522" s="256"/>
      <c r="AM522" s="256"/>
      <c r="AN522" s="256"/>
      <c r="AO522" s="256"/>
      <c r="AP522" s="256"/>
      <c r="AQ522" s="256"/>
      <c r="AR522" s="256"/>
      <c r="AS522" s="256"/>
      <c r="AT522" s="256"/>
      <c r="AU522" s="256"/>
      <c r="AV522" s="469"/>
      <c r="AW522" s="469"/>
      <c r="AX522" s="469"/>
      <c r="AY522" s="469"/>
      <c r="AZ522" s="256"/>
      <c r="BA522" s="256"/>
      <c r="BB522" s="256"/>
      <c r="BC522" s="256"/>
      <c r="BD522" s="256"/>
      <c r="BE522" s="256"/>
      <c r="BF522" s="256"/>
      <c r="BG522" s="263">
        <f t="shared" ref="BG522:BW522" si="364">(((BG519*2)+(BG520*1)+(BG521*0)))/(BG519+BG520+BG521)</f>
        <v>2</v>
      </c>
      <c r="BH522" s="263">
        <f t="shared" si="364"/>
        <v>2</v>
      </c>
      <c r="BI522" s="263">
        <f t="shared" si="364"/>
        <v>1.9495798319327731</v>
      </c>
      <c r="BJ522" s="263">
        <f t="shared" si="364"/>
        <v>2</v>
      </c>
      <c r="BK522" s="263">
        <f t="shared" si="364"/>
        <v>1.9075630252100841</v>
      </c>
      <c r="BL522" s="263">
        <f t="shared" si="364"/>
        <v>1.9831932773109244</v>
      </c>
      <c r="BM522" s="263">
        <f t="shared" si="364"/>
        <v>2</v>
      </c>
      <c r="BN522" s="263">
        <f t="shared" si="364"/>
        <v>1.9915966386554622</v>
      </c>
      <c r="BO522" s="263">
        <f t="shared" si="364"/>
        <v>2</v>
      </c>
      <c r="BP522" s="263">
        <f t="shared" si="364"/>
        <v>1.9747899159663866</v>
      </c>
      <c r="BQ522" s="263">
        <f t="shared" si="364"/>
        <v>1.9747899159663866</v>
      </c>
      <c r="BR522" s="263">
        <f t="shared" si="364"/>
        <v>1.9411764705882353</v>
      </c>
      <c r="BS522" s="263">
        <f t="shared" si="364"/>
        <v>1.9915966386554622</v>
      </c>
      <c r="BT522" s="263">
        <f t="shared" si="364"/>
        <v>2</v>
      </c>
      <c r="BU522" s="263">
        <f t="shared" si="364"/>
        <v>1.9831932773109244</v>
      </c>
      <c r="BV522" s="263">
        <f t="shared" si="364"/>
        <v>2</v>
      </c>
      <c r="BW522" s="263">
        <f t="shared" si="364"/>
        <v>2</v>
      </c>
      <c r="BX522" s="640">
        <f>COUNTIF($BG523:$BX523,"Đ")</f>
        <v>17</v>
      </c>
      <c r="BY522" s="694">
        <f>BX522/COUNTA($BG523:$BX523)</f>
        <v>1</v>
      </c>
      <c r="BZ522" s="640">
        <f>COUNTIF($BG523:$BX523,"CCG")</f>
        <v>0</v>
      </c>
      <c r="CA522" s="694">
        <f>BZ522/COUNTA($BG523:$BX523)</f>
        <v>0</v>
      </c>
      <c r="CB522" s="640">
        <f>COUNTIF($BG523:$BX523,"CĐ")</f>
        <v>0</v>
      </c>
      <c r="CC522" s="694">
        <f>CB522/COUNTA($BG523:$BX523)</f>
        <v>0</v>
      </c>
      <c r="CD522" s="690">
        <f>(((BX522*2)+(BZ522*1)+(CB522*0)))/(BX522+BZ522+CB522)</f>
        <v>2</v>
      </c>
      <c r="CE522" s="690" t="str">
        <f>IF(CD522&gt;=1.6,"Đạt mục tiêu",IF(CD522&gt;=1,"Cần cố gắng","Chưa đạt"))</f>
        <v>Đạt mục tiêu</v>
      </c>
      <c r="CF522" s="690" t="str">
        <f>IF(CE522&gt;=1.6,"Đạt mục tiêu",IF(CE522&gt;=1,"Cần cố gắng","Chưa đạt"))</f>
        <v>Đạt mục tiêu</v>
      </c>
    </row>
    <row r="523" spans="1:84" s="36" customFormat="1" ht="33" customHeight="1">
      <c r="A523" s="676"/>
      <c r="B523" s="677"/>
      <c r="C523" s="623"/>
      <c r="D523" s="624"/>
      <c r="E523" s="625"/>
      <c r="F523" s="260"/>
      <c r="G523" s="256"/>
      <c r="H523" s="256"/>
      <c r="I523" s="256"/>
      <c r="J523" s="256"/>
      <c r="K523" s="256"/>
      <c r="L523" s="256"/>
      <c r="M523" s="256"/>
      <c r="N523" s="256"/>
      <c r="O523" s="256"/>
      <c r="P523" s="256"/>
      <c r="Q523" s="256"/>
      <c r="R523" s="256"/>
      <c r="S523" s="256"/>
      <c r="T523" s="462"/>
      <c r="U523" s="256"/>
      <c r="V523" s="256"/>
      <c r="W523" s="469"/>
      <c r="X523" s="256"/>
      <c r="Y523" s="256"/>
      <c r="Z523" s="256"/>
      <c r="AA523" s="256"/>
      <c r="AB523" s="256"/>
      <c r="AC523" s="256"/>
      <c r="AD523" s="256"/>
      <c r="AE523" s="256"/>
      <c r="AF523" s="256"/>
      <c r="AG523" s="256"/>
      <c r="AH523" s="256"/>
      <c r="AI523" s="256"/>
      <c r="AJ523" s="256"/>
      <c r="AK523" s="256"/>
      <c r="AL523" s="256"/>
      <c r="AM523" s="256"/>
      <c r="AN523" s="256"/>
      <c r="AO523" s="256"/>
      <c r="AP523" s="256"/>
      <c r="AQ523" s="256"/>
      <c r="AR523" s="256"/>
      <c r="AS523" s="256"/>
      <c r="AT523" s="256"/>
      <c r="AU523" s="256"/>
      <c r="AV523" s="469"/>
      <c r="AW523" s="469"/>
      <c r="AX523" s="469"/>
      <c r="AY523" s="469"/>
      <c r="AZ523" s="256"/>
      <c r="BA523" s="256"/>
      <c r="BB523" s="256"/>
      <c r="BC523" s="256"/>
      <c r="BD523" s="256"/>
      <c r="BE523" s="256"/>
      <c r="BF523" s="256"/>
      <c r="BG523" s="263" t="str">
        <f>IF(BG522&lt;1,"CĐ",IF(BG522&lt;1.6,"CCG","Đ"))</f>
        <v>Đ</v>
      </c>
      <c r="BH523" s="263" t="str">
        <f>IF(BH522&lt;1,"CĐ",IF(BH522&lt;1.6,"CCG","Đ"))</f>
        <v>Đ</v>
      </c>
      <c r="BI523" s="263" t="str">
        <f t="shared" ref="BI523:BW523" si="365">IF(BI522&lt;1,"CĐ",IF(BI522&lt;1.6,"CCG","Đ"))</f>
        <v>Đ</v>
      </c>
      <c r="BJ523" s="263" t="str">
        <f t="shared" si="365"/>
        <v>Đ</v>
      </c>
      <c r="BK523" s="263" t="str">
        <f t="shared" si="365"/>
        <v>Đ</v>
      </c>
      <c r="BL523" s="263" t="str">
        <f t="shared" si="365"/>
        <v>Đ</v>
      </c>
      <c r="BM523" s="263" t="str">
        <f t="shared" si="365"/>
        <v>Đ</v>
      </c>
      <c r="BN523" s="263" t="str">
        <f t="shared" si="365"/>
        <v>Đ</v>
      </c>
      <c r="BO523" s="263" t="str">
        <f t="shared" si="365"/>
        <v>Đ</v>
      </c>
      <c r="BP523" s="263" t="str">
        <f t="shared" si="365"/>
        <v>Đ</v>
      </c>
      <c r="BQ523" s="263" t="str">
        <f t="shared" si="365"/>
        <v>Đ</v>
      </c>
      <c r="BR523" s="263" t="str">
        <f t="shared" si="365"/>
        <v>Đ</v>
      </c>
      <c r="BS523" s="263" t="str">
        <f t="shared" si="365"/>
        <v>Đ</v>
      </c>
      <c r="BT523" s="263" t="str">
        <f t="shared" si="365"/>
        <v>Đ</v>
      </c>
      <c r="BU523" s="263" t="str">
        <f t="shared" si="365"/>
        <v>Đ</v>
      </c>
      <c r="BV523" s="263" t="str">
        <f t="shared" si="365"/>
        <v>Đ</v>
      </c>
      <c r="BW523" s="263" t="str">
        <f t="shared" si="365"/>
        <v>Đ</v>
      </c>
      <c r="BX523" s="640"/>
      <c r="BY523" s="694"/>
      <c r="BZ523" s="640"/>
      <c r="CA523" s="694"/>
      <c r="CB523" s="640"/>
      <c r="CC523" s="694"/>
      <c r="CD523" s="690"/>
      <c r="CE523" s="690"/>
      <c r="CF523" s="690"/>
    </row>
    <row r="524" spans="1:84" s="36" customFormat="1" ht="27" customHeight="1">
      <c r="A524" s="676"/>
      <c r="B524" s="678" t="s">
        <v>1165</v>
      </c>
      <c r="C524" s="272" t="s">
        <v>1147</v>
      </c>
      <c r="D524" s="265"/>
      <c r="E524" s="266"/>
      <c r="F524" s="265"/>
      <c r="G524" s="189"/>
      <c r="H524" s="189"/>
      <c r="I524" s="189"/>
      <c r="J524" s="189"/>
      <c r="K524" s="189"/>
      <c r="L524" s="189"/>
      <c r="M524" s="189"/>
      <c r="N524" s="189"/>
      <c r="O524" s="189"/>
      <c r="P524" s="189"/>
      <c r="Q524" s="189"/>
      <c r="R524" s="189"/>
      <c r="S524" s="189"/>
      <c r="T524" s="189"/>
      <c r="U524" s="189"/>
      <c r="V524" s="189"/>
      <c r="W524" s="189"/>
      <c r="X524" s="189"/>
      <c r="Y524" s="189"/>
      <c r="Z524" s="189"/>
      <c r="AA524" s="189"/>
      <c r="AB524" s="189"/>
      <c r="AC524" s="189"/>
      <c r="AD524" s="189"/>
      <c r="AE524" s="189"/>
      <c r="AF524" s="189"/>
      <c r="AG524" s="189"/>
      <c r="AH524" s="189"/>
      <c r="AI524" s="189"/>
      <c r="AJ524" s="189"/>
      <c r="AK524" s="189"/>
      <c r="AL524" s="189"/>
      <c r="AM524" s="189"/>
      <c r="AN524" s="189"/>
      <c r="AO524" s="189"/>
      <c r="AP524" s="189"/>
      <c r="AQ524" s="189"/>
      <c r="AR524" s="189"/>
      <c r="AS524" s="189"/>
      <c r="AT524" s="189"/>
      <c r="AU524" s="189"/>
      <c r="AV524" s="189"/>
      <c r="AW524" s="189"/>
      <c r="AX524" s="189"/>
      <c r="AY524" s="189"/>
      <c r="AZ524" s="189"/>
      <c r="BA524" s="189"/>
      <c r="BB524" s="189"/>
      <c r="BC524" s="189"/>
      <c r="BD524" s="189"/>
      <c r="BE524" s="189"/>
      <c r="BF524" s="189"/>
      <c r="BG524" s="271">
        <f t="shared" ref="BG524:BH526" si="366">BG499+BG504+BG509+BG514+BG519</f>
        <v>356</v>
      </c>
      <c r="BH524" s="271">
        <f t="shared" si="366"/>
        <v>360</v>
      </c>
      <c r="BI524" s="271">
        <f t="shared" ref="BI524:BW526" si="367">BI499+BI504+BI509+BI514+BI519</f>
        <v>353</v>
      </c>
      <c r="BJ524" s="271">
        <f t="shared" si="367"/>
        <v>353</v>
      </c>
      <c r="BK524" s="271">
        <f t="shared" si="367"/>
        <v>268</v>
      </c>
      <c r="BL524" s="271">
        <f t="shared" si="367"/>
        <v>358</v>
      </c>
      <c r="BM524" s="271">
        <f t="shared" si="367"/>
        <v>358</v>
      </c>
      <c r="BN524" s="271">
        <f t="shared" si="367"/>
        <v>351</v>
      </c>
      <c r="BO524" s="271">
        <f t="shared" si="367"/>
        <v>340</v>
      </c>
      <c r="BP524" s="271">
        <f t="shared" si="367"/>
        <v>327</v>
      </c>
      <c r="BQ524" s="271">
        <f t="shared" si="367"/>
        <v>333</v>
      </c>
      <c r="BR524" s="271">
        <f t="shared" si="367"/>
        <v>339</v>
      </c>
      <c r="BS524" s="271">
        <f t="shared" si="367"/>
        <v>354</v>
      </c>
      <c r="BT524" s="271">
        <f t="shared" si="367"/>
        <v>356</v>
      </c>
      <c r="BU524" s="271">
        <f t="shared" si="367"/>
        <v>351</v>
      </c>
      <c r="BV524" s="271">
        <f t="shared" si="367"/>
        <v>358</v>
      </c>
      <c r="BW524" s="271">
        <f t="shared" si="367"/>
        <v>358</v>
      </c>
      <c r="BX524" s="271"/>
      <c r="BY524" s="189"/>
      <c r="BZ524" s="189"/>
      <c r="CA524" s="189"/>
      <c r="CB524" s="189"/>
      <c r="CC524" s="189"/>
      <c r="CD524" s="189"/>
      <c r="CE524" s="189"/>
      <c r="CF524" s="189"/>
    </row>
    <row r="525" spans="1:84" s="36" customFormat="1" ht="24.75" customHeight="1">
      <c r="A525" s="676"/>
      <c r="B525" s="678"/>
      <c r="C525" s="272" t="s">
        <v>1148</v>
      </c>
      <c r="D525" s="265"/>
      <c r="E525" s="266"/>
      <c r="F525" s="265"/>
      <c r="G525" s="189"/>
      <c r="H525" s="189"/>
      <c r="I525" s="189"/>
      <c r="J525" s="189"/>
      <c r="K525" s="189"/>
      <c r="L525" s="189"/>
      <c r="M525" s="189"/>
      <c r="N525" s="189"/>
      <c r="O525" s="189"/>
      <c r="P525" s="189"/>
      <c r="Q525" s="189"/>
      <c r="R525" s="189"/>
      <c r="S525" s="189"/>
      <c r="T525" s="189"/>
      <c r="U525" s="189"/>
      <c r="V525" s="189"/>
      <c r="W525" s="189"/>
      <c r="X525" s="189"/>
      <c r="Y525" s="189"/>
      <c r="Z525" s="189"/>
      <c r="AA525" s="189"/>
      <c r="AB525" s="189"/>
      <c r="AC525" s="189"/>
      <c r="AD525" s="189"/>
      <c r="AE525" s="189"/>
      <c r="AF525" s="189"/>
      <c r="AG525" s="189"/>
      <c r="AH525" s="189"/>
      <c r="AI525" s="189"/>
      <c r="AJ525" s="189"/>
      <c r="AK525" s="189"/>
      <c r="AL525" s="189"/>
      <c r="AM525" s="189"/>
      <c r="AN525" s="189"/>
      <c r="AO525" s="189"/>
      <c r="AP525" s="189"/>
      <c r="AQ525" s="189"/>
      <c r="AR525" s="189"/>
      <c r="AS525" s="189"/>
      <c r="AT525" s="189"/>
      <c r="AU525" s="189"/>
      <c r="AV525" s="189"/>
      <c r="AW525" s="189"/>
      <c r="AX525" s="189"/>
      <c r="AY525" s="189"/>
      <c r="AZ525" s="189"/>
      <c r="BA525" s="189"/>
      <c r="BB525" s="189"/>
      <c r="BC525" s="189"/>
      <c r="BD525" s="189"/>
      <c r="BE525" s="189"/>
      <c r="BF525" s="189"/>
      <c r="BG525" s="271">
        <f t="shared" si="366"/>
        <v>4</v>
      </c>
      <c r="BH525" s="271">
        <f t="shared" si="366"/>
        <v>0</v>
      </c>
      <c r="BI525" s="271">
        <f t="shared" si="367"/>
        <v>7</v>
      </c>
      <c r="BJ525" s="271">
        <f t="shared" si="367"/>
        <v>7</v>
      </c>
      <c r="BK525" s="271">
        <f t="shared" si="367"/>
        <v>92</v>
      </c>
      <c r="BL525" s="271">
        <f t="shared" si="367"/>
        <v>2</v>
      </c>
      <c r="BM525" s="271">
        <f t="shared" si="367"/>
        <v>2</v>
      </c>
      <c r="BN525" s="271">
        <f t="shared" si="367"/>
        <v>9</v>
      </c>
      <c r="BO525" s="271">
        <f t="shared" si="367"/>
        <v>20</v>
      </c>
      <c r="BP525" s="271">
        <f t="shared" si="367"/>
        <v>33</v>
      </c>
      <c r="BQ525" s="271">
        <f t="shared" si="367"/>
        <v>27</v>
      </c>
      <c r="BR525" s="271">
        <f t="shared" si="367"/>
        <v>21</v>
      </c>
      <c r="BS525" s="271">
        <f t="shared" si="367"/>
        <v>6</v>
      </c>
      <c r="BT525" s="271">
        <f t="shared" si="367"/>
        <v>4</v>
      </c>
      <c r="BU525" s="271">
        <f t="shared" si="367"/>
        <v>9</v>
      </c>
      <c r="BV525" s="271">
        <f t="shared" si="367"/>
        <v>2</v>
      </c>
      <c r="BW525" s="271">
        <f t="shared" si="367"/>
        <v>1</v>
      </c>
      <c r="BX525" s="271"/>
      <c r="BY525" s="189"/>
      <c r="BZ525" s="189"/>
      <c r="CA525" s="189"/>
      <c r="CB525" s="189"/>
      <c r="CC525" s="189"/>
      <c r="CD525" s="189"/>
      <c r="CE525" s="189"/>
      <c r="CF525" s="189"/>
    </row>
    <row r="526" spans="1:84" s="36" customFormat="1" ht="24.75" customHeight="1">
      <c r="A526" s="676"/>
      <c r="B526" s="678"/>
      <c r="C526" s="272" t="s">
        <v>1149</v>
      </c>
      <c r="D526" s="265"/>
      <c r="E526" s="266"/>
      <c r="F526" s="265"/>
      <c r="G526" s="189"/>
      <c r="H526" s="189"/>
      <c r="I526" s="189"/>
      <c r="J526" s="189"/>
      <c r="K526" s="189"/>
      <c r="L526" s="189"/>
      <c r="M526" s="189"/>
      <c r="N526" s="189"/>
      <c r="O526" s="189"/>
      <c r="P526" s="189"/>
      <c r="Q526" s="189"/>
      <c r="R526" s="189"/>
      <c r="S526" s="189"/>
      <c r="T526" s="189"/>
      <c r="U526" s="189"/>
      <c r="V526" s="189"/>
      <c r="W526" s="189"/>
      <c r="X526" s="189"/>
      <c r="Y526" s="189"/>
      <c r="Z526" s="189"/>
      <c r="AA526" s="189"/>
      <c r="AB526" s="189"/>
      <c r="AC526" s="189"/>
      <c r="AD526" s="189"/>
      <c r="AE526" s="189"/>
      <c r="AF526" s="189"/>
      <c r="AG526" s="189"/>
      <c r="AH526" s="189"/>
      <c r="AI526" s="189"/>
      <c r="AJ526" s="189"/>
      <c r="AK526" s="189"/>
      <c r="AL526" s="189"/>
      <c r="AM526" s="189"/>
      <c r="AN526" s="189"/>
      <c r="AO526" s="189"/>
      <c r="AP526" s="189"/>
      <c r="AQ526" s="189"/>
      <c r="AR526" s="189"/>
      <c r="AS526" s="189"/>
      <c r="AT526" s="189"/>
      <c r="AU526" s="189"/>
      <c r="AV526" s="189"/>
      <c r="AW526" s="189"/>
      <c r="AX526" s="189"/>
      <c r="AY526" s="189"/>
      <c r="AZ526" s="189"/>
      <c r="BA526" s="189"/>
      <c r="BB526" s="189"/>
      <c r="BC526" s="189"/>
      <c r="BD526" s="189"/>
      <c r="BE526" s="189"/>
      <c r="BF526" s="189"/>
      <c r="BG526" s="271">
        <f t="shared" si="366"/>
        <v>0</v>
      </c>
      <c r="BH526" s="271">
        <f t="shared" si="366"/>
        <v>0</v>
      </c>
      <c r="BI526" s="271">
        <f t="shared" si="367"/>
        <v>0</v>
      </c>
      <c r="BJ526" s="271">
        <f t="shared" si="367"/>
        <v>0</v>
      </c>
      <c r="BK526" s="271">
        <f t="shared" si="367"/>
        <v>0</v>
      </c>
      <c r="BL526" s="271">
        <f t="shared" si="367"/>
        <v>0</v>
      </c>
      <c r="BM526" s="271">
        <f t="shared" si="367"/>
        <v>0</v>
      </c>
      <c r="BN526" s="271">
        <f t="shared" si="367"/>
        <v>0</v>
      </c>
      <c r="BO526" s="271">
        <f t="shared" si="367"/>
        <v>0</v>
      </c>
      <c r="BP526" s="271">
        <f t="shared" si="367"/>
        <v>0</v>
      </c>
      <c r="BQ526" s="271">
        <f t="shared" si="367"/>
        <v>0</v>
      </c>
      <c r="BR526" s="271">
        <f t="shared" si="367"/>
        <v>0</v>
      </c>
      <c r="BS526" s="271">
        <f t="shared" si="367"/>
        <v>0</v>
      </c>
      <c r="BT526" s="271">
        <f t="shared" si="367"/>
        <v>0</v>
      </c>
      <c r="BU526" s="271">
        <f t="shared" si="367"/>
        <v>0</v>
      </c>
      <c r="BV526" s="271">
        <f t="shared" si="367"/>
        <v>0</v>
      </c>
      <c r="BW526" s="271">
        <f t="shared" si="367"/>
        <v>0</v>
      </c>
      <c r="BX526" s="271"/>
      <c r="BY526" s="189"/>
      <c r="BZ526" s="189"/>
      <c r="CA526" s="189"/>
      <c r="CB526" s="189"/>
      <c r="CC526" s="189"/>
      <c r="CD526" s="189"/>
      <c r="CE526" s="189"/>
      <c r="CF526" s="189"/>
    </row>
    <row r="527" spans="1:84" s="36" customFormat="1" ht="48.75" customHeight="1">
      <c r="A527" s="676"/>
      <c r="B527" s="678"/>
      <c r="C527" s="626" t="s">
        <v>1150</v>
      </c>
      <c r="D527" s="627"/>
      <c r="E527" s="628"/>
      <c r="F527" s="265"/>
      <c r="G527" s="189"/>
      <c r="H527" s="189"/>
      <c r="I527" s="189"/>
      <c r="J527" s="189"/>
      <c r="K527" s="189"/>
      <c r="L527" s="189"/>
      <c r="M527" s="189"/>
      <c r="N527" s="189"/>
      <c r="O527" s="189"/>
      <c r="P527" s="189"/>
      <c r="Q527" s="189"/>
      <c r="R527" s="189"/>
      <c r="S527" s="189"/>
      <c r="T527" s="189"/>
      <c r="U527" s="189"/>
      <c r="V527" s="189"/>
      <c r="W527" s="189"/>
      <c r="X527" s="189"/>
      <c r="Y527" s="189"/>
      <c r="Z527" s="189"/>
      <c r="AA527" s="189"/>
      <c r="AB527" s="189"/>
      <c r="AC527" s="189"/>
      <c r="AD527" s="189"/>
      <c r="AE527" s="189"/>
      <c r="AF527" s="189"/>
      <c r="AG527" s="189"/>
      <c r="AH527" s="189"/>
      <c r="AI527" s="189"/>
      <c r="AJ527" s="189"/>
      <c r="AK527" s="189"/>
      <c r="AL527" s="189"/>
      <c r="AM527" s="189"/>
      <c r="AN527" s="189"/>
      <c r="AO527" s="189"/>
      <c r="AP527" s="189"/>
      <c r="AQ527" s="189"/>
      <c r="AR527" s="189"/>
      <c r="AS527" s="189"/>
      <c r="AT527" s="189"/>
      <c r="AU527" s="189"/>
      <c r="AV527" s="189"/>
      <c r="AW527" s="189"/>
      <c r="AX527" s="189"/>
      <c r="AY527" s="189"/>
      <c r="AZ527" s="189"/>
      <c r="BA527" s="189"/>
      <c r="BB527" s="189"/>
      <c r="BC527" s="189"/>
      <c r="BD527" s="189"/>
      <c r="BE527" s="189"/>
      <c r="BF527" s="189"/>
      <c r="BG527" s="268">
        <f>(((BG524*2)+(BG525*1)+(BG526*0)))/(BG524+BG525+BG526)</f>
        <v>1.9888888888888889</v>
      </c>
      <c r="BH527" s="268">
        <f>(((BH524*2)+(BH525*1)+(BH526*0)))/(BH524+BH525+BH526)</f>
        <v>2</v>
      </c>
      <c r="BI527" s="268">
        <f t="shared" ref="BI527:BW527" si="368">(((BI524*2)+(BI525*1)+(BI526*0)))/(BI524+BI525+BI526)</f>
        <v>1.9805555555555556</v>
      </c>
      <c r="BJ527" s="268">
        <f t="shared" si="368"/>
        <v>1.9805555555555556</v>
      </c>
      <c r="BK527" s="268">
        <f t="shared" si="368"/>
        <v>1.7444444444444445</v>
      </c>
      <c r="BL527" s="268">
        <f t="shared" si="368"/>
        <v>1.9944444444444445</v>
      </c>
      <c r="BM527" s="268">
        <f t="shared" si="368"/>
        <v>1.9944444444444445</v>
      </c>
      <c r="BN527" s="268">
        <f t="shared" si="368"/>
        <v>1.9750000000000001</v>
      </c>
      <c r="BO527" s="268">
        <f t="shared" si="368"/>
        <v>1.9444444444444444</v>
      </c>
      <c r="BP527" s="268">
        <f t="shared" si="368"/>
        <v>1.9083333333333334</v>
      </c>
      <c r="BQ527" s="268">
        <f t="shared" si="368"/>
        <v>1.925</v>
      </c>
      <c r="BR527" s="268">
        <f t="shared" si="368"/>
        <v>1.9416666666666667</v>
      </c>
      <c r="BS527" s="268">
        <f t="shared" si="368"/>
        <v>1.9833333333333334</v>
      </c>
      <c r="BT527" s="268">
        <f t="shared" si="368"/>
        <v>1.9888888888888889</v>
      </c>
      <c r="BU527" s="268">
        <f t="shared" si="368"/>
        <v>1.9750000000000001</v>
      </c>
      <c r="BV527" s="268">
        <f t="shared" si="368"/>
        <v>1.9944444444444445</v>
      </c>
      <c r="BW527" s="268">
        <f t="shared" si="368"/>
        <v>1.9972144846796658</v>
      </c>
      <c r="BX527" s="619">
        <f>COUNTIF($BG528:$BX528,"Đ")</f>
        <v>17</v>
      </c>
      <c r="BY527" s="691">
        <f>BX527/COUNTA($BG528:$BX528)</f>
        <v>1</v>
      </c>
      <c r="BZ527" s="619">
        <f>COUNTIF($BG528:$BX528,"CCG")</f>
        <v>0</v>
      </c>
      <c r="CA527" s="707">
        <f>BZ527/COUNTA($BG528:$BX528)</f>
        <v>0</v>
      </c>
      <c r="CB527" s="619">
        <f>COUNTIF($BG528:$BX528,"CĐ")</f>
        <v>0</v>
      </c>
      <c r="CC527" s="691">
        <f>CB527/COUNTA($BG528:$BX528)</f>
        <v>0</v>
      </c>
      <c r="CD527" s="692">
        <f>(((BX527*2)+(BZ527*1)+(CB527*0)))/(BX527+BZ527+CB527)</f>
        <v>2</v>
      </c>
      <c r="CE527" s="692" t="str">
        <f>IF(CD527&gt;=1.6,"Đạt mục tiêu",IF(CD527&gt;=1,"Cần cố gắng","Chưa đạt"))</f>
        <v>Đạt mục tiêu</v>
      </c>
      <c r="CF527" s="692" t="str">
        <f>IF(CE527&gt;=1.6,"Đạt mục tiêu",IF(CE527&gt;=1,"Cần cố gắng","Chưa đạt"))</f>
        <v>Đạt mục tiêu</v>
      </c>
    </row>
    <row r="528" spans="1:84" s="36" customFormat="1" ht="32.25" customHeight="1">
      <c r="A528" s="676"/>
      <c r="B528" s="678"/>
      <c r="C528" s="629"/>
      <c r="D528" s="630"/>
      <c r="E528" s="631"/>
      <c r="F528" s="265"/>
      <c r="G528" s="189"/>
      <c r="H528" s="189"/>
      <c r="I528" s="189"/>
      <c r="J528" s="189"/>
      <c r="K528" s="189"/>
      <c r="L528" s="189"/>
      <c r="M528" s="189"/>
      <c r="N528" s="189"/>
      <c r="O528" s="189"/>
      <c r="P528" s="189"/>
      <c r="Q528" s="189"/>
      <c r="R528" s="189"/>
      <c r="S528" s="189"/>
      <c r="T528" s="189"/>
      <c r="U528" s="189"/>
      <c r="V528" s="189"/>
      <c r="W528" s="189"/>
      <c r="X528" s="189"/>
      <c r="Y528" s="189"/>
      <c r="Z528" s="189"/>
      <c r="AA528" s="189"/>
      <c r="AB528" s="189"/>
      <c r="AC528" s="189"/>
      <c r="AD528" s="189"/>
      <c r="AE528" s="189"/>
      <c r="AF528" s="189"/>
      <c r="AG528" s="189"/>
      <c r="AH528" s="189"/>
      <c r="AI528" s="189"/>
      <c r="AJ528" s="189"/>
      <c r="AK528" s="189"/>
      <c r="AL528" s="189"/>
      <c r="AM528" s="189"/>
      <c r="AN528" s="189"/>
      <c r="AO528" s="189"/>
      <c r="AP528" s="189"/>
      <c r="AQ528" s="189"/>
      <c r="AR528" s="189"/>
      <c r="AS528" s="189"/>
      <c r="AT528" s="189"/>
      <c r="AU528" s="189"/>
      <c r="AV528" s="189"/>
      <c r="AW528" s="189"/>
      <c r="AX528" s="189"/>
      <c r="AY528" s="189"/>
      <c r="AZ528" s="189"/>
      <c r="BA528" s="189"/>
      <c r="BB528" s="189"/>
      <c r="BC528" s="189"/>
      <c r="BD528" s="189"/>
      <c r="BE528" s="189"/>
      <c r="BF528" s="189"/>
      <c r="BG528" s="268" t="str">
        <f>IF(BG527&lt;1,"CĐ",IF(BG527&lt;1.6,"CCG","Đ"))</f>
        <v>Đ</v>
      </c>
      <c r="BH528" s="268" t="str">
        <f>IF(BH527&lt;1,"CĐ",IF(BH527&lt;1.6,"CCG","Đ"))</f>
        <v>Đ</v>
      </c>
      <c r="BI528" s="268" t="str">
        <f t="shared" ref="BI528:BW528" si="369">IF(BI527&lt;1,"CĐ",IF(BI527&lt;1.6,"CCG","Đ"))</f>
        <v>Đ</v>
      </c>
      <c r="BJ528" s="268" t="str">
        <f t="shared" si="369"/>
        <v>Đ</v>
      </c>
      <c r="BK528" s="268" t="str">
        <f t="shared" si="369"/>
        <v>Đ</v>
      </c>
      <c r="BL528" s="268" t="str">
        <f t="shared" si="369"/>
        <v>Đ</v>
      </c>
      <c r="BM528" s="268" t="str">
        <f t="shared" si="369"/>
        <v>Đ</v>
      </c>
      <c r="BN528" s="268" t="str">
        <f t="shared" si="369"/>
        <v>Đ</v>
      </c>
      <c r="BO528" s="268" t="str">
        <f t="shared" si="369"/>
        <v>Đ</v>
      </c>
      <c r="BP528" s="268" t="str">
        <f t="shared" si="369"/>
        <v>Đ</v>
      </c>
      <c r="BQ528" s="268" t="str">
        <f t="shared" si="369"/>
        <v>Đ</v>
      </c>
      <c r="BR528" s="268" t="str">
        <f t="shared" si="369"/>
        <v>Đ</v>
      </c>
      <c r="BS528" s="268" t="str">
        <f t="shared" si="369"/>
        <v>Đ</v>
      </c>
      <c r="BT528" s="268" t="str">
        <f t="shared" si="369"/>
        <v>Đ</v>
      </c>
      <c r="BU528" s="268" t="str">
        <f t="shared" si="369"/>
        <v>Đ</v>
      </c>
      <c r="BV528" s="268" t="str">
        <f t="shared" si="369"/>
        <v>Đ</v>
      </c>
      <c r="BW528" s="268" t="str">
        <f t="shared" si="369"/>
        <v>Đ</v>
      </c>
      <c r="BX528" s="619"/>
      <c r="BY528" s="691"/>
      <c r="BZ528" s="619"/>
      <c r="CA528" s="708"/>
      <c r="CB528" s="619"/>
      <c r="CC528" s="691"/>
      <c r="CD528" s="692"/>
      <c r="CE528" s="692"/>
      <c r="CF528" s="692"/>
    </row>
    <row r="529" spans="9:9" ht="30.75" customHeight="1">
      <c r="I529" s="118"/>
    </row>
    <row r="530" spans="9:9" ht="30.75" customHeight="1">
      <c r="I530" s="118"/>
    </row>
    <row r="531" spans="9:9" ht="30.75" customHeight="1">
      <c r="I531" s="118"/>
    </row>
  </sheetData>
  <autoFilter ref="A6:CE427"/>
  <mergeCells count="469">
    <mergeCell ref="G281:G282"/>
    <mergeCell ref="F281:F282"/>
    <mergeCell ref="E281:E282"/>
    <mergeCell ref="D281:D282"/>
    <mergeCell ref="C281:C282"/>
    <mergeCell ref="B281:B282"/>
    <mergeCell ref="A281:A282"/>
    <mergeCell ref="B298:B299"/>
    <mergeCell ref="A298:A299"/>
    <mergeCell ref="E298:E299"/>
    <mergeCell ref="D298:D299"/>
    <mergeCell ref="C298:C299"/>
    <mergeCell ref="CF522:CF523"/>
    <mergeCell ref="CE527:CE528"/>
    <mergeCell ref="CF527:CF528"/>
    <mergeCell ref="CB517:CB518"/>
    <mergeCell ref="CC517:CC518"/>
    <mergeCell ref="CD517:CD518"/>
    <mergeCell ref="CE517:CE518"/>
    <mergeCell ref="CD527:CD528"/>
    <mergeCell ref="BY527:BY528"/>
    <mergeCell ref="BZ527:BZ528"/>
    <mergeCell ref="CA527:CA528"/>
    <mergeCell ref="CF517:CF518"/>
    <mergeCell ref="BY522:BY523"/>
    <mergeCell ref="BZ522:BZ523"/>
    <mergeCell ref="CA522:CA523"/>
    <mergeCell ref="CB522:CB523"/>
    <mergeCell ref="BY517:BY518"/>
    <mergeCell ref="BZ517:BZ518"/>
    <mergeCell ref="CA517:CA518"/>
    <mergeCell ref="CB527:CB528"/>
    <mergeCell ref="CC527:CC528"/>
    <mergeCell ref="CC522:CC523"/>
    <mergeCell ref="CD522:CD523"/>
    <mergeCell ref="CE522:CE523"/>
    <mergeCell ref="CF512:CF513"/>
    <mergeCell ref="BY507:BY508"/>
    <mergeCell ref="BZ507:BZ508"/>
    <mergeCell ref="CA507:CA508"/>
    <mergeCell ref="CB507:CB508"/>
    <mergeCell ref="CC507:CC508"/>
    <mergeCell ref="CD507:CD508"/>
    <mergeCell ref="CE507:CE508"/>
    <mergeCell ref="BY512:BY513"/>
    <mergeCell ref="BZ512:BZ513"/>
    <mergeCell ref="CA512:CA513"/>
    <mergeCell ref="CB512:CB513"/>
    <mergeCell ref="CC512:CC513"/>
    <mergeCell ref="CD512:CD513"/>
    <mergeCell ref="CE512:CE513"/>
    <mergeCell ref="CF507:CF508"/>
    <mergeCell ref="CF497:CF498"/>
    <mergeCell ref="BY502:BY503"/>
    <mergeCell ref="BZ502:BZ503"/>
    <mergeCell ref="CA502:CA503"/>
    <mergeCell ref="CB502:CB503"/>
    <mergeCell ref="CC502:CC503"/>
    <mergeCell ref="CD502:CD503"/>
    <mergeCell ref="CE502:CE503"/>
    <mergeCell ref="CF502:CF503"/>
    <mergeCell ref="BY497:BY498"/>
    <mergeCell ref="BZ497:BZ498"/>
    <mergeCell ref="CA497:CA498"/>
    <mergeCell ref="CB497:CB498"/>
    <mergeCell ref="CC497:CC498"/>
    <mergeCell ref="CD497:CD498"/>
    <mergeCell ref="CE497:CE498"/>
    <mergeCell ref="CF487:CF488"/>
    <mergeCell ref="A489:B493"/>
    <mergeCell ref="BY492:BY493"/>
    <mergeCell ref="BZ492:BZ493"/>
    <mergeCell ref="CA492:CA493"/>
    <mergeCell ref="CB492:CB493"/>
    <mergeCell ref="CC492:CC493"/>
    <mergeCell ref="CD492:CD493"/>
    <mergeCell ref="CE492:CE493"/>
    <mergeCell ref="CF492:CF493"/>
    <mergeCell ref="BY487:BY488"/>
    <mergeCell ref="BZ487:BZ488"/>
    <mergeCell ref="CA487:CA488"/>
    <mergeCell ref="CB487:CB488"/>
    <mergeCell ref="CC487:CC488"/>
    <mergeCell ref="CD487:CD488"/>
    <mergeCell ref="CE487:CE488"/>
    <mergeCell ref="C492:E492"/>
    <mergeCell ref="C493:E493"/>
    <mergeCell ref="BX487:BX488"/>
    <mergeCell ref="BX492:BX493"/>
    <mergeCell ref="CF477:CF478"/>
    <mergeCell ref="A479:B483"/>
    <mergeCell ref="BY482:BY483"/>
    <mergeCell ref="BZ482:BZ483"/>
    <mergeCell ref="CA482:CA483"/>
    <mergeCell ref="CB482:CB483"/>
    <mergeCell ref="CC482:CC483"/>
    <mergeCell ref="CD482:CD483"/>
    <mergeCell ref="CE482:CE483"/>
    <mergeCell ref="CF482:CF483"/>
    <mergeCell ref="BY477:BY478"/>
    <mergeCell ref="BZ477:BZ478"/>
    <mergeCell ref="CA477:CA478"/>
    <mergeCell ref="CB477:CB478"/>
    <mergeCell ref="CC477:CC478"/>
    <mergeCell ref="CD477:CD478"/>
    <mergeCell ref="CE477:CE478"/>
    <mergeCell ref="BX477:BX478"/>
    <mergeCell ref="BX482:BX483"/>
    <mergeCell ref="A469:B473"/>
    <mergeCell ref="BY472:BY473"/>
    <mergeCell ref="BZ472:BZ473"/>
    <mergeCell ref="CA472:CA473"/>
    <mergeCell ref="CB472:CB473"/>
    <mergeCell ref="CC472:CC473"/>
    <mergeCell ref="CD472:CD473"/>
    <mergeCell ref="CE472:CE473"/>
    <mergeCell ref="CF472:CF473"/>
    <mergeCell ref="BX472:BX473"/>
    <mergeCell ref="A464:B468"/>
    <mergeCell ref="BY467:BY468"/>
    <mergeCell ref="BZ467:BZ468"/>
    <mergeCell ref="CA467:CA468"/>
    <mergeCell ref="CB467:CB468"/>
    <mergeCell ref="CC467:CC468"/>
    <mergeCell ref="CD467:CD468"/>
    <mergeCell ref="CE467:CE468"/>
    <mergeCell ref="CF467:CF468"/>
    <mergeCell ref="C467:E467"/>
    <mergeCell ref="C468:E468"/>
    <mergeCell ref="BX467:BX468"/>
    <mergeCell ref="A459:B463"/>
    <mergeCell ref="BY462:BY463"/>
    <mergeCell ref="BZ462:BZ463"/>
    <mergeCell ref="CA462:CA463"/>
    <mergeCell ref="CB462:CB463"/>
    <mergeCell ref="CC462:CC463"/>
    <mergeCell ref="CD462:CD463"/>
    <mergeCell ref="CE462:CE463"/>
    <mergeCell ref="CF462:CF463"/>
    <mergeCell ref="BX462:BX463"/>
    <mergeCell ref="CF452:CF453"/>
    <mergeCell ref="A454:B458"/>
    <mergeCell ref="BY457:BY458"/>
    <mergeCell ref="BZ457:BZ458"/>
    <mergeCell ref="CA457:CA458"/>
    <mergeCell ref="CB457:CB458"/>
    <mergeCell ref="CC457:CC458"/>
    <mergeCell ref="CD457:CD458"/>
    <mergeCell ref="CE457:CE458"/>
    <mergeCell ref="CF457:CF458"/>
    <mergeCell ref="A449:B453"/>
    <mergeCell ref="BY452:BY453"/>
    <mergeCell ref="BZ452:BZ453"/>
    <mergeCell ref="CA452:CA453"/>
    <mergeCell ref="CB452:CB453"/>
    <mergeCell ref="CC452:CC453"/>
    <mergeCell ref="CD452:CD453"/>
    <mergeCell ref="CE452:CE453"/>
    <mergeCell ref="C452:E452"/>
    <mergeCell ref="C453:E453"/>
    <mergeCell ref="BX452:BX453"/>
    <mergeCell ref="B428:F428"/>
    <mergeCell ref="G428:H428"/>
    <mergeCell ref="B429:F429"/>
    <mergeCell ref="G429:H429"/>
    <mergeCell ref="B430:F430"/>
    <mergeCell ref="G430:H430"/>
    <mergeCell ref="B431:F431"/>
    <mergeCell ref="G431:H431"/>
    <mergeCell ref="G433:H433"/>
    <mergeCell ref="A412:A419"/>
    <mergeCell ref="C391:C398"/>
    <mergeCell ref="D391:D398"/>
    <mergeCell ref="C399:C405"/>
    <mergeCell ref="C406:C410"/>
    <mergeCell ref="B406:B410"/>
    <mergeCell ref="A406:A410"/>
    <mergeCell ref="D406:D410"/>
    <mergeCell ref="D399:D405"/>
    <mergeCell ref="B391:B398"/>
    <mergeCell ref="A391:A398"/>
    <mergeCell ref="BN4:BN6"/>
    <mergeCell ref="BO4:BO6"/>
    <mergeCell ref="C142:C144"/>
    <mergeCell ref="E142:E144"/>
    <mergeCell ref="F391:F419"/>
    <mergeCell ref="A399:A405"/>
    <mergeCell ref="B399:B405"/>
    <mergeCell ref="C412:C419"/>
    <mergeCell ref="D412:D419"/>
    <mergeCell ref="B412:B419"/>
    <mergeCell ref="E372:E390"/>
    <mergeCell ref="C372:C390"/>
    <mergeCell ref="F179:F181"/>
    <mergeCell ref="C179:C181"/>
    <mergeCell ref="D179:D181"/>
    <mergeCell ref="E179:E181"/>
    <mergeCell ref="D175:D177"/>
    <mergeCell ref="B175:B177"/>
    <mergeCell ref="E271:E278"/>
    <mergeCell ref="E183:E184"/>
    <mergeCell ref="F183:F184"/>
    <mergeCell ref="G183:G184"/>
    <mergeCell ref="C228:C251"/>
    <mergeCell ref="E228:E251"/>
    <mergeCell ref="B10:B19"/>
    <mergeCell ref="C10:C19"/>
    <mergeCell ref="D10:D19"/>
    <mergeCell ref="E10:E19"/>
    <mergeCell ref="F10:F19"/>
    <mergeCell ref="BR4:BR6"/>
    <mergeCell ref="C9:E9"/>
    <mergeCell ref="C98:E98"/>
    <mergeCell ref="C99:E99"/>
    <mergeCell ref="C78:C81"/>
    <mergeCell ref="C90:E90"/>
    <mergeCell ref="C66:E66"/>
    <mergeCell ref="C20:E20"/>
    <mergeCell ref="C21:E21"/>
    <mergeCell ref="C30:E30"/>
    <mergeCell ref="C67:E67"/>
    <mergeCell ref="C71:E71"/>
    <mergeCell ref="C77:E77"/>
    <mergeCell ref="G10:G19"/>
    <mergeCell ref="C51:E51"/>
    <mergeCell ref="BP4:BP6"/>
    <mergeCell ref="BQ4:BQ6"/>
    <mergeCell ref="BI4:BI6"/>
    <mergeCell ref="BJ4:BJ6"/>
    <mergeCell ref="C8:E8"/>
    <mergeCell ref="G3:G5"/>
    <mergeCell ref="C101:E101"/>
    <mergeCell ref="C102:E102"/>
    <mergeCell ref="C100:E100"/>
    <mergeCell ref="C133:C139"/>
    <mergeCell ref="D142:D144"/>
    <mergeCell ref="AV3:AY4"/>
    <mergeCell ref="I93:I95"/>
    <mergeCell ref="F103:F105"/>
    <mergeCell ref="G103:G105"/>
    <mergeCell ref="C127:C129"/>
    <mergeCell ref="E127:E129"/>
    <mergeCell ref="E111:E115"/>
    <mergeCell ref="D111:D115"/>
    <mergeCell ref="A499:A528"/>
    <mergeCell ref="B499:B503"/>
    <mergeCell ref="B504:B508"/>
    <mergeCell ref="B509:B513"/>
    <mergeCell ref="B514:B518"/>
    <mergeCell ref="B519:B523"/>
    <mergeCell ref="B524:B528"/>
    <mergeCell ref="A474:B478"/>
    <mergeCell ref="A484:B488"/>
    <mergeCell ref="A494:B498"/>
    <mergeCell ref="C1:L1"/>
    <mergeCell ref="H3:H5"/>
    <mergeCell ref="I3:I5"/>
    <mergeCell ref="J3:J5"/>
    <mergeCell ref="K3:K5"/>
    <mergeCell ref="L3:L5"/>
    <mergeCell ref="CE4:CE5"/>
    <mergeCell ref="CD4:CD5"/>
    <mergeCell ref="CD3:CE3"/>
    <mergeCell ref="BZ4:CA5"/>
    <mergeCell ref="CB4:CC5"/>
    <mergeCell ref="AD3:AG4"/>
    <mergeCell ref="AH3:AK4"/>
    <mergeCell ref="AL3:AN4"/>
    <mergeCell ref="AO3:AR4"/>
    <mergeCell ref="AS3:AU4"/>
    <mergeCell ref="X3:Z4"/>
    <mergeCell ref="AA3:AC4"/>
    <mergeCell ref="BX4:BY5"/>
    <mergeCell ref="AZ3:BC4"/>
    <mergeCell ref="BD3:BF4"/>
    <mergeCell ref="BG3:BP3"/>
    <mergeCell ref="BX3:CC3"/>
    <mergeCell ref="BM4:BM6"/>
    <mergeCell ref="A3:A5"/>
    <mergeCell ref="B3:B5"/>
    <mergeCell ref="C3:D5"/>
    <mergeCell ref="E3:F5"/>
    <mergeCell ref="A10:A18"/>
    <mergeCell ref="C57:E57"/>
    <mergeCell ref="F156:F160"/>
    <mergeCell ref="F175:F177"/>
    <mergeCell ref="D210:D223"/>
    <mergeCell ref="D103:D105"/>
    <mergeCell ref="C103:C105"/>
    <mergeCell ref="F173:F174"/>
    <mergeCell ref="E162:E164"/>
    <mergeCell ref="E173:E174"/>
    <mergeCell ref="D127:D129"/>
    <mergeCell ref="B133:B139"/>
    <mergeCell ref="F142:F144"/>
    <mergeCell ref="E175:E177"/>
    <mergeCell ref="B127:B129"/>
    <mergeCell ref="A127:A129"/>
    <mergeCell ref="C34:E34"/>
    <mergeCell ref="C42:E42"/>
    <mergeCell ref="C7:E7"/>
    <mergeCell ref="F127:F129"/>
    <mergeCell ref="A363:A369"/>
    <mergeCell ref="F370:F371"/>
    <mergeCell ref="G370:G371"/>
    <mergeCell ref="B363:B369"/>
    <mergeCell ref="D363:D369"/>
    <mergeCell ref="B372:B389"/>
    <mergeCell ref="D372:D389"/>
    <mergeCell ref="E363:E369"/>
    <mergeCell ref="A370:A371"/>
    <mergeCell ref="B370:B371"/>
    <mergeCell ref="D370:D371"/>
    <mergeCell ref="E370:E371"/>
    <mergeCell ref="G363:G369"/>
    <mergeCell ref="F363:F369"/>
    <mergeCell ref="A329:A362"/>
    <mergeCell ref="B329:B362"/>
    <mergeCell ref="C329:C362"/>
    <mergeCell ref="D329:D362"/>
    <mergeCell ref="E329:E362"/>
    <mergeCell ref="F329:F362"/>
    <mergeCell ref="G329:G362"/>
    <mergeCell ref="C306:C327"/>
    <mergeCell ref="H93:H95"/>
    <mergeCell ref="F283:F284"/>
    <mergeCell ref="B179:B181"/>
    <mergeCell ref="E103:E105"/>
    <mergeCell ref="D228:D251"/>
    <mergeCell ref="E283:E284"/>
    <mergeCell ref="D190:D209"/>
    <mergeCell ref="E190:E209"/>
    <mergeCell ref="C210:C223"/>
    <mergeCell ref="E210:E223"/>
    <mergeCell ref="A103:A105"/>
    <mergeCell ref="A173:A174"/>
    <mergeCell ref="B173:B174"/>
    <mergeCell ref="C173:C174"/>
    <mergeCell ref="D173:D174"/>
    <mergeCell ref="G173:G174"/>
    <mergeCell ref="A156:A160"/>
    <mergeCell ref="A148:A151"/>
    <mergeCell ref="B190:B209"/>
    <mergeCell ref="A175:A177"/>
    <mergeCell ref="E306:E327"/>
    <mergeCell ref="B306:B327"/>
    <mergeCell ref="F306:F327"/>
    <mergeCell ref="G306:G327"/>
    <mergeCell ref="C289:C291"/>
    <mergeCell ref="D289:D291"/>
    <mergeCell ref="E289:E291"/>
    <mergeCell ref="B292:B296"/>
    <mergeCell ref="A292:A296"/>
    <mergeCell ref="D292:D296"/>
    <mergeCell ref="E292:E296"/>
    <mergeCell ref="G292:G296"/>
    <mergeCell ref="C292:C296"/>
    <mergeCell ref="F292:F296"/>
    <mergeCell ref="F289:F291"/>
    <mergeCell ref="A289:A291"/>
    <mergeCell ref="B289:B291"/>
    <mergeCell ref="G289:G291"/>
    <mergeCell ref="C175:C177"/>
    <mergeCell ref="G228:G251"/>
    <mergeCell ref="A210:A223"/>
    <mergeCell ref="A228:A251"/>
    <mergeCell ref="A190:A209"/>
    <mergeCell ref="A179:A181"/>
    <mergeCell ref="A306:A327"/>
    <mergeCell ref="D306:D327"/>
    <mergeCell ref="B228:B251"/>
    <mergeCell ref="B210:B223"/>
    <mergeCell ref="B271:B278"/>
    <mergeCell ref="C271:C278"/>
    <mergeCell ref="D271:D278"/>
    <mergeCell ref="D283:D284"/>
    <mergeCell ref="A283:A284"/>
    <mergeCell ref="B283:B284"/>
    <mergeCell ref="C283:C284"/>
    <mergeCell ref="C190:C209"/>
    <mergeCell ref="A111:A115"/>
    <mergeCell ref="B111:B115"/>
    <mergeCell ref="C111:C115"/>
    <mergeCell ref="F111:F115"/>
    <mergeCell ref="G111:G115"/>
    <mergeCell ref="E148:E151"/>
    <mergeCell ref="G127:G129"/>
    <mergeCell ref="G133:G139"/>
    <mergeCell ref="F133:F139"/>
    <mergeCell ref="G142:G144"/>
    <mergeCell ref="F145:F146"/>
    <mergeCell ref="B148:B151"/>
    <mergeCell ref="C148:C151"/>
    <mergeCell ref="A145:A146"/>
    <mergeCell ref="E145:E146"/>
    <mergeCell ref="G149:G151"/>
    <mergeCell ref="G145:G146"/>
    <mergeCell ref="A133:A139"/>
    <mergeCell ref="B145:B146"/>
    <mergeCell ref="C145:C146"/>
    <mergeCell ref="B427:F427"/>
    <mergeCell ref="G427:H427"/>
    <mergeCell ref="G210:G222"/>
    <mergeCell ref="G179:G181"/>
    <mergeCell ref="G156:G160"/>
    <mergeCell ref="G162:G164"/>
    <mergeCell ref="F271:F278"/>
    <mergeCell ref="E133:E139"/>
    <mergeCell ref="D133:D139"/>
    <mergeCell ref="E391:E419"/>
    <mergeCell ref="B156:B160"/>
    <mergeCell ref="C156:C160"/>
    <mergeCell ref="D156:D160"/>
    <mergeCell ref="E156:E160"/>
    <mergeCell ref="F228:F251"/>
    <mergeCell ref="G175:G177"/>
    <mergeCell ref="G391:G419"/>
    <mergeCell ref="G271:G278"/>
    <mergeCell ref="G283:G284"/>
    <mergeCell ref="C421:E421"/>
    <mergeCell ref="B426:F426"/>
    <mergeCell ref="G426:H426"/>
    <mergeCell ref="G298:G299"/>
    <mergeCell ref="F298:F299"/>
    <mergeCell ref="BX527:BX528"/>
    <mergeCell ref="BX457:BX458"/>
    <mergeCell ref="C522:E522"/>
    <mergeCell ref="C523:E523"/>
    <mergeCell ref="C527:E527"/>
    <mergeCell ref="C528:E528"/>
    <mergeCell ref="C497:E497"/>
    <mergeCell ref="C498:E498"/>
    <mergeCell ref="C507:E507"/>
    <mergeCell ref="C508:E508"/>
    <mergeCell ref="C512:E512"/>
    <mergeCell ref="C513:E513"/>
    <mergeCell ref="C517:E517"/>
    <mergeCell ref="C518:E518"/>
    <mergeCell ref="C502:E502"/>
    <mergeCell ref="BX512:BX513"/>
    <mergeCell ref="BX517:BX518"/>
    <mergeCell ref="BX522:BX523"/>
    <mergeCell ref="BX497:BX498"/>
    <mergeCell ref="BX502:BX503"/>
    <mergeCell ref="BX507:BX508"/>
    <mergeCell ref="G447:H447"/>
    <mergeCell ref="BW4:BW6"/>
    <mergeCell ref="G438:H438"/>
    <mergeCell ref="G439:H439"/>
    <mergeCell ref="G440:H440"/>
    <mergeCell ref="G441:H441"/>
    <mergeCell ref="G442:H442"/>
    <mergeCell ref="G443:H443"/>
    <mergeCell ref="G444:H444"/>
    <mergeCell ref="G445:H445"/>
    <mergeCell ref="G446:H446"/>
    <mergeCell ref="G190:G209"/>
    <mergeCell ref="G434:H434"/>
    <mergeCell ref="G435:H435"/>
    <mergeCell ref="G436:H436"/>
    <mergeCell ref="G437:H437"/>
    <mergeCell ref="BS4:BS6"/>
    <mergeCell ref="BT4:BT6"/>
    <mergeCell ref="BU4:BU6"/>
    <mergeCell ref="BV4:BV6"/>
    <mergeCell ref="BK4:BK6"/>
    <mergeCell ref="BL4:BL6"/>
    <mergeCell ref="BG4:BG6"/>
    <mergeCell ref="BH4:BH6"/>
  </mergeCells>
  <dataValidations count="8">
    <dataValidation type="list" allowBlank="1" showInputMessage="1" showErrorMessage="1" sqref="BX421:CF421 BX182:CE182 BX185:CE186 BX140:CE141 BX132:CE132 BX130:CE130 BX121:CE122 BX126:CE126 BX124:CE124 BX155:CE155 BX153:CE153 BX161:CE161 BX170:CE171 BX168:CE168 BX165:CE165 BX178:CE178 BX116:CE116 BX110:CE110 BX20:CE21 BX9:CE9 BX51:CE51 BX30:CE30 BX42:CE42 BX34:CE34 BX57:CE57 BX66:CE67 BX71:CE71 BX90:CE90 BX77:CE77 BX98:CE102 BX305:CE305 BX254:CE254 BX260:CE262 BX267:CE267 BX264:CE264 BX285:CE286 BX302:CE303 BX297:CF297 X421:BG421 X182:BF182 X185:BF186 X140:BF141 X132:BF132 X130:BF130 X121:BF122 X126:BF126 X124:BF124 X165:BF165 X155:BF155 X153:BF153 X161:BF161 X168:BF168 X170:BF171 X178:BF178 X116:BF116 X110:BF110 T110 X7:BF9 X42:BF42 X51:BF51 X20:BF21 X30:BF30 X34:BF34 W98:BF102 W90:BF90 T98:T102 T90 X57:BF57 X66:BF67 X71:BF71 X77:BF77 X305:BF305 X254:BF254 X260:BF262 X264:BF264 X267:BF267 X301:BF303 Y297:BG297 X296:BF296 X285:BF286">
      <formula1>"x, ĐTT, TDS, HĐH, HĐG, HĐNT, VS-AN, HĐC, TQDN, LH"</formula1>
    </dataValidation>
    <dataValidation type="list" allowBlank="1" showInputMessage="1" showErrorMessage="1" sqref="BG422:BG425 BG420 BH420:BN425 BG301:BV303 BG7:BW23 BE24:BW24 BF304:BO304 BG25:BW296 BH297:BV297 BG298:BV298 BW297:BW298 BG299:BW300 BW301:BW315 BG305:BV315 BO383:BW425 BG383:BN419 BG316:BW382">
      <formula1>"2, 1, 0, KĐG,#"</formula1>
    </dataValidation>
    <dataValidation type="list" allowBlank="1" showInputMessage="1" showErrorMessage="1" sqref="X422:BF425 X183:BF184 X187:BF253 X142:BF152 X133:BF139 X131:BF131 X123:BF123 X125:BF125 X127:BF129 X156:BF160 X166:BF167 X154:BF154 X162:BF164 X169:BF169 X172:BF177 X179:BF181 X117:BF120 X111:BF115 X103:BF109 X10:BF19 X35:BF41 X31:BF33 X22:BF23 X25:BF29 X43:BF50 X24:BD24 X52:BF56 X91:BF97 X68:BF70 X58:BF65 X72:BF76 X78:BF89 X255:BF259 X263:BF263 X265:BF266 X268:BF284 X287:BF295 X298:BF300 X304:BE304 X306:BF420">
      <formula1>"ĐTT, TDS, HĐH, HĐG, HĐNT, VS-AN, HĐC, TQDN, LH, x,#"</formula1>
    </dataValidation>
    <dataValidation type="list" allowBlank="1" showInputMessage="1" showErrorMessage="1" sqref="M416:V419 M421:W421 M182:W182 M194:V223 M185:W186 M228:V251 W140:W141 M140:V147 M174:V174 M132:W132 M130:W130 M121:S122 U121:V122 U126:W126 U124:V124 M124:S124 M126:S126 M155:W155 M153:W153 M165:W165 M161:W161 M168:W168 M170:W171 M178:W178 U116:V116 N116:S116 M7:V71 W20:W21 W51 W42 W34 W30 W7:W9 Q98:S102 T77 W71 W66:W67 W57 W77 U98:V102 W254 M305:V413 W305 W264 W267 W302:W303 M288:V296 N297:X297 V304 M298:V303 M267:V286 W284:W286 M260:V264 W260:W262 M254:V255">
      <formula1>"x"</formula1>
    </dataValidation>
    <dataValidation type="list" allowBlank="1" showInputMessage="1" showErrorMessage="1" sqref="D422:D425 F422:F425 D420 F420 D406:D408 D399 D391 F391 F372:F384 D372:D384 F370 D370 F328:F329 D328:D329 D283:D284 D268:D281 F268:F281 D183:D184 D187:D190 F187:F190 D224:D231 D210 F210 F224:F231 F131 D131 F125 D125 D145:D152 F145 F147:F152 D169 F169 D162:D163 F162:F163 D154 D156 F154 F156 F166:F167 D166:D167 F172:F173 D172:D173 D175:D176 F175:F176 D117:D120 F117:F120 F111 D111 D103 F103 F56 F52:F54 F43:F50 F10 D10 F31:F33 D35:D41 F35:F41 D31:D33 F22:F29 D22:D29 D43:D50 D52:D56 F91:F97 D91:D97 F78:F89 D78:D89 F58:F65 D58:D65 F68:F70 D68:D70 D72:D76 F72:F76 F263 D263 D255:D259 F255:F259 D252:D253 F252:F253 D265:D266 F265:F266 F183 F283:F284 D292:D296 F292:F296 F288:F289 D288:D289 D306:D307 F304 D298:D301 D304 F298:F301 F306">
      <formula1>"KQMĐ, NDCT, TLHD, BC, ĐP"</formula1>
    </dataValidation>
    <dataValidation type="list" allowBlank="1" showInputMessage="1" showErrorMessage="1" sqref="L421 L182 L185:L186 L140:L141 L132 L130 L121:L122 L124 L126 L168 L165 L161 L155 L153 I165:I296 L170:L171 L178 L116 L110 I7:I93 L51 L42 L34 L30 L90 L77 L71 L66:L67 L57 I96:I97 I101:I163 L98:L102 L260:L262 L254 L264 L267 L285:L286 I297:L297 J305 I304:I425 L302:L303">
      <formula1>"Lớp học, Sân chơi, Phòng chức năng, Ngoài nhà trường"</formula1>
    </dataValidation>
    <dataValidation type="list" allowBlank="1" showInputMessage="1" showErrorMessage="1" sqref="J318:J425 J7:J296 J298:J301 J306:J316">
      <formula1>"Thể chất, Nhận thức, Ngôn ngữ, TCKNXH, Thẩm mỹ"</formula1>
    </dataValidation>
    <dataValidation type="list" allowBlank="1" showInputMessage="1" showErrorMessage="1" sqref="K298:K303 K7:K296 J304 K305:K425">
      <formula1>"#, 3T, 4T, 5T, 3+4T, 4+5T, 3+4+5T"</formula1>
    </dataValidation>
  </dataValidations>
  <pageMargins left="0.7" right="0.7" top="0.75" bottom="0.75" header="0.3" footer="0.3"/>
  <pageSetup paperSize="9" scale="82" orientation="portrait" verticalDpi="300" r:id="rId1"/>
  <rowBreaks count="1" manualBreakCount="1">
    <brk id="403" max="16383" man="1"/>
  </rowBreaks>
  <colBreaks count="4" manualBreakCount="4">
    <brk id="4" max="395" man="1"/>
    <brk id="7" max="395" man="1"/>
    <brk id="31" max="395" man="1"/>
    <brk id="44" max="1048575" man="1"/>
  </col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I536"/>
  <sheetViews>
    <sheetView topLeftCell="E96" workbookViewId="0">
      <selection activeCell="C1" sqref="C1:L1"/>
    </sheetView>
  </sheetViews>
  <sheetFormatPr defaultRowHeight="30.75" customHeight="1"/>
  <cols>
    <col min="1" max="2" width="3.5703125" style="101" customWidth="1"/>
    <col min="3" max="3" width="21.85546875" style="102" customWidth="1"/>
    <col min="4" max="4" width="7.42578125" style="101" customWidth="1"/>
    <col min="5" max="5" width="23.28515625" style="102" customWidth="1"/>
    <col min="6" max="6" width="7.42578125" style="101" hidden="1" customWidth="1"/>
    <col min="7" max="7" width="0.140625" style="99" customWidth="1"/>
    <col min="8" max="8" width="37.140625" style="99" customWidth="1"/>
    <col min="9" max="9" width="10.28515625" style="99" customWidth="1"/>
    <col min="10" max="11" width="7.28515625" style="99" hidden="1" customWidth="1"/>
    <col min="12" max="13" width="7.28515625" style="99" customWidth="1"/>
    <col min="14" max="20" width="7" style="99" customWidth="1"/>
    <col min="21" max="21" width="6.85546875" style="99" customWidth="1"/>
    <col min="22" max="22" width="0.28515625" style="99" hidden="1" customWidth="1"/>
    <col min="23" max="23" width="9.140625" style="99"/>
    <col min="24" max="37" width="9.140625" style="99" customWidth="1"/>
    <col min="38" max="38" width="9.5703125" style="99" customWidth="1"/>
    <col min="39" max="41" width="9.140625" style="99" customWidth="1"/>
    <col min="42" max="42" width="9.5703125" style="99" customWidth="1"/>
    <col min="43" max="44" width="9.140625" style="99" customWidth="1"/>
    <col min="45" max="49" width="9.140625" style="99" hidden="1" customWidth="1"/>
    <col min="50" max="54" width="9.140625" style="99" customWidth="1"/>
    <col min="55" max="55" width="9.42578125" style="99" customWidth="1"/>
    <col min="56" max="61" width="9.140625" style="99" customWidth="1"/>
    <col min="62" max="64" width="9.140625" style="99"/>
    <col min="65" max="71" width="9.140625" style="99" customWidth="1"/>
    <col min="72" max="78" width="8.140625" style="99" customWidth="1"/>
    <col min="79" max="84" width="9.140625" style="99"/>
    <col min="85" max="85" width="10.7109375" style="99" customWidth="1"/>
    <col min="86" max="86" width="12.5703125" style="99" customWidth="1"/>
    <col min="87" max="87" width="0.140625" style="99" customWidth="1"/>
    <col min="88" max="197" width="9.140625" style="99"/>
    <col min="198" max="198" width="20.140625" style="99" customWidth="1"/>
    <col min="199" max="199" width="4.28515625" style="99" customWidth="1"/>
    <col min="200" max="200" width="39" style="99" customWidth="1"/>
    <col min="201" max="201" width="53.5703125" style="99" customWidth="1"/>
    <col min="202" max="205" width="7.7109375" style="99" customWidth="1"/>
    <col min="206" max="206" width="10" style="99" customWidth="1"/>
    <col min="207" max="208" width="9.28515625" style="99" customWidth="1"/>
    <col min="209" max="209" width="8" style="99" customWidth="1"/>
    <col min="210" max="453" width="9.140625" style="99"/>
    <col min="454" max="454" width="20.140625" style="99" customWidth="1"/>
    <col min="455" max="455" width="4.28515625" style="99" customWidth="1"/>
    <col min="456" max="456" width="39" style="99" customWidth="1"/>
    <col min="457" max="457" width="53.5703125" style="99" customWidth="1"/>
    <col min="458" max="461" width="7.7109375" style="99" customWidth="1"/>
    <col min="462" max="462" width="10" style="99" customWidth="1"/>
    <col min="463" max="464" width="9.28515625" style="99" customWidth="1"/>
    <col min="465" max="465" width="8" style="99" customWidth="1"/>
    <col min="466" max="709" width="9.140625" style="99"/>
    <col min="710" max="710" width="20.140625" style="99" customWidth="1"/>
    <col min="711" max="711" width="4.28515625" style="99" customWidth="1"/>
    <col min="712" max="712" width="39" style="99" customWidth="1"/>
    <col min="713" max="713" width="53.5703125" style="99" customWidth="1"/>
    <col min="714" max="717" width="7.7109375" style="99" customWidth="1"/>
    <col min="718" max="718" width="10" style="99" customWidth="1"/>
    <col min="719" max="720" width="9.28515625" style="99" customWidth="1"/>
    <col min="721" max="721" width="8" style="99" customWidth="1"/>
    <col min="722" max="965" width="9.140625" style="99"/>
    <col min="966" max="966" width="20.140625" style="99" customWidth="1"/>
    <col min="967" max="967" width="4.28515625" style="99" customWidth="1"/>
    <col min="968" max="968" width="39" style="99" customWidth="1"/>
    <col min="969" max="969" width="53.5703125" style="99" customWidth="1"/>
    <col min="970" max="973" width="7.7109375" style="99" customWidth="1"/>
    <col min="974" max="974" width="10" style="99" customWidth="1"/>
    <col min="975" max="976" width="9.28515625" style="99" customWidth="1"/>
    <col min="977" max="977" width="8" style="99" customWidth="1"/>
    <col min="978" max="1221" width="9.140625" style="99"/>
    <col min="1222" max="1222" width="20.140625" style="99" customWidth="1"/>
    <col min="1223" max="1223" width="4.28515625" style="99" customWidth="1"/>
    <col min="1224" max="1224" width="39" style="99" customWidth="1"/>
    <col min="1225" max="1225" width="53.5703125" style="99" customWidth="1"/>
    <col min="1226" max="1229" width="7.7109375" style="99" customWidth="1"/>
    <col min="1230" max="1230" width="10" style="99" customWidth="1"/>
    <col min="1231" max="1232" width="9.28515625" style="99" customWidth="1"/>
    <col min="1233" max="1233" width="8" style="99" customWidth="1"/>
    <col min="1234" max="1477" width="9.140625" style="99"/>
    <col min="1478" max="1478" width="20.140625" style="99" customWidth="1"/>
    <col min="1479" max="1479" width="4.28515625" style="99" customWidth="1"/>
    <col min="1480" max="1480" width="39" style="99" customWidth="1"/>
    <col min="1481" max="1481" width="53.5703125" style="99" customWidth="1"/>
    <col min="1482" max="1485" width="7.7109375" style="99" customWidth="1"/>
    <col min="1486" max="1486" width="10" style="99" customWidth="1"/>
    <col min="1487" max="1488" width="9.28515625" style="99" customWidth="1"/>
    <col min="1489" max="1489" width="8" style="99" customWidth="1"/>
    <col min="1490" max="1733" width="9.140625" style="99"/>
    <col min="1734" max="1734" width="20.140625" style="99" customWidth="1"/>
    <col min="1735" max="1735" width="4.28515625" style="99" customWidth="1"/>
    <col min="1736" max="1736" width="39" style="99" customWidth="1"/>
    <col min="1737" max="1737" width="53.5703125" style="99" customWidth="1"/>
    <col min="1738" max="1741" width="7.7109375" style="99" customWidth="1"/>
    <col min="1742" max="1742" width="10" style="99" customWidth="1"/>
    <col min="1743" max="1744" width="9.28515625" style="99" customWidth="1"/>
    <col min="1745" max="1745" width="8" style="99" customWidth="1"/>
    <col min="1746" max="1989" width="9.140625" style="99"/>
    <col min="1990" max="1990" width="20.140625" style="99" customWidth="1"/>
    <col min="1991" max="1991" width="4.28515625" style="99" customWidth="1"/>
    <col min="1992" max="1992" width="39" style="99" customWidth="1"/>
    <col min="1993" max="1993" width="53.5703125" style="99" customWidth="1"/>
    <col min="1994" max="1997" width="7.7109375" style="99" customWidth="1"/>
    <col min="1998" max="1998" width="10" style="99" customWidth="1"/>
    <col min="1999" max="2000" width="9.28515625" style="99" customWidth="1"/>
    <col min="2001" max="2001" width="8" style="99" customWidth="1"/>
    <col min="2002" max="2245" width="9.140625" style="99"/>
    <col min="2246" max="2246" width="20.140625" style="99" customWidth="1"/>
    <col min="2247" max="2247" width="4.28515625" style="99" customWidth="1"/>
    <col min="2248" max="2248" width="39" style="99" customWidth="1"/>
    <col min="2249" max="2249" width="53.5703125" style="99" customWidth="1"/>
    <col min="2250" max="2253" width="7.7109375" style="99" customWidth="1"/>
    <col min="2254" max="2254" width="10" style="99" customWidth="1"/>
    <col min="2255" max="2256" width="9.28515625" style="99" customWidth="1"/>
    <col min="2257" max="2257" width="8" style="99" customWidth="1"/>
    <col min="2258" max="2501" width="9.140625" style="99"/>
    <col min="2502" max="2502" width="20.140625" style="99" customWidth="1"/>
    <col min="2503" max="2503" width="4.28515625" style="99" customWidth="1"/>
    <col min="2504" max="2504" width="39" style="99" customWidth="1"/>
    <col min="2505" max="2505" width="53.5703125" style="99" customWidth="1"/>
    <col min="2506" max="2509" width="7.7109375" style="99" customWidth="1"/>
    <col min="2510" max="2510" width="10" style="99" customWidth="1"/>
    <col min="2511" max="2512" width="9.28515625" style="99" customWidth="1"/>
    <col min="2513" max="2513" width="8" style="99" customWidth="1"/>
    <col min="2514" max="2757" width="9.140625" style="99"/>
    <col min="2758" max="2758" width="20.140625" style="99" customWidth="1"/>
    <col min="2759" max="2759" width="4.28515625" style="99" customWidth="1"/>
    <col min="2760" max="2760" width="39" style="99" customWidth="1"/>
    <col min="2761" max="2761" width="53.5703125" style="99" customWidth="1"/>
    <col min="2762" max="2765" width="7.7109375" style="99" customWidth="1"/>
    <col min="2766" max="2766" width="10" style="99" customWidth="1"/>
    <col min="2767" max="2768" width="9.28515625" style="99" customWidth="1"/>
    <col min="2769" max="2769" width="8" style="99" customWidth="1"/>
    <col min="2770" max="3013" width="9.140625" style="99"/>
    <col min="3014" max="3014" width="20.140625" style="99" customWidth="1"/>
    <col min="3015" max="3015" width="4.28515625" style="99" customWidth="1"/>
    <col min="3016" max="3016" width="39" style="99" customWidth="1"/>
    <col min="3017" max="3017" width="53.5703125" style="99" customWidth="1"/>
    <col min="3018" max="3021" width="7.7109375" style="99" customWidth="1"/>
    <col min="3022" max="3022" width="10" style="99" customWidth="1"/>
    <col min="3023" max="3024" width="9.28515625" style="99" customWidth="1"/>
    <col min="3025" max="3025" width="8" style="99" customWidth="1"/>
    <col min="3026" max="3269" width="9.140625" style="99"/>
    <col min="3270" max="3270" width="20.140625" style="99" customWidth="1"/>
    <col min="3271" max="3271" width="4.28515625" style="99" customWidth="1"/>
    <col min="3272" max="3272" width="39" style="99" customWidth="1"/>
    <col min="3273" max="3273" width="53.5703125" style="99" customWidth="1"/>
    <col min="3274" max="3277" width="7.7109375" style="99" customWidth="1"/>
    <col min="3278" max="3278" width="10" style="99" customWidth="1"/>
    <col min="3279" max="3280" width="9.28515625" style="99" customWidth="1"/>
    <col min="3281" max="3281" width="8" style="99" customWidth="1"/>
    <col min="3282" max="3525" width="9.140625" style="99"/>
    <col min="3526" max="3526" width="20.140625" style="99" customWidth="1"/>
    <col min="3527" max="3527" width="4.28515625" style="99" customWidth="1"/>
    <col min="3528" max="3528" width="39" style="99" customWidth="1"/>
    <col min="3529" max="3529" width="53.5703125" style="99" customWidth="1"/>
    <col min="3530" max="3533" width="7.7109375" style="99" customWidth="1"/>
    <col min="3534" max="3534" width="10" style="99" customWidth="1"/>
    <col min="3535" max="3536" width="9.28515625" style="99" customWidth="1"/>
    <col min="3537" max="3537" width="8" style="99" customWidth="1"/>
    <col min="3538" max="3781" width="9.140625" style="99"/>
    <col min="3782" max="3782" width="20.140625" style="99" customWidth="1"/>
    <col min="3783" max="3783" width="4.28515625" style="99" customWidth="1"/>
    <col min="3784" max="3784" width="39" style="99" customWidth="1"/>
    <col min="3785" max="3785" width="53.5703125" style="99" customWidth="1"/>
    <col min="3786" max="3789" width="7.7109375" style="99" customWidth="1"/>
    <col min="3790" max="3790" width="10" style="99" customWidth="1"/>
    <col min="3791" max="3792" width="9.28515625" style="99" customWidth="1"/>
    <col min="3793" max="3793" width="8" style="99" customWidth="1"/>
    <col min="3794" max="4037" width="9.140625" style="99"/>
    <col min="4038" max="4038" width="20.140625" style="99" customWidth="1"/>
    <col min="4039" max="4039" width="4.28515625" style="99" customWidth="1"/>
    <col min="4040" max="4040" width="39" style="99" customWidth="1"/>
    <col min="4041" max="4041" width="53.5703125" style="99" customWidth="1"/>
    <col min="4042" max="4045" width="7.7109375" style="99" customWidth="1"/>
    <col min="4046" max="4046" width="10" style="99" customWidth="1"/>
    <col min="4047" max="4048" width="9.28515625" style="99" customWidth="1"/>
    <col min="4049" max="4049" width="8" style="99" customWidth="1"/>
    <col min="4050" max="4293" width="9.140625" style="99"/>
    <col min="4294" max="4294" width="20.140625" style="99" customWidth="1"/>
    <col min="4295" max="4295" width="4.28515625" style="99" customWidth="1"/>
    <col min="4296" max="4296" width="39" style="99" customWidth="1"/>
    <col min="4297" max="4297" width="53.5703125" style="99" customWidth="1"/>
    <col min="4298" max="4301" width="7.7109375" style="99" customWidth="1"/>
    <col min="4302" max="4302" width="10" style="99" customWidth="1"/>
    <col min="4303" max="4304" width="9.28515625" style="99" customWidth="1"/>
    <col min="4305" max="4305" width="8" style="99" customWidth="1"/>
    <col min="4306" max="4549" width="9.140625" style="99"/>
    <col min="4550" max="4550" width="20.140625" style="99" customWidth="1"/>
    <col min="4551" max="4551" width="4.28515625" style="99" customWidth="1"/>
    <col min="4552" max="4552" width="39" style="99" customWidth="1"/>
    <col min="4553" max="4553" width="53.5703125" style="99" customWidth="1"/>
    <col min="4554" max="4557" width="7.7109375" style="99" customWidth="1"/>
    <col min="4558" max="4558" width="10" style="99" customWidth="1"/>
    <col min="4559" max="4560" width="9.28515625" style="99" customWidth="1"/>
    <col min="4561" max="4561" width="8" style="99" customWidth="1"/>
    <col min="4562" max="4805" width="9.140625" style="99"/>
    <col min="4806" max="4806" width="20.140625" style="99" customWidth="1"/>
    <col min="4807" max="4807" width="4.28515625" style="99" customWidth="1"/>
    <col min="4808" max="4808" width="39" style="99" customWidth="1"/>
    <col min="4809" max="4809" width="53.5703125" style="99" customWidth="1"/>
    <col min="4810" max="4813" width="7.7109375" style="99" customWidth="1"/>
    <col min="4814" max="4814" width="10" style="99" customWidth="1"/>
    <col min="4815" max="4816" width="9.28515625" style="99" customWidth="1"/>
    <col min="4817" max="4817" width="8" style="99" customWidth="1"/>
    <col min="4818" max="5061" width="9.140625" style="99"/>
    <col min="5062" max="5062" width="20.140625" style="99" customWidth="1"/>
    <col min="5063" max="5063" width="4.28515625" style="99" customWidth="1"/>
    <col min="5064" max="5064" width="39" style="99" customWidth="1"/>
    <col min="5065" max="5065" width="53.5703125" style="99" customWidth="1"/>
    <col min="5066" max="5069" width="7.7109375" style="99" customWidth="1"/>
    <col min="5070" max="5070" width="10" style="99" customWidth="1"/>
    <col min="5071" max="5072" width="9.28515625" style="99" customWidth="1"/>
    <col min="5073" max="5073" width="8" style="99" customWidth="1"/>
    <col min="5074" max="5317" width="9.140625" style="99"/>
    <col min="5318" max="5318" width="20.140625" style="99" customWidth="1"/>
    <col min="5319" max="5319" width="4.28515625" style="99" customWidth="1"/>
    <col min="5320" max="5320" width="39" style="99" customWidth="1"/>
    <col min="5321" max="5321" width="53.5703125" style="99" customWidth="1"/>
    <col min="5322" max="5325" width="7.7109375" style="99" customWidth="1"/>
    <col min="5326" max="5326" width="10" style="99" customWidth="1"/>
    <col min="5327" max="5328" width="9.28515625" style="99" customWidth="1"/>
    <col min="5329" max="5329" width="8" style="99" customWidth="1"/>
    <col min="5330" max="5573" width="9.140625" style="99"/>
    <col min="5574" max="5574" width="20.140625" style="99" customWidth="1"/>
    <col min="5575" max="5575" width="4.28515625" style="99" customWidth="1"/>
    <col min="5576" max="5576" width="39" style="99" customWidth="1"/>
    <col min="5577" max="5577" width="53.5703125" style="99" customWidth="1"/>
    <col min="5578" max="5581" width="7.7109375" style="99" customWidth="1"/>
    <col min="5582" max="5582" width="10" style="99" customWidth="1"/>
    <col min="5583" max="5584" width="9.28515625" style="99" customWidth="1"/>
    <col min="5585" max="5585" width="8" style="99" customWidth="1"/>
    <col min="5586" max="5829" width="9.140625" style="99"/>
    <col min="5830" max="5830" width="20.140625" style="99" customWidth="1"/>
    <col min="5831" max="5831" width="4.28515625" style="99" customWidth="1"/>
    <col min="5832" max="5832" width="39" style="99" customWidth="1"/>
    <col min="5833" max="5833" width="53.5703125" style="99" customWidth="1"/>
    <col min="5834" max="5837" width="7.7109375" style="99" customWidth="1"/>
    <col min="5838" max="5838" width="10" style="99" customWidth="1"/>
    <col min="5839" max="5840" width="9.28515625" style="99" customWidth="1"/>
    <col min="5841" max="5841" width="8" style="99" customWidth="1"/>
    <col min="5842" max="6085" width="9.140625" style="99"/>
    <col min="6086" max="6086" width="20.140625" style="99" customWidth="1"/>
    <col min="6087" max="6087" width="4.28515625" style="99" customWidth="1"/>
    <col min="6088" max="6088" width="39" style="99" customWidth="1"/>
    <col min="6089" max="6089" width="53.5703125" style="99" customWidth="1"/>
    <col min="6090" max="6093" width="7.7109375" style="99" customWidth="1"/>
    <col min="6094" max="6094" width="10" style="99" customWidth="1"/>
    <col min="6095" max="6096" width="9.28515625" style="99" customWidth="1"/>
    <col min="6097" max="6097" width="8" style="99" customWidth="1"/>
    <col min="6098" max="6341" width="9.140625" style="99"/>
    <col min="6342" max="6342" width="20.140625" style="99" customWidth="1"/>
    <col min="6343" max="6343" width="4.28515625" style="99" customWidth="1"/>
    <col min="6344" max="6344" width="39" style="99" customWidth="1"/>
    <col min="6345" max="6345" width="53.5703125" style="99" customWidth="1"/>
    <col min="6346" max="6349" width="7.7109375" style="99" customWidth="1"/>
    <col min="6350" max="6350" width="10" style="99" customWidth="1"/>
    <col min="6351" max="6352" width="9.28515625" style="99" customWidth="1"/>
    <col min="6353" max="6353" width="8" style="99" customWidth="1"/>
    <col min="6354" max="6597" width="9.140625" style="99"/>
    <col min="6598" max="6598" width="20.140625" style="99" customWidth="1"/>
    <col min="6599" max="6599" width="4.28515625" style="99" customWidth="1"/>
    <col min="6600" max="6600" width="39" style="99" customWidth="1"/>
    <col min="6601" max="6601" width="53.5703125" style="99" customWidth="1"/>
    <col min="6602" max="6605" width="7.7109375" style="99" customWidth="1"/>
    <col min="6606" max="6606" width="10" style="99" customWidth="1"/>
    <col min="6607" max="6608" width="9.28515625" style="99" customWidth="1"/>
    <col min="6609" max="6609" width="8" style="99" customWidth="1"/>
    <col min="6610" max="6853" width="9.140625" style="99"/>
    <col min="6854" max="6854" width="20.140625" style="99" customWidth="1"/>
    <col min="6855" max="6855" width="4.28515625" style="99" customWidth="1"/>
    <col min="6856" max="6856" width="39" style="99" customWidth="1"/>
    <col min="6857" max="6857" width="53.5703125" style="99" customWidth="1"/>
    <col min="6858" max="6861" width="7.7109375" style="99" customWidth="1"/>
    <col min="6862" max="6862" width="10" style="99" customWidth="1"/>
    <col min="6863" max="6864" width="9.28515625" style="99" customWidth="1"/>
    <col min="6865" max="6865" width="8" style="99" customWidth="1"/>
    <col min="6866" max="7109" width="9.140625" style="99"/>
    <col min="7110" max="7110" width="20.140625" style="99" customWidth="1"/>
    <col min="7111" max="7111" width="4.28515625" style="99" customWidth="1"/>
    <col min="7112" max="7112" width="39" style="99" customWidth="1"/>
    <col min="7113" max="7113" width="53.5703125" style="99" customWidth="1"/>
    <col min="7114" max="7117" width="7.7109375" style="99" customWidth="1"/>
    <col min="7118" max="7118" width="10" style="99" customWidth="1"/>
    <col min="7119" max="7120" width="9.28515625" style="99" customWidth="1"/>
    <col min="7121" max="7121" width="8" style="99" customWidth="1"/>
    <col min="7122" max="7365" width="9.140625" style="99"/>
    <col min="7366" max="7366" width="20.140625" style="99" customWidth="1"/>
    <col min="7367" max="7367" width="4.28515625" style="99" customWidth="1"/>
    <col min="7368" max="7368" width="39" style="99" customWidth="1"/>
    <col min="7369" max="7369" width="53.5703125" style="99" customWidth="1"/>
    <col min="7370" max="7373" width="7.7109375" style="99" customWidth="1"/>
    <col min="7374" max="7374" width="10" style="99" customWidth="1"/>
    <col min="7375" max="7376" width="9.28515625" style="99" customWidth="1"/>
    <col min="7377" max="7377" width="8" style="99" customWidth="1"/>
    <col min="7378" max="7621" width="9.140625" style="99"/>
    <col min="7622" max="7622" width="20.140625" style="99" customWidth="1"/>
    <col min="7623" max="7623" width="4.28515625" style="99" customWidth="1"/>
    <col min="7624" max="7624" width="39" style="99" customWidth="1"/>
    <col min="7625" max="7625" width="53.5703125" style="99" customWidth="1"/>
    <col min="7626" max="7629" width="7.7109375" style="99" customWidth="1"/>
    <col min="7630" max="7630" width="10" style="99" customWidth="1"/>
    <col min="7631" max="7632" width="9.28515625" style="99" customWidth="1"/>
    <col min="7633" max="7633" width="8" style="99" customWidth="1"/>
    <col min="7634" max="7877" width="9.140625" style="99"/>
    <col min="7878" max="7878" width="20.140625" style="99" customWidth="1"/>
    <col min="7879" max="7879" width="4.28515625" style="99" customWidth="1"/>
    <col min="7880" max="7880" width="39" style="99" customWidth="1"/>
    <col min="7881" max="7881" width="53.5703125" style="99" customWidth="1"/>
    <col min="7882" max="7885" width="7.7109375" style="99" customWidth="1"/>
    <col min="7886" max="7886" width="10" style="99" customWidth="1"/>
    <col min="7887" max="7888" width="9.28515625" style="99" customWidth="1"/>
    <col min="7889" max="7889" width="8" style="99" customWidth="1"/>
    <col min="7890" max="8133" width="9.140625" style="99"/>
    <col min="8134" max="8134" width="20.140625" style="99" customWidth="1"/>
    <col min="8135" max="8135" width="4.28515625" style="99" customWidth="1"/>
    <col min="8136" max="8136" width="39" style="99" customWidth="1"/>
    <col min="8137" max="8137" width="53.5703125" style="99" customWidth="1"/>
    <col min="8138" max="8141" width="7.7109375" style="99" customWidth="1"/>
    <col min="8142" max="8142" width="10" style="99" customWidth="1"/>
    <col min="8143" max="8144" width="9.28515625" style="99" customWidth="1"/>
    <col min="8145" max="8145" width="8" style="99" customWidth="1"/>
    <col min="8146" max="8389" width="9.140625" style="99"/>
    <col min="8390" max="8390" width="20.140625" style="99" customWidth="1"/>
    <col min="8391" max="8391" width="4.28515625" style="99" customWidth="1"/>
    <col min="8392" max="8392" width="39" style="99" customWidth="1"/>
    <col min="8393" max="8393" width="53.5703125" style="99" customWidth="1"/>
    <col min="8394" max="8397" width="7.7109375" style="99" customWidth="1"/>
    <col min="8398" max="8398" width="10" style="99" customWidth="1"/>
    <col min="8399" max="8400" width="9.28515625" style="99" customWidth="1"/>
    <col min="8401" max="8401" width="8" style="99" customWidth="1"/>
    <col min="8402" max="8645" width="9.140625" style="99"/>
    <col min="8646" max="8646" width="20.140625" style="99" customWidth="1"/>
    <col min="8647" max="8647" width="4.28515625" style="99" customWidth="1"/>
    <col min="8648" max="8648" width="39" style="99" customWidth="1"/>
    <col min="8649" max="8649" width="53.5703125" style="99" customWidth="1"/>
    <col min="8650" max="8653" width="7.7109375" style="99" customWidth="1"/>
    <col min="8654" max="8654" width="10" style="99" customWidth="1"/>
    <col min="8655" max="8656" width="9.28515625" style="99" customWidth="1"/>
    <col min="8657" max="8657" width="8" style="99" customWidth="1"/>
    <col min="8658" max="8901" width="9.140625" style="99"/>
    <col min="8902" max="8902" width="20.140625" style="99" customWidth="1"/>
    <col min="8903" max="8903" width="4.28515625" style="99" customWidth="1"/>
    <col min="8904" max="8904" width="39" style="99" customWidth="1"/>
    <col min="8905" max="8905" width="53.5703125" style="99" customWidth="1"/>
    <col min="8906" max="8909" width="7.7109375" style="99" customWidth="1"/>
    <col min="8910" max="8910" width="10" style="99" customWidth="1"/>
    <col min="8911" max="8912" width="9.28515625" style="99" customWidth="1"/>
    <col min="8913" max="8913" width="8" style="99" customWidth="1"/>
    <col min="8914" max="9157" width="9.140625" style="99"/>
    <col min="9158" max="9158" width="20.140625" style="99" customWidth="1"/>
    <col min="9159" max="9159" width="4.28515625" style="99" customWidth="1"/>
    <col min="9160" max="9160" width="39" style="99" customWidth="1"/>
    <col min="9161" max="9161" width="53.5703125" style="99" customWidth="1"/>
    <col min="9162" max="9165" width="7.7109375" style="99" customWidth="1"/>
    <col min="9166" max="9166" width="10" style="99" customWidth="1"/>
    <col min="9167" max="9168" width="9.28515625" style="99" customWidth="1"/>
    <col min="9169" max="9169" width="8" style="99" customWidth="1"/>
    <col min="9170" max="9413" width="9.140625" style="99"/>
    <col min="9414" max="9414" width="20.140625" style="99" customWidth="1"/>
    <col min="9415" max="9415" width="4.28515625" style="99" customWidth="1"/>
    <col min="9416" max="9416" width="39" style="99" customWidth="1"/>
    <col min="9417" max="9417" width="53.5703125" style="99" customWidth="1"/>
    <col min="9418" max="9421" width="7.7109375" style="99" customWidth="1"/>
    <col min="9422" max="9422" width="10" style="99" customWidth="1"/>
    <col min="9423" max="9424" width="9.28515625" style="99" customWidth="1"/>
    <col min="9425" max="9425" width="8" style="99" customWidth="1"/>
    <col min="9426" max="9669" width="9.140625" style="99"/>
    <col min="9670" max="9670" width="20.140625" style="99" customWidth="1"/>
    <col min="9671" max="9671" width="4.28515625" style="99" customWidth="1"/>
    <col min="9672" max="9672" width="39" style="99" customWidth="1"/>
    <col min="9673" max="9673" width="53.5703125" style="99" customWidth="1"/>
    <col min="9674" max="9677" width="7.7109375" style="99" customWidth="1"/>
    <col min="9678" max="9678" width="10" style="99" customWidth="1"/>
    <col min="9679" max="9680" width="9.28515625" style="99" customWidth="1"/>
    <col min="9681" max="9681" width="8" style="99" customWidth="1"/>
    <col min="9682" max="9925" width="9.140625" style="99"/>
    <col min="9926" max="9926" width="20.140625" style="99" customWidth="1"/>
    <col min="9927" max="9927" width="4.28515625" style="99" customWidth="1"/>
    <col min="9928" max="9928" width="39" style="99" customWidth="1"/>
    <col min="9929" max="9929" width="53.5703125" style="99" customWidth="1"/>
    <col min="9930" max="9933" width="7.7109375" style="99" customWidth="1"/>
    <col min="9934" max="9934" width="10" style="99" customWidth="1"/>
    <col min="9935" max="9936" width="9.28515625" style="99" customWidth="1"/>
    <col min="9937" max="9937" width="8" style="99" customWidth="1"/>
    <col min="9938" max="10181" width="9.140625" style="99"/>
    <col min="10182" max="10182" width="20.140625" style="99" customWidth="1"/>
    <col min="10183" max="10183" width="4.28515625" style="99" customWidth="1"/>
    <col min="10184" max="10184" width="39" style="99" customWidth="1"/>
    <col min="10185" max="10185" width="53.5703125" style="99" customWidth="1"/>
    <col min="10186" max="10189" width="7.7109375" style="99" customWidth="1"/>
    <col min="10190" max="10190" width="10" style="99" customWidth="1"/>
    <col min="10191" max="10192" width="9.28515625" style="99" customWidth="1"/>
    <col min="10193" max="10193" width="8" style="99" customWidth="1"/>
    <col min="10194" max="10437" width="9.140625" style="99"/>
    <col min="10438" max="10438" width="20.140625" style="99" customWidth="1"/>
    <col min="10439" max="10439" width="4.28515625" style="99" customWidth="1"/>
    <col min="10440" max="10440" width="39" style="99" customWidth="1"/>
    <col min="10441" max="10441" width="53.5703125" style="99" customWidth="1"/>
    <col min="10442" max="10445" width="7.7109375" style="99" customWidth="1"/>
    <col min="10446" max="10446" width="10" style="99" customWidth="1"/>
    <col min="10447" max="10448" width="9.28515625" style="99" customWidth="1"/>
    <col min="10449" max="10449" width="8" style="99" customWidth="1"/>
    <col min="10450" max="10693" width="9.140625" style="99"/>
    <col min="10694" max="10694" width="20.140625" style="99" customWidth="1"/>
    <col min="10695" max="10695" width="4.28515625" style="99" customWidth="1"/>
    <col min="10696" max="10696" width="39" style="99" customWidth="1"/>
    <col min="10697" max="10697" width="53.5703125" style="99" customWidth="1"/>
    <col min="10698" max="10701" width="7.7109375" style="99" customWidth="1"/>
    <col min="10702" max="10702" width="10" style="99" customWidth="1"/>
    <col min="10703" max="10704" width="9.28515625" style="99" customWidth="1"/>
    <col min="10705" max="10705" width="8" style="99" customWidth="1"/>
    <col min="10706" max="10949" width="9.140625" style="99"/>
    <col min="10950" max="10950" width="20.140625" style="99" customWidth="1"/>
    <col min="10951" max="10951" width="4.28515625" style="99" customWidth="1"/>
    <col min="10952" max="10952" width="39" style="99" customWidth="1"/>
    <col min="10953" max="10953" width="53.5703125" style="99" customWidth="1"/>
    <col min="10954" max="10957" width="7.7109375" style="99" customWidth="1"/>
    <col min="10958" max="10958" width="10" style="99" customWidth="1"/>
    <col min="10959" max="10960" width="9.28515625" style="99" customWidth="1"/>
    <col min="10961" max="10961" width="8" style="99" customWidth="1"/>
    <col min="10962" max="11205" width="9.140625" style="99"/>
    <col min="11206" max="11206" width="20.140625" style="99" customWidth="1"/>
    <col min="11207" max="11207" width="4.28515625" style="99" customWidth="1"/>
    <col min="11208" max="11208" width="39" style="99" customWidth="1"/>
    <col min="11209" max="11209" width="53.5703125" style="99" customWidth="1"/>
    <col min="11210" max="11213" width="7.7109375" style="99" customWidth="1"/>
    <col min="11214" max="11214" width="10" style="99" customWidth="1"/>
    <col min="11215" max="11216" width="9.28515625" style="99" customWidth="1"/>
    <col min="11217" max="11217" width="8" style="99" customWidth="1"/>
    <col min="11218" max="11461" width="9.140625" style="99"/>
    <col min="11462" max="11462" width="20.140625" style="99" customWidth="1"/>
    <col min="11463" max="11463" width="4.28515625" style="99" customWidth="1"/>
    <col min="11464" max="11464" width="39" style="99" customWidth="1"/>
    <col min="11465" max="11465" width="53.5703125" style="99" customWidth="1"/>
    <col min="11466" max="11469" width="7.7109375" style="99" customWidth="1"/>
    <col min="11470" max="11470" width="10" style="99" customWidth="1"/>
    <col min="11471" max="11472" width="9.28515625" style="99" customWidth="1"/>
    <col min="11473" max="11473" width="8" style="99" customWidth="1"/>
    <col min="11474" max="11717" width="9.140625" style="99"/>
    <col min="11718" max="11718" width="20.140625" style="99" customWidth="1"/>
    <col min="11719" max="11719" width="4.28515625" style="99" customWidth="1"/>
    <col min="11720" max="11720" width="39" style="99" customWidth="1"/>
    <col min="11721" max="11721" width="53.5703125" style="99" customWidth="1"/>
    <col min="11722" max="11725" width="7.7109375" style="99" customWidth="1"/>
    <col min="11726" max="11726" width="10" style="99" customWidth="1"/>
    <col min="11727" max="11728" width="9.28515625" style="99" customWidth="1"/>
    <col min="11729" max="11729" width="8" style="99" customWidth="1"/>
    <col min="11730" max="11973" width="9.140625" style="99"/>
    <col min="11974" max="11974" width="20.140625" style="99" customWidth="1"/>
    <col min="11975" max="11975" width="4.28515625" style="99" customWidth="1"/>
    <col min="11976" max="11976" width="39" style="99" customWidth="1"/>
    <col min="11977" max="11977" width="53.5703125" style="99" customWidth="1"/>
    <col min="11978" max="11981" width="7.7109375" style="99" customWidth="1"/>
    <col min="11982" max="11982" width="10" style="99" customWidth="1"/>
    <col min="11983" max="11984" width="9.28515625" style="99" customWidth="1"/>
    <col min="11985" max="11985" width="8" style="99" customWidth="1"/>
    <col min="11986" max="12229" width="9.140625" style="99"/>
    <col min="12230" max="12230" width="20.140625" style="99" customWidth="1"/>
    <col min="12231" max="12231" width="4.28515625" style="99" customWidth="1"/>
    <col min="12232" max="12232" width="39" style="99" customWidth="1"/>
    <col min="12233" max="12233" width="53.5703125" style="99" customWidth="1"/>
    <col min="12234" max="12237" width="7.7109375" style="99" customWidth="1"/>
    <col min="12238" max="12238" width="10" style="99" customWidth="1"/>
    <col min="12239" max="12240" width="9.28515625" style="99" customWidth="1"/>
    <col min="12241" max="12241" width="8" style="99" customWidth="1"/>
    <col min="12242" max="12485" width="9.140625" style="99"/>
    <col min="12486" max="12486" width="20.140625" style="99" customWidth="1"/>
    <col min="12487" max="12487" width="4.28515625" style="99" customWidth="1"/>
    <col min="12488" max="12488" width="39" style="99" customWidth="1"/>
    <col min="12489" max="12489" width="53.5703125" style="99" customWidth="1"/>
    <col min="12490" max="12493" width="7.7109375" style="99" customWidth="1"/>
    <col min="12494" max="12494" width="10" style="99" customWidth="1"/>
    <col min="12495" max="12496" width="9.28515625" style="99" customWidth="1"/>
    <col min="12497" max="12497" width="8" style="99" customWidth="1"/>
    <col min="12498" max="12741" width="9.140625" style="99"/>
    <col min="12742" max="12742" width="20.140625" style="99" customWidth="1"/>
    <col min="12743" max="12743" width="4.28515625" style="99" customWidth="1"/>
    <col min="12744" max="12744" width="39" style="99" customWidth="1"/>
    <col min="12745" max="12745" width="53.5703125" style="99" customWidth="1"/>
    <col min="12746" max="12749" width="7.7109375" style="99" customWidth="1"/>
    <col min="12750" max="12750" width="10" style="99" customWidth="1"/>
    <col min="12751" max="12752" width="9.28515625" style="99" customWidth="1"/>
    <col min="12753" max="12753" width="8" style="99" customWidth="1"/>
    <col min="12754" max="12997" width="9.140625" style="99"/>
    <col min="12998" max="12998" width="20.140625" style="99" customWidth="1"/>
    <col min="12999" max="12999" width="4.28515625" style="99" customWidth="1"/>
    <col min="13000" max="13000" width="39" style="99" customWidth="1"/>
    <col min="13001" max="13001" width="53.5703125" style="99" customWidth="1"/>
    <col min="13002" max="13005" width="7.7109375" style="99" customWidth="1"/>
    <col min="13006" max="13006" width="10" style="99" customWidth="1"/>
    <col min="13007" max="13008" width="9.28515625" style="99" customWidth="1"/>
    <col min="13009" max="13009" width="8" style="99" customWidth="1"/>
    <col min="13010" max="13253" width="9.140625" style="99"/>
    <col min="13254" max="13254" width="20.140625" style="99" customWidth="1"/>
    <col min="13255" max="13255" width="4.28515625" style="99" customWidth="1"/>
    <col min="13256" max="13256" width="39" style="99" customWidth="1"/>
    <col min="13257" max="13257" width="53.5703125" style="99" customWidth="1"/>
    <col min="13258" max="13261" width="7.7109375" style="99" customWidth="1"/>
    <col min="13262" max="13262" width="10" style="99" customWidth="1"/>
    <col min="13263" max="13264" width="9.28515625" style="99" customWidth="1"/>
    <col min="13265" max="13265" width="8" style="99" customWidth="1"/>
    <col min="13266" max="13509" width="9.140625" style="99"/>
    <col min="13510" max="13510" width="20.140625" style="99" customWidth="1"/>
    <col min="13511" max="13511" width="4.28515625" style="99" customWidth="1"/>
    <col min="13512" max="13512" width="39" style="99" customWidth="1"/>
    <col min="13513" max="13513" width="53.5703125" style="99" customWidth="1"/>
    <col min="13514" max="13517" width="7.7109375" style="99" customWidth="1"/>
    <col min="13518" max="13518" width="10" style="99" customWidth="1"/>
    <col min="13519" max="13520" width="9.28515625" style="99" customWidth="1"/>
    <col min="13521" max="13521" width="8" style="99" customWidth="1"/>
    <col min="13522" max="13765" width="9.140625" style="99"/>
    <col min="13766" max="13766" width="20.140625" style="99" customWidth="1"/>
    <col min="13767" max="13767" width="4.28515625" style="99" customWidth="1"/>
    <col min="13768" max="13768" width="39" style="99" customWidth="1"/>
    <col min="13769" max="13769" width="53.5703125" style="99" customWidth="1"/>
    <col min="13770" max="13773" width="7.7109375" style="99" customWidth="1"/>
    <col min="13774" max="13774" width="10" style="99" customWidth="1"/>
    <col min="13775" max="13776" width="9.28515625" style="99" customWidth="1"/>
    <col min="13777" max="13777" width="8" style="99" customWidth="1"/>
    <col min="13778" max="14021" width="9.140625" style="99"/>
    <col min="14022" max="14022" width="20.140625" style="99" customWidth="1"/>
    <col min="14023" max="14023" width="4.28515625" style="99" customWidth="1"/>
    <col min="14024" max="14024" width="39" style="99" customWidth="1"/>
    <col min="14025" max="14025" width="53.5703125" style="99" customWidth="1"/>
    <col min="14026" max="14029" width="7.7109375" style="99" customWidth="1"/>
    <col min="14030" max="14030" width="10" style="99" customWidth="1"/>
    <col min="14031" max="14032" width="9.28515625" style="99" customWidth="1"/>
    <col min="14033" max="14033" width="8" style="99" customWidth="1"/>
    <col min="14034" max="14277" width="9.140625" style="99"/>
    <col min="14278" max="14278" width="20.140625" style="99" customWidth="1"/>
    <col min="14279" max="14279" width="4.28515625" style="99" customWidth="1"/>
    <col min="14280" max="14280" width="39" style="99" customWidth="1"/>
    <col min="14281" max="14281" width="53.5703125" style="99" customWidth="1"/>
    <col min="14282" max="14285" width="7.7109375" style="99" customWidth="1"/>
    <col min="14286" max="14286" width="10" style="99" customWidth="1"/>
    <col min="14287" max="14288" width="9.28515625" style="99" customWidth="1"/>
    <col min="14289" max="14289" width="8" style="99" customWidth="1"/>
    <col min="14290" max="14533" width="9.140625" style="99"/>
    <col min="14534" max="14534" width="20.140625" style="99" customWidth="1"/>
    <col min="14535" max="14535" width="4.28515625" style="99" customWidth="1"/>
    <col min="14536" max="14536" width="39" style="99" customWidth="1"/>
    <col min="14537" max="14537" width="53.5703125" style="99" customWidth="1"/>
    <col min="14538" max="14541" width="7.7109375" style="99" customWidth="1"/>
    <col min="14542" max="14542" width="10" style="99" customWidth="1"/>
    <col min="14543" max="14544" width="9.28515625" style="99" customWidth="1"/>
    <col min="14545" max="14545" width="8" style="99" customWidth="1"/>
    <col min="14546" max="14789" width="9.140625" style="99"/>
    <col min="14790" max="14790" width="20.140625" style="99" customWidth="1"/>
    <col min="14791" max="14791" width="4.28515625" style="99" customWidth="1"/>
    <col min="14792" max="14792" width="39" style="99" customWidth="1"/>
    <col min="14793" max="14793" width="53.5703125" style="99" customWidth="1"/>
    <col min="14794" max="14797" width="7.7109375" style="99" customWidth="1"/>
    <col min="14798" max="14798" width="10" style="99" customWidth="1"/>
    <col min="14799" max="14800" width="9.28515625" style="99" customWidth="1"/>
    <col min="14801" max="14801" width="8" style="99" customWidth="1"/>
    <col min="14802" max="15045" width="9.140625" style="99"/>
    <col min="15046" max="15046" width="20.140625" style="99" customWidth="1"/>
    <col min="15047" max="15047" width="4.28515625" style="99" customWidth="1"/>
    <col min="15048" max="15048" width="39" style="99" customWidth="1"/>
    <col min="15049" max="15049" width="53.5703125" style="99" customWidth="1"/>
    <col min="15050" max="15053" width="7.7109375" style="99" customWidth="1"/>
    <col min="15054" max="15054" width="10" style="99" customWidth="1"/>
    <col min="15055" max="15056" width="9.28515625" style="99" customWidth="1"/>
    <col min="15057" max="15057" width="8" style="99" customWidth="1"/>
    <col min="15058" max="15301" width="9.140625" style="99"/>
    <col min="15302" max="15302" width="20.140625" style="99" customWidth="1"/>
    <col min="15303" max="15303" width="4.28515625" style="99" customWidth="1"/>
    <col min="15304" max="15304" width="39" style="99" customWidth="1"/>
    <col min="15305" max="15305" width="53.5703125" style="99" customWidth="1"/>
    <col min="15306" max="15309" width="7.7109375" style="99" customWidth="1"/>
    <col min="15310" max="15310" width="10" style="99" customWidth="1"/>
    <col min="15311" max="15312" width="9.28515625" style="99" customWidth="1"/>
    <col min="15313" max="15313" width="8" style="99" customWidth="1"/>
    <col min="15314" max="15557" width="9.140625" style="99"/>
    <col min="15558" max="15558" width="20.140625" style="99" customWidth="1"/>
    <col min="15559" max="15559" width="4.28515625" style="99" customWidth="1"/>
    <col min="15560" max="15560" width="39" style="99" customWidth="1"/>
    <col min="15561" max="15561" width="53.5703125" style="99" customWidth="1"/>
    <col min="15562" max="15565" width="7.7109375" style="99" customWidth="1"/>
    <col min="15566" max="15566" width="10" style="99" customWidth="1"/>
    <col min="15567" max="15568" width="9.28515625" style="99" customWidth="1"/>
    <col min="15569" max="15569" width="8" style="99" customWidth="1"/>
    <col min="15570" max="15813" width="9.140625" style="99"/>
    <col min="15814" max="15814" width="20.140625" style="99" customWidth="1"/>
    <col min="15815" max="15815" width="4.28515625" style="99" customWidth="1"/>
    <col min="15816" max="15816" width="39" style="99" customWidth="1"/>
    <col min="15817" max="15817" width="53.5703125" style="99" customWidth="1"/>
    <col min="15818" max="15821" width="7.7109375" style="99" customWidth="1"/>
    <col min="15822" max="15822" width="10" style="99" customWidth="1"/>
    <col min="15823" max="15824" width="9.28515625" style="99" customWidth="1"/>
    <col min="15825" max="15825" width="8" style="99" customWidth="1"/>
    <col min="15826" max="16069" width="9.140625" style="99"/>
    <col min="16070" max="16070" width="20.140625" style="99" customWidth="1"/>
    <col min="16071" max="16071" width="4.28515625" style="99" customWidth="1"/>
    <col min="16072" max="16072" width="39" style="99" customWidth="1"/>
    <col min="16073" max="16073" width="53.5703125" style="99" customWidth="1"/>
    <col min="16074" max="16077" width="7.7109375" style="99" customWidth="1"/>
    <col min="16078" max="16078" width="10" style="99" customWidth="1"/>
    <col min="16079" max="16080" width="9.28515625" style="99" customWidth="1"/>
    <col min="16081" max="16081" width="8" style="99" customWidth="1"/>
    <col min="16082" max="16384" width="9.140625" style="99"/>
  </cols>
  <sheetData>
    <row r="1" spans="1:87" ht="18.75">
      <c r="A1" s="387"/>
      <c r="B1" s="387"/>
      <c r="C1" s="663" t="s">
        <v>2022</v>
      </c>
      <c r="D1" s="663"/>
      <c r="E1" s="663"/>
      <c r="F1" s="663"/>
      <c r="G1" s="663"/>
      <c r="H1" s="663"/>
      <c r="I1" s="663"/>
      <c r="J1" s="663"/>
      <c r="K1" s="663"/>
      <c r="L1" s="663"/>
      <c r="M1" s="274"/>
      <c r="N1" s="274"/>
      <c r="O1" s="274"/>
      <c r="P1" s="274"/>
      <c r="Q1" s="274"/>
      <c r="R1" s="274"/>
      <c r="S1" s="274"/>
      <c r="T1" s="274"/>
      <c r="U1" s="274"/>
      <c r="V1" s="274"/>
      <c r="W1" s="274"/>
      <c r="X1" s="274"/>
      <c r="Y1" s="274"/>
      <c r="Z1" s="274"/>
      <c r="AA1" s="274"/>
      <c r="AB1" s="274"/>
      <c r="AC1" s="274"/>
      <c r="AD1" s="274"/>
      <c r="AE1" s="274"/>
      <c r="AF1" s="274"/>
      <c r="AG1" s="274"/>
      <c r="AH1" s="274"/>
      <c r="AI1" s="274"/>
      <c r="AJ1" s="274"/>
      <c r="AK1" s="274"/>
      <c r="AL1" s="274"/>
      <c r="AM1" s="274"/>
      <c r="AN1" s="274"/>
      <c r="AO1" s="274"/>
      <c r="AP1" s="274"/>
      <c r="AQ1" s="274"/>
      <c r="AR1" s="274"/>
      <c r="AS1" s="274"/>
      <c r="AT1" s="274"/>
      <c r="AU1" s="274"/>
      <c r="AV1" s="274"/>
      <c r="AW1" s="274"/>
      <c r="AX1" s="274"/>
      <c r="AY1" s="274"/>
      <c r="AZ1" s="274"/>
      <c r="BA1" s="274"/>
      <c r="BB1" s="274"/>
      <c r="BC1" s="274"/>
      <c r="BD1" s="274"/>
      <c r="BE1" s="274"/>
      <c r="BF1" s="274"/>
      <c r="BG1" s="274"/>
      <c r="BH1" s="274"/>
      <c r="BI1" s="274"/>
      <c r="BJ1" s="274"/>
      <c r="BK1" s="274"/>
      <c r="BL1" s="274"/>
      <c r="BM1" s="274"/>
      <c r="BN1" s="274"/>
      <c r="BO1" s="274"/>
      <c r="BP1" s="274"/>
      <c r="BQ1" s="274"/>
      <c r="BR1" s="274"/>
      <c r="BS1" s="274"/>
      <c r="BT1" s="274"/>
      <c r="BU1" s="274"/>
      <c r="BV1" s="274"/>
      <c r="BW1" s="274"/>
      <c r="BX1" s="274"/>
      <c r="BY1" s="274"/>
      <c r="BZ1" s="274"/>
      <c r="CA1" s="274"/>
      <c r="CB1" s="274"/>
      <c r="CC1" s="274"/>
      <c r="CD1" s="274"/>
      <c r="CE1" s="274"/>
      <c r="CF1" s="274"/>
      <c r="CG1" s="274"/>
      <c r="CH1" s="274"/>
      <c r="CI1" s="274"/>
    </row>
    <row r="2" spans="1:87" ht="18.75">
      <c r="A2" s="275"/>
      <c r="B2" s="275"/>
      <c r="C2" s="276"/>
      <c r="D2" s="275"/>
      <c r="E2" s="276"/>
      <c r="F2" s="275"/>
      <c r="G2" s="274"/>
      <c r="H2" s="274"/>
      <c r="I2" s="274"/>
      <c r="J2" s="275"/>
      <c r="K2" s="275"/>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row>
    <row r="3" spans="1:87" s="101" customFormat="1" ht="18.75">
      <c r="A3" s="662" t="s">
        <v>1080</v>
      </c>
      <c r="B3" s="662" t="s">
        <v>1080</v>
      </c>
      <c r="C3" s="662" t="s">
        <v>1067</v>
      </c>
      <c r="D3" s="662"/>
      <c r="E3" s="662" t="s">
        <v>1068</v>
      </c>
      <c r="F3" s="662"/>
      <c r="G3" s="662" t="s">
        <v>1218</v>
      </c>
      <c r="H3" s="662" t="s">
        <v>1219</v>
      </c>
      <c r="I3" s="662" t="s">
        <v>1073</v>
      </c>
      <c r="J3" s="664" t="s">
        <v>1122</v>
      </c>
      <c r="K3" s="664" t="s">
        <v>1183</v>
      </c>
      <c r="L3" s="662" t="s">
        <v>1188</v>
      </c>
      <c r="M3" s="731" t="s">
        <v>1018</v>
      </c>
      <c r="N3" s="731"/>
      <c r="O3" s="731"/>
      <c r="P3" s="731"/>
      <c r="Q3" s="731"/>
      <c r="R3" s="731"/>
      <c r="S3" s="731"/>
      <c r="T3" s="731"/>
      <c r="U3" s="732"/>
      <c r="V3" s="731"/>
      <c r="W3" s="669" t="s">
        <v>1075</v>
      </c>
      <c r="X3" s="669"/>
      <c r="Y3" s="669"/>
      <c r="Z3" s="669"/>
      <c r="AA3" s="668" t="s">
        <v>1076</v>
      </c>
      <c r="AB3" s="668"/>
      <c r="AC3" s="668"/>
      <c r="AD3" s="668"/>
      <c r="AE3" s="668" t="s">
        <v>1077</v>
      </c>
      <c r="AF3" s="668"/>
      <c r="AG3" s="668"/>
      <c r="AH3" s="668"/>
      <c r="AI3" s="668" t="s">
        <v>1790</v>
      </c>
      <c r="AJ3" s="668"/>
      <c r="AK3" s="668"/>
      <c r="AL3" s="668"/>
      <c r="AM3" s="668" t="s">
        <v>1788</v>
      </c>
      <c r="AN3" s="668"/>
      <c r="AO3" s="668"/>
      <c r="AP3" s="668"/>
      <c r="AQ3" s="668" t="s">
        <v>1789</v>
      </c>
      <c r="AR3" s="668"/>
      <c r="AS3" s="668"/>
      <c r="AT3" s="668"/>
      <c r="AU3" s="668" t="s">
        <v>1078</v>
      </c>
      <c r="AV3" s="668"/>
      <c r="AW3" s="668"/>
      <c r="AX3" s="668" t="s">
        <v>1808</v>
      </c>
      <c r="AY3" s="668"/>
      <c r="AZ3" s="668"/>
      <c r="BA3" s="668"/>
      <c r="BB3" s="668"/>
      <c r="BC3" s="668"/>
      <c r="BD3" s="670" t="s">
        <v>1807</v>
      </c>
      <c r="BE3" s="671"/>
      <c r="BF3" s="671"/>
      <c r="BG3" s="672"/>
      <c r="BH3" s="668" t="s">
        <v>1489</v>
      </c>
      <c r="BI3" s="668"/>
      <c r="BJ3" s="668"/>
      <c r="BK3" s="667" t="s">
        <v>1167</v>
      </c>
      <c r="BL3" s="667"/>
      <c r="BM3" s="667"/>
      <c r="BN3" s="667"/>
      <c r="BO3" s="667"/>
      <c r="BP3" s="667"/>
      <c r="BQ3" s="667"/>
      <c r="BR3" s="667"/>
      <c r="BS3" s="667"/>
      <c r="BT3" s="667"/>
      <c r="BU3" s="391"/>
      <c r="BV3" s="391"/>
      <c r="BW3" s="391"/>
      <c r="BX3" s="391"/>
      <c r="BY3" s="391"/>
      <c r="BZ3" s="391"/>
      <c r="CA3" s="667" t="s">
        <v>1168</v>
      </c>
      <c r="CB3" s="667"/>
      <c r="CC3" s="667"/>
      <c r="CD3" s="667"/>
      <c r="CE3" s="667"/>
      <c r="CF3" s="667"/>
      <c r="CG3" s="667" t="s">
        <v>1165</v>
      </c>
      <c r="CH3" s="667"/>
      <c r="CI3" s="275"/>
    </row>
    <row r="4" spans="1:87" s="101" customFormat="1" ht="36">
      <c r="A4" s="662"/>
      <c r="B4" s="662"/>
      <c r="C4" s="662"/>
      <c r="D4" s="662"/>
      <c r="E4" s="662"/>
      <c r="F4" s="662"/>
      <c r="G4" s="662"/>
      <c r="H4" s="662"/>
      <c r="I4" s="662"/>
      <c r="J4" s="664"/>
      <c r="K4" s="664"/>
      <c r="L4" s="662"/>
      <c r="M4" s="389" t="s">
        <v>1019</v>
      </c>
      <c r="N4" s="389" t="s">
        <v>1020</v>
      </c>
      <c r="O4" s="389" t="s">
        <v>1021</v>
      </c>
      <c r="P4" s="389" t="s">
        <v>1038</v>
      </c>
      <c r="Q4" s="389" t="s">
        <v>1022</v>
      </c>
      <c r="R4" s="389" t="s">
        <v>1023</v>
      </c>
      <c r="S4" s="389" t="s">
        <v>1025</v>
      </c>
      <c r="T4" s="389" t="s">
        <v>1066</v>
      </c>
      <c r="U4" s="390" t="s">
        <v>1395</v>
      </c>
      <c r="V4" s="389" t="s">
        <v>1026</v>
      </c>
      <c r="W4" s="669"/>
      <c r="X4" s="669"/>
      <c r="Y4" s="669"/>
      <c r="Z4" s="669"/>
      <c r="AA4" s="668"/>
      <c r="AB4" s="668"/>
      <c r="AC4" s="668"/>
      <c r="AD4" s="668"/>
      <c r="AE4" s="668"/>
      <c r="AF4" s="668"/>
      <c r="AG4" s="668"/>
      <c r="AH4" s="668"/>
      <c r="AI4" s="668"/>
      <c r="AJ4" s="668"/>
      <c r="AK4" s="668"/>
      <c r="AL4" s="668"/>
      <c r="AM4" s="668"/>
      <c r="AN4" s="668"/>
      <c r="AO4" s="668"/>
      <c r="AP4" s="668"/>
      <c r="AQ4" s="668"/>
      <c r="AR4" s="668"/>
      <c r="AS4" s="668"/>
      <c r="AT4" s="668"/>
      <c r="AU4" s="668"/>
      <c r="AV4" s="668"/>
      <c r="AW4" s="668"/>
      <c r="AX4" s="668"/>
      <c r="AY4" s="668"/>
      <c r="AZ4" s="668"/>
      <c r="BA4" s="668"/>
      <c r="BB4" s="668"/>
      <c r="BC4" s="668"/>
      <c r="BD4" s="673"/>
      <c r="BE4" s="674"/>
      <c r="BF4" s="674"/>
      <c r="BG4" s="675"/>
      <c r="BH4" s="668"/>
      <c r="BI4" s="668"/>
      <c r="BJ4" s="668"/>
      <c r="BK4" s="609" t="s">
        <v>1963</v>
      </c>
      <c r="BL4" s="609" t="s">
        <v>1964</v>
      </c>
      <c r="BM4" s="609" t="s">
        <v>1965</v>
      </c>
      <c r="BN4" s="609" t="s">
        <v>1966</v>
      </c>
      <c r="BO4" s="609" t="s">
        <v>1967</v>
      </c>
      <c r="BP4" s="609" t="s">
        <v>1968</v>
      </c>
      <c r="BQ4" s="609" t="s">
        <v>1969</v>
      </c>
      <c r="BR4" s="609" t="s">
        <v>1970</v>
      </c>
      <c r="BS4" s="609" t="s">
        <v>1971</v>
      </c>
      <c r="BT4" s="609" t="s">
        <v>1972</v>
      </c>
      <c r="BU4" s="609" t="s">
        <v>1973</v>
      </c>
      <c r="BV4" s="609" t="s">
        <v>1974</v>
      </c>
      <c r="BW4" s="609" t="s">
        <v>1975</v>
      </c>
      <c r="BX4" s="609" t="s">
        <v>1976</v>
      </c>
      <c r="BY4" s="609" t="s">
        <v>1977</v>
      </c>
      <c r="BZ4" s="609" t="s">
        <v>1978</v>
      </c>
      <c r="CA4" s="667" t="s">
        <v>1169</v>
      </c>
      <c r="CB4" s="667"/>
      <c r="CC4" s="667" t="s">
        <v>1170</v>
      </c>
      <c r="CD4" s="667"/>
      <c r="CE4" s="667" t="s">
        <v>1171</v>
      </c>
      <c r="CF4" s="667"/>
      <c r="CG4" s="609" t="s">
        <v>1172</v>
      </c>
      <c r="CH4" s="665" t="s">
        <v>1173</v>
      </c>
      <c r="CI4" s="275"/>
    </row>
    <row r="5" spans="1:87" s="101" customFormat="1" ht="18.75">
      <c r="A5" s="662"/>
      <c r="B5" s="662"/>
      <c r="C5" s="662"/>
      <c r="D5" s="662"/>
      <c r="E5" s="662"/>
      <c r="F5" s="662"/>
      <c r="G5" s="662"/>
      <c r="H5" s="662"/>
      <c r="I5" s="662"/>
      <c r="J5" s="664"/>
      <c r="K5" s="664"/>
      <c r="L5" s="662"/>
      <c r="M5" s="392" t="s">
        <v>1027</v>
      </c>
      <c r="N5" s="392" t="s">
        <v>1027</v>
      </c>
      <c r="O5" s="392" t="s">
        <v>1027</v>
      </c>
      <c r="P5" s="392" t="s">
        <v>1027</v>
      </c>
      <c r="Q5" s="392" t="s">
        <v>1027</v>
      </c>
      <c r="R5" s="392" t="s">
        <v>1027</v>
      </c>
      <c r="S5" s="392" t="s">
        <v>1027</v>
      </c>
      <c r="T5" s="392" t="s">
        <v>1027</v>
      </c>
      <c r="U5" s="393" t="s">
        <v>1031</v>
      </c>
      <c r="V5" s="392" t="s">
        <v>1031</v>
      </c>
      <c r="W5" s="393" t="s">
        <v>1069</v>
      </c>
      <c r="X5" s="393" t="s">
        <v>1070</v>
      </c>
      <c r="Y5" s="393" t="s">
        <v>1071</v>
      </c>
      <c r="Z5" s="393" t="s">
        <v>1072</v>
      </c>
      <c r="AA5" s="392" t="s">
        <v>1069</v>
      </c>
      <c r="AB5" s="392" t="s">
        <v>1070</v>
      </c>
      <c r="AC5" s="392" t="s">
        <v>1071</v>
      </c>
      <c r="AD5" s="392" t="s">
        <v>1072</v>
      </c>
      <c r="AE5" s="392" t="s">
        <v>1069</v>
      </c>
      <c r="AF5" s="392" t="s">
        <v>1070</v>
      </c>
      <c r="AG5" s="392" t="s">
        <v>1071</v>
      </c>
      <c r="AH5" s="392" t="s">
        <v>1072</v>
      </c>
      <c r="AI5" s="392" t="s">
        <v>1069</v>
      </c>
      <c r="AJ5" s="392" t="s">
        <v>1070</v>
      </c>
      <c r="AK5" s="392" t="s">
        <v>1071</v>
      </c>
      <c r="AL5" s="392" t="s">
        <v>1072</v>
      </c>
      <c r="AM5" s="392" t="s">
        <v>1069</v>
      </c>
      <c r="AN5" s="392" t="s">
        <v>1070</v>
      </c>
      <c r="AO5" s="392" t="s">
        <v>1071</v>
      </c>
      <c r="AP5" s="392" t="s">
        <v>1071</v>
      </c>
      <c r="AQ5" s="392" t="s">
        <v>1069</v>
      </c>
      <c r="AR5" s="392" t="s">
        <v>1070</v>
      </c>
      <c r="AS5" s="392" t="s">
        <v>1071</v>
      </c>
      <c r="AT5" s="392" t="s">
        <v>1072</v>
      </c>
      <c r="AU5" s="392" t="s">
        <v>1069</v>
      </c>
      <c r="AV5" s="392" t="s">
        <v>1070</v>
      </c>
      <c r="AW5" s="392" t="s">
        <v>1071</v>
      </c>
      <c r="AX5" s="392" t="s">
        <v>1071</v>
      </c>
      <c r="AY5" s="392" t="s">
        <v>1072</v>
      </c>
      <c r="AZ5" s="392" t="s">
        <v>1069</v>
      </c>
      <c r="BA5" s="392" t="s">
        <v>1070</v>
      </c>
      <c r="BB5" s="392" t="s">
        <v>1071</v>
      </c>
      <c r="BC5" s="392" t="s">
        <v>1072</v>
      </c>
      <c r="BD5" s="392" t="s">
        <v>1069</v>
      </c>
      <c r="BE5" s="392" t="s">
        <v>1070</v>
      </c>
      <c r="BF5" s="392" t="s">
        <v>1071</v>
      </c>
      <c r="BG5" s="392" t="s">
        <v>1072</v>
      </c>
      <c r="BH5" s="392" t="s">
        <v>1069</v>
      </c>
      <c r="BI5" s="392" t="s">
        <v>1070</v>
      </c>
      <c r="BJ5" s="392" t="s">
        <v>1071</v>
      </c>
      <c r="BK5" s="610"/>
      <c r="BL5" s="610"/>
      <c r="BM5" s="610"/>
      <c r="BN5" s="610"/>
      <c r="BO5" s="610"/>
      <c r="BP5" s="610"/>
      <c r="BQ5" s="610"/>
      <c r="BR5" s="610"/>
      <c r="BS5" s="610"/>
      <c r="BT5" s="610"/>
      <c r="BU5" s="610"/>
      <c r="BV5" s="610"/>
      <c r="BW5" s="610"/>
      <c r="BX5" s="610"/>
      <c r="BY5" s="610"/>
      <c r="BZ5" s="610"/>
      <c r="CA5" s="667"/>
      <c r="CB5" s="667"/>
      <c r="CC5" s="667"/>
      <c r="CD5" s="667"/>
      <c r="CE5" s="667"/>
      <c r="CF5" s="667"/>
      <c r="CG5" s="610"/>
      <c r="CH5" s="666"/>
      <c r="CI5" s="275"/>
    </row>
    <row r="6" spans="1:87" s="101" customFormat="1" ht="96">
      <c r="A6" s="382"/>
      <c r="B6" s="382"/>
      <c r="C6" s="382" t="s">
        <v>1040</v>
      </c>
      <c r="D6" s="382" t="s">
        <v>1084</v>
      </c>
      <c r="E6" s="382" t="s">
        <v>0</v>
      </c>
      <c r="F6" s="382" t="s">
        <v>1084</v>
      </c>
      <c r="G6" s="280"/>
      <c r="H6" s="280"/>
      <c r="I6" s="280"/>
      <c r="J6" s="388"/>
      <c r="K6" s="388"/>
      <c r="L6" s="388" t="s">
        <v>1082</v>
      </c>
      <c r="M6" s="392" t="s">
        <v>1796</v>
      </c>
      <c r="N6" s="392" t="s">
        <v>1797</v>
      </c>
      <c r="O6" s="392" t="s">
        <v>1798</v>
      </c>
      <c r="P6" s="392" t="s">
        <v>1799</v>
      </c>
      <c r="Q6" s="392" t="s">
        <v>1944</v>
      </c>
      <c r="R6" s="392" t="s">
        <v>1945</v>
      </c>
      <c r="S6" s="392" t="s">
        <v>1946</v>
      </c>
      <c r="T6" s="392" t="s">
        <v>1948</v>
      </c>
      <c r="U6" s="393" t="s">
        <v>1947</v>
      </c>
      <c r="V6" s="392" t="s">
        <v>1208</v>
      </c>
      <c r="W6" s="392" t="s">
        <v>1469</v>
      </c>
      <c r="X6" s="392" t="s">
        <v>1470</v>
      </c>
      <c r="Y6" s="392" t="s">
        <v>1801</v>
      </c>
      <c r="Z6" s="392" t="s">
        <v>1800</v>
      </c>
      <c r="AA6" s="392" t="s">
        <v>1471</v>
      </c>
      <c r="AB6" s="392" t="s">
        <v>1472</v>
      </c>
      <c r="AC6" s="392" t="s">
        <v>1473</v>
      </c>
      <c r="AD6" s="392" t="s">
        <v>1474</v>
      </c>
      <c r="AE6" s="392" t="s">
        <v>1475</v>
      </c>
      <c r="AF6" s="392" t="s">
        <v>1476</v>
      </c>
      <c r="AG6" s="392" t="s">
        <v>1477</v>
      </c>
      <c r="AH6" s="392" t="s">
        <v>1478</v>
      </c>
      <c r="AI6" s="392" t="s">
        <v>1479</v>
      </c>
      <c r="AJ6" s="392" t="s">
        <v>1804</v>
      </c>
      <c r="AK6" s="392" t="s">
        <v>1802</v>
      </c>
      <c r="AL6" s="392" t="s">
        <v>1481</v>
      </c>
      <c r="AM6" s="392" t="s">
        <v>1480</v>
      </c>
      <c r="AN6" s="392" t="s">
        <v>1805</v>
      </c>
      <c r="AO6" s="392" t="s">
        <v>1803</v>
      </c>
      <c r="AP6" s="392" t="s">
        <v>1482</v>
      </c>
      <c r="AQ6" s="392" t="s">
        <v>1484</v>
      </c>
      <c r="AR6" s="392" t="s">
        <v>1483</v>
      </c>
      <c r="AS6" s="392" t="s">
        <v>1485</v>
      </c>
      <c r="AT6" s="392" t="s">
        <v>1486</v>
      </c>
      <c r="AU6" s="392" t="s">
        <v>1074</v>
      </c>
      <c r="AV6" s="392" t="s">
        <v>1074</v>
      </c>
      <c r="AW6" s="392" t="s">
        <v>1074</v>
      </c>
      <c r="AX6" s="392" t="s">
        <v>1486</v>
      </c>
      <c r="AY6" s="392" t="s">
        <v>1943</v>
      </c>
      <c r="AZ6" s="392" t="s">
        <v>1812</v>
      </c>
      <c r="BA6" s="392" t="s">
        <v>1809</v>
      </c>
      <c r="BB6" s="392" t="s">
        <v>1810</v>
      </c>
      <c r="BC6" s="392" t="s">
        <v>1811</v>
      </c>
      <c r="BD6" s="392" t="s">
        <v>1813</v>
      </c>
      <c r="BE6" s="392" t="s">
        <v>1787</v>
      </c>
      <c r="BF6" s="392" t="s">
        <v>1487</v>
      </c>
      <c r="BG6" s="392" t="s">
        <v>1488</v>
      </c>
      <c r="BH6" s="392" t="s">
        <v>1770</v>
      </c>
      <c r="BI6" s="392" t="s">
        <v>1490</v>
      </c>
      <c r="BJ6" s="392" t="s">
        <v>1806</v>
      </c>
      <c r="BK6" s="611"/>
      <c r="BL6" s="611"/>
      <c r="BM6" s="611"/>
      <c r="BN6" s="611"/>
      <c r="BO6" s="611"/>
      <c r="BP6" s="611"/>
      <c r="BQ6" s="611"/>
      <c r="BR6" s="611"/>
      <c r="BS6" s="611"/>
      <c r="BT6" s="611"/>
      <c r="BU6" s="611"/>
      <c r="BV6" s="611"/>
      <c r="BW6" s="611"/>
      <c r="BX6" s="611"/>
      <c r="BY6" s="611"/>
      <c r="BZ6" s="611"/>
      <c r="CA6" s="391" t="s">
        <v>1174</v>
      </c>
      <c r="CB6" s="391" t="s">
        <v>1175</v>
      </c>
      <c r="CC6" s="391" t="s">
        <v>1174</v>
      </c>
      <c r="CD6" s="391" t="s">
        <v>1175</v>
      </c>
      <c r="CE6" s="391" t="s">
        <v>1174</v>
      </c>
      <c r="CF6" s="391" t="s">
        <v>1175</v>
      </c>
      <c r="CG6" s="282"/>
      <c r="CH6" s="284"/>
      <c r="CI6" s="275"/>
    </row>
    <row r="7" spans="1:87" ht="18.75">
      <c r="A7" s="285">
        <v>1</v>
      </c>
      <c r="B7" s="286">
        <v>1</v>
      </c>
      <c r="C7" s="649" t="s">
        <v>358</v>
      </c>
      <c r="D7" s="649"/>
      <c r="E7" s="649"/>
      <c r="F7" s="287" t="s">
        <v>1176</v>
      </c>
      <c r="G7" s="287" t="s">
        <v>1176</v>
      </c>
      <c r="H7" s="287" t="s">
        <v>1176</v>
      </c>
      <c r="I7" s="287" t="s">
        <v>1176</v>
      </c>
      <c r="J7" s="392" t="s">
        <v>1156</v>
      </c>
      <c r="K7" s="287" t="s">
        <v>1176</v>
      </c>
      <c r="L7" s="287" t="s">
        <v>1176</v>
      </c>
      <c r="M7" s="287" t="s">
        <v>1176</v>
      </c>
      <c r="N7" s="287" t="s">
        <v>1176</v>
      </c>
      <c r="O7" s="287" t="s">
        <v>1176</v>
      </c>
      <c r="P7" s="287" t="s">
        <v>1176</v>
      </c>
      <c r="Q7" s="287" t="s">
        <v>1176</v>
      </c>
      <c r="R7" s="287" t="s">
        <v>1176</v>
      </c>
      <c r="S7" s="287" t="s">
        <v>1176</v>
      </c>
      <c r="T7" s="287" t="s">
        <v>1176</v>
      </c>
      <c r="U7" s="287" t="s">
        <v>1176</v>
      </c>
      <c r="V7" s="287" t="s">
        <v>1176</v>
      </c>
      <c r="W7" s="287" t="s">
        <v>1176</v>
      </c>
      <c r="X7" s="287" t="s">
        <v>1176</v>
      </c>
      <c r="Y7" s="287" t="s">
        <v>1176</v>
      </c>
      <c r="Z7" s="287" t="s">
        <v>1176</v>
      </c>
      <c r="AA7" s="287" t="s">
        <v>1176</v>
      </c>
      <c r="AB7" s="287" t="s">
        <v>1176</v>
      </c>
      <c r="AC7" s="287" t="s">
        <v>1176</v>
      </c>
      <c r="AD7" s="287" t="s">
        <v>1176</v>
      </c>
      <c r="AE7" s="287" t="s">
        <v>1176</v>
      </c>
      <c r="AF7" s="287" t="s">
        <v>1176</v>
      </c>
      <c r="AG7" s="287" t="s">
        <v>1176</v>
      </c>
      <c r="AH7" s="287" t="s">
        <v>1176</v>
      </c>
      <c r="AI7" s="287" t="s">
        <v>1176</v>
      </c>
      <c r="AJ7" s="287" t="s">
        <v>1176</v>
      </c>
      <c r="AK7" s="287" t="s">
        <v>1176</v>
      </c>
      <c r="AL7" s="287" t="s">
        <v>1176</v>
      </c>
      <c r="AM7" s="287" t="s">
        <v>1176</v>
      </c>
      <c r="AN7" s="287" t="s">
        <v>1176</v>
      </c>
      <c r="AO7" s="287" t="s">
        <v>1176</v>
      </c>
      <c r="AP7" s="287" t="s">
        <v>1176</v>
      </c>
      <c r="AQ7" s="287" t="s">
        <v>1176</v>
      </c>
      <c r="AR7" s="287" t="s">
        <v>1176</v>
      </c>
      <c r="AS7" s="287"/>
      <c r="AT7" s="287" t="s">
        <v>1176</v>
      </c>
      <c r="AU7" s="287" t="s">
        <v>1176</v>
      </c>
      <c r="AV7" s="287" t="s">
        <v>1176</v>
      </c>
      <c r="AW7" s="287" t="s">
        <v>1176</v>
      </c>
      <c r="AX7" s="287" t="s">
        <v>1176</v>
      </c>
      <c r="AY7" s="287" t="s">
        <v>1176</v>
      </c>
      <c r="AZ7" s="287" t="s">
        <v>1176</v>
      </c>
      <c r="BA7" s="287" t="s">
        <v>1176</v>
      </c>
      <c r="BB7" s="287" t="s">
        <v>1176</v>
      </c>
      <c r="BC7" s="287" t="s">
        <v>1176</v>
      </c>
      <c r="BD7" s="287" t="s">
        <v>1176</v>
      </c>
      <c r="BE7" s="287" t="s">
        <v>1176</v>
      </c>
      <c r="BF7" s="287" t="s">
        <v>1176</v>
      </c>
      <c r="BG7" s="287" t="s">
        <v>1176</v>
      </c>
      <c r="BH7" s="287" t="s">
        <v>1176</v>
      </c>
      <c r="BI7" s="287" t="s">
        <v>1176</v>
      </c>
      <c r="BJ7" s="287" t="s">
        <v>1176</v>
      </c>
      <c r="BK7" s="287" t="s">
        <v>1176</v>
      </c>
      <c r="BL7" s="287" t="s">
        <v>1176</v>
      </c>
      <c r="BM7" s="287" t="s">
        <v>1176</v>
      </c>
      <c r="BN7" s="287" t="s">
        <v>1176</v>
      </c>
      <c r="BO7" s="287" t="s">
        <v>1176</v>
      </c>
      <c r="BP7" s="287" t="s">
        <v>1176</v>
      </c>
      <c r="BQ7" s="287" t="s">
        <v>1176</v>
      </c>
      <c r="BR7" s="287" t="s">
        <v>1176</v>
      </c>
      <c r="BS7" s="287" t="s">
        <v>1176</v>
      </c>
      <c r="BT7" s="287" t="s">
        <v>1176</v>
      </c>
      <c r="BU7" s="287" t="s">
        <v>1176</v>
      </c>
      <c r="BV7" s="287" t="s">
        <v>1176</v>
      </c>
      <c r="BW7" s="287" t="s">
        <v>1176</v>
      </c>
      <c r="BX7" s="287" t="s">
        <v>1176</v>
      </c>
      <c r="BY7" s="287" t="s">
        <v>1176</v>
      </c>
      <c r="BZ7" s="287" t="s">
        <v>1176</v>
      </c>
      <c r="CA7" s="287" t="s">
        <v>1176</v>
      </c>
      <c r="CB7" s="287" t="s">
        <v>1176</v>
      </c>
      <c r="CC7" s="287" t="s">
        <v>1176</v>
      </c>
      <c r="CD7" s="287" t="s">
        <v>1176</v>
      </c>
      <c r="CE7" s="287" t="s">
        <v>1176</v>
      </c>
      <c r="CF7" s="287" t="s">
        <v>1176</v>
      </c>
      <c r="CG7" s="287" t="s">
        <v>1176</v>
      </c>
      <c r="CH7" s="287" t="s">
        <v>1176</v>
      </c>
      <c r="CI7" s="274"/>
    </row>
    <row r="8" spans="1:87" ht="18.75">
      <c r="A8" s="285">
        <v>2</v>
      </c>
      <c r="B8" s="286">
        <v>2</v>
      </c>
      <c r="C8" s="649" t="s">
        <v>982</v>
      </c>
      <c r="D8" s="649"/>
      <c r="E8" s="649"/>
      <c r="F8" s="287" t="s">
        <v>1176</v>
      </c>
      <c r="G8" s="287" t="s">
        <v>1176</v>
      </c>
      <c r="H8" s="287" t="s">
        <v>1176</v>
      </c>
      <c r="I8" s="287" t="s">
        <v>1176</v>
      </c>
      <c r="J8" s="392" t="s">
        <v>1156</v>
      </c>
      <c r="K8" s="287" t="s">
        <v>1176</v>
      </c>
      <c r="L8" s="287" t="s">
        <v>1176</v>
      </c>
      <c r="M8" s="287" t="s">
        <v>1176</v>
      </c>
      <c r="N8" s="287" t="s">
        <v>1176</v>
      </c>
      <c r="O8" s="287" t="s">
        <v>1176</v>
      </c>
      <c r="P8" s="287" t="s">
        <v>1176</v>
      </c>
      <c r="Q8" s="287" t="s">
        <v>1176</v>
      </c>
      <c r="R8" s="287" t="s">
        <v>1176</v>
      </c>
      <c r="S8" s="287" t="s">
        <v>1176</v>
      </c>
      <c r="T8" s="287" t="s">
        <v>1176</v>
      </c>
      <c r="U8" s="287" t="s">
        <v>1176</v>
      </c>
      <c r="V8" s="287" t="s">
        <v>1176</v>
      </c>
      <c r="W8" s="287" t="s">
        <v>1176</v>
      </c>
      <c r="X8" s="287" t="s">
        <v>1176</v>
      </c>
      <c r="Y8" s="287" t="s">
        <v>1176</v>
      </c>
      <c r="Z8" s="287" t="s">
        <v>1176</v>
      </c>
      <c r="AA8" s="287" t="s">
        <v>1176</v>
      </c>
      <c r="AB8" s="287" t="s">
        <v>1176</v>
      </c>
      <c r="AC8" s="287" t="s">
        <v>1176</v>
      </c>
      <c r="AD8" s="287" t="s">
        <v>1176</v>
      </c>
      <c r="AE8" s="287" t="s">
        <v>1176</v>
      </c>
      <c r="AF8" s="287" t="s">
        <v>1176</v>
      </c>
      <c r="AG8" s="287" t="s">
        <v>1176</v>
      </c>
      <c r="AH8" s="287" t="s">
        <v>1176</v>
      </c>
      <c r="AI8" s="287" t="s">
        <v>1176</v>
      </c>
      <c r="AJ8" s="287" t="s">
        <v>1176</v>
      </c>
      <c r="AK8" s="287" t="s">
        <v>1176</v>
      </c>
      <c r="AL8" s="287" t="s">
        <v>1176</v>
      </c>
      <c r="AM8" s="287" t="s">
        <v>1176</v>
      </c>
      <c r="AN8" s="287" t="s">
        <v>1176</v>
      </c>
      <c r="AO8" s="287" t="s">
        <v>1176</v>
      </c>
      <c r="AP8" s="287" t="s">
        <v>1176</v>
      </c>
      <c r="AQ8" s="287" t="s">
        <v>1176</v>
      </c>
      <c r="AR8" s="287" t="s">
        <v>1176</v>
      </c>
      <c r="AS8" s="287"/>
      <c r="AT8" s="287" t="s">
        <v>1176</v>
      </c>
      <c r="AU8" s="287" t="s">
        <v>1176</v>
      </c>
      <c r="AV8" s="287" t="s">
        <v>1176</v>
      </c>
      <c r="AW8" s="287" t="s">
        <v>1176</v>
      </c>
      <c r="AX8" s="287" t="s">
        <v>1176</v>
      </c>
      <c r="AY8" s="287" t="s">
        <v>1176</v>
      </c>
      <c r="AZ8" s="287" t="s">
        <v>1176</v>
      </c>
      <c r="BA8" s="287" t="s">
        <v>1176</v>
      </c>
      <c r="BB8" s="287" t="s">
        <v>1176</v>
      </c>
      <c r="BC8" s="287" t="s">
        <v>1176</v>
      </c>
      <c r="BD8" s="287" t="s">
        <v>1176</v>
      </c>
      <c r="BE8" s="287" t="s">
        <v>1176</v>
      </c>
      <c r="BF8" s="287" t="s">
        <v>1176</v>
      </c>
      <c r="BG8" s="287" t="s">
        <v>1176</v>
      </c>
      <c r="BH8" s="287" t="s">
        <v>1176</v>
      </c>
      <c r="BI8" s="287" t="s">
        <v>1176</v>
      </c>
      <c r="BJ8" s="287" t="s">
        <v>1176</v>
      </c>
      <c r="BK8" s="287" t="s">
        <v>1176</v>
      </c>
      <c r="BL8" s="287" t="s">
        <v>1176</v>
      </c>
      <c r="BM8" s="287" t="s">
        <v>1176</v>
      </c>
      <c r="BN8" s="287" t="s">
        <v>1176</v>
      </c>
      <c r="BO8" s="287" t="s">
        <v>1176</v>
      </c>
      <c r="BP8" s="287" t="s">
        <v>1176</v>
      </c>
      <c r="BQ8" s="287" t="s">
        <v>1176</v>
      </c>
      <c r="BR8" s="287" t="s">
        <v>1176</v>
      </c>
      <c r="BS8" s="287" t="s">
        <v>1176</v>
      </c>
      <c r="BT8" s="287" t="s">
        <v>1176</v>
      </c>
      <c r="BU8" s="287" t="s">
        <v>1176</v>
      </c>
      <c r="BV8" s="287" t="s">
        <v>1176</v>
      </c>
      <c r="BW8" s="287" t="s">
        <v>1176</v>
      </c>
      <c r="BX8" s="287" t="s">
        <v>1176</v>
      </c>
      <c r="BY8" s="287" t="s">
        <v>1176</v>
      </c>
      <c r="BZ8" s="287" t="s">
        <v>1176</v>
      </c>
      <c r="CA8" s="287" t="s">
        <v>1176</v>
      </c>
      <c r="CB8" s="287" t="s">
        <v>1176</v>
      </c>
      <c r="CC8" s="287" t="s">
        <v>1176</v>
      </c>
      <c r="CD8" s="287" t="s">
        <v>1176</v>
      </c>
      <c r="CE8" s="287" t="s">
        <v>1176</v>
      </c>
      <c r="CF8" s="287" t="s">
        <v>1176</v>
      </c>
      <c r="CG8" s="287" t="s">
        <v>1176</v>
      </c>
      <c r="CH8" s="287" t="s">
        <v>1176</v>
      </c>
      <c r="CI8" s="274"/>
    </row>
    <row r="9" spans="1:87" ht="18.75">
      <c r="A9" s="285">
        <v>3</v>
      </c>
      <c r="B9" s="286">
        <v>3</v>
      </c>
      <c r="C9" s="649" t="s">
        <v>987</v>
      </c>
      <c r="D9" s="649"/>
      <c r="E9" s="649"/>
      <c r="F9" s="287" t="s">
        <v>1176</v>
      </c>
      <c r="G9" s="287" t="s">
        <v>1176</v>
      </c>
      <c r="H9" s="287" t="s">
        <v>1176</v>
      </c>
      <c r="I9" s="287" t="s">
        <v>1176</v>
      </c>
      <c r="J9" s="392" t="s">
        <v>1156</v>
      </c>
      <c r="K9" s="287" t="s">
        <v>1176</v>
      </c>
      <c r="L9" s="287" t="s">
        <v>1176</v>
      </c>
      <c r="M9" s="287" t="s">
        <v>1176</v>
      </c>
      <c r="N9" s="287" t="s">
        <v>1176</v>
      </c>
      <c r="O9" s="287" t="s">
        <v>1176</v>
      </c>
      <c r="P9" s="287" t="s">
        <v>1176</v>
      </c>
      <c r="Q9" s="287" t="s">
        <v>1176</v>
      </c>
      <c r="R9" s="287" t="s">
        <v>1176</v>
      </c>
      <c r="S9" s="287" t="s">
        <v>1176</v>
      </c>
      <c r="T9" s="287" t="s">
        <v>1176</v>
      </c>
      <c r="U9" s="287" t="s">
        <v>1176</v>
      </c>
      <c r="V9" s="287" t="s">
        <v>1176</v>
      </c>
      <c r="W9" s="287" t="s">
        <v>1176</v>
      </c>
      <c r="X9" s="287" t="s">
        <v>1176</v>
      </c>
      <c r="Y9" s="287" t="s">
        <v>1176</v>
      </c>
      <c r="Z9" s="287" t="s">
        <v>1176</v>
      </c>
      <c r="AA9" s="287" t="s">
        <v>1176</v>
      </c>
      <c r="AB9" s="287" t="s">
        <v>1176</v>
      </c>
      <c r="AC9" s="287" t="s">
        <v>1176</v>
      </c>
      <c r="AD9" s="287" t="s">
        <v>1176</v>
      </c>
      <c r="AE9" s="287" t="s">
        <v>1176</v>
      </c>
      <c r="AF9" s="287" t="s">
        <v>1176</v>
      </c>
      <c r="AG9" s="287" t="s">
        <v>1176</v>
      </c>
      <c r="AH9" s="287" t="s">
        <v>1176</v>
      </c>
      <c r="AI9" s="287" t="s">
        <v>1176</v>
      </c>
      <c r="AJ9" s="287" t="s">
        <v>1176</v>
      </c>
      <c r="AK9" s="287" t="s">
        <v>1176</v>
      </c>
      <c r="AL9" s="287" t="s">
        <v>1176</v>
      </c>
      <c r="AM9" s="287" t="s">
        <v>1176</v>
      </c>
      <c r="AN9" s="287" t="s">
        <v>1176</v>
      </c>
      <c r="AO9" s="287" t="s">
        <v>1176</v>
      </c>
      <c r="AP9" s="287" t="s">
        <v>1176</v>
      </c>
      <c r="AQ9" s="287" t="s">
        <v>1176</v>
      </c>
      <c r="AR9" s="287" t="s">
        <v>1176</v>
      </c>
      <c r="AS9" s="287"/>
      <c r="AT9" s="287" t="s">
        <v>1176</v>
      </c>
      <c r="AU9" s="287" t="s">
        <v>1176</v>
      </c>
      <c r="AV9" s="287" t="s">
        <v>1176</v>
      </c>
      <c r="AW9" s="287" t="s">
        <v>1176</v>
      </c>
      <c r="AX9" s="287" t="s">
        <v>1176</v>
      </c>
      <c r="AY9" s="287" t="s">
        <v>1176</v>
      </c>
      <c r="AZ9" s="287" t="s">
        <v>1176</v>
      </c>
      <c r="BA9" s="287" t="s">
        <v>1176</v>
      </c>
      <c r="BB9" s="287" t="s">
        <v>1176</v>
      </c>
      <c r="BC9" s="287" t="s">
        <v>1176</v>
      </c>
      <c r="BD9" s="287" t="s">
        <v>1176</v>
      </c>
      <c r="BE9" s="287" t="s">
        <v>1176</v>
      </c>
      <c r="BF9" s="287" t="s">
        <v>1176</v>
      </c>
      <c r="BG9" s="287" t="s">
        <v>1176</v>
      </c>
      <c r="BH9" s="287" t="s">
        <v>1176</v>
      </c>
      <c r="BI9" s="287" t="s">
        <v>1176</v>
      </c>
      <c r="BJ9" s="287" t="s">
        <v>1176</v>
      </c>
      <c r="BK9" s="287" t="s">
        <v>1176</v>
      </c>
      <c r="BL9" s="287" t="s">
        <v>1176</v>
      </c>
      <c r="BM9" s="287" t="s">
        <v>1176</v>
      </c>
      <c r="BN9" s="287" t="s">
        <v>1176</v>
      </c>
      <c r="BO9" s="287" t="s">
        <v>1176</v>
      </c>
      <c r="BP9" s="287" t="s">
        <v>1176</v>
      </c>
      <c r="BQ9" s="287" t="s">
        <v>1176</v>
      </c>
      <c r="BR9" s="287" t="s">
        <v>1176</v>
      </c>
      <c r="BS9" s="287" t="s">
        <v>1176</v>
      </c>
      <c r="BT9" s="287" t="s">
        <v>1176</v>
      </c>
      <c r="BU9" s="287" t="s">
        <v>1176</v>
      </c>
      <c r="BV9" s="287" t="s">
        <v>1176</v>
      </c>
      <c r="BW9" s="287" t="s">
        <v>1176</v>
      </c>
      <c r="BX9" s="287" t="s">
        <v>1176</v>
      </c>
      <c r="BY9" s="287" t="s">
        <v>1176</v>
      </c>
      <c r="BZ9" s="287" t="s">
        <v>1176</v>
      </c>
      <c r="CA9" s="287" t="s">
        <v>1176</v>
      </c>
      <c r="CB9" s="287" t="s">
        <v>1176</v>
      </c>
      <c r="CC9" s="287" t="s">
        <v>1176</v>
      </c>
      <c r="CD9" s="287" t="s">
        <v>1176</v>
      </c>
      <c r="CE9" s="287" t="s">
        <v>1176</v>
      </c>
      <c r="CF9" s="287" t="s">
        <v>1176</v>
      </c>
      <c r="CG9" s="287" t="s">
        <v>1176</v>
      </c>
      <c r="CH9" s="287" t="s">
        <v>1176</v>
      </c>
      <c r="CI9" s="274"/>
    </row>
    <row r="10" spans="1:87" ht="48">
      <c r="A10" s="651">
        <v>4</v>
      </c>
      <c r="B10" s="686">
        <v>6</v>
      </c>
      <c r="C10" s="685" t="s">
        <v>27</v>
      </c>
      <c r="D10" s="687" t="s">
        <v>23</v>
      </c>
      <c r="E10" s="687" t="s">
        <v>1060</v>
      </c>
      <c r="F10" s="687" t="s">
        <v>24</v>
      </c>
      <c r="G10" s="687" t="s">
        <v>1060</v>
      </c>
      <c r="H10" s="386" t="s">
        <v>1942</v>
      </c>
      <c r="I10" s="386" t="s">
        <v>1303</v>
      </c>
      <c r="J10" s="70" t="s">
        <v>1156</v>
      </c>
      <c r="K10" s="288" t="s">
        <v>1082</v>
      </c>
      <c r="L10" s="289" t="s">
        <v>648</v>
      </c>
      <c r="M10" s="290" t="s">
        <v>648</v>
      </c>
      <c r="N10" s="290"/>
      <c r="O10" s="290"/>
      <c r="P10" s="290"/>
      <c r="Q10" s="290"/>
      <c r="R10" s="290"/>
      <c r="S10" s="290"/>
      <c r="T10" s="290"/>
      <c r="U10" s="290"/>
      <c r="V10" s="290"/>
      <c r="W10" s="290" t="s">
        <v>1039</v>
      </c>
      <c r="X10" s="290" t="s">
        <v>1039</v>
      </c>
      <c r="Y10" s="290" t="s">
        <v>1039</v>
      </c>
      <c r="Z10" s="290" t="s">
        <v>1039</v>
      </c>
      <c r="AA10" s="290"/>
      <c r="AB10" s="290"/>
      <c r="AC10" s="290"/>
      <c r="AD10" s="290"/>
      <c r="AE10" s="290"/>
      <c r="AF10" s="290"/>
      <c r="AG10" s="290"/>
      <c r="AH10" s="290"/>
      <c r="AI10" s="290"/>
      <c r="AJ10" s="290"/>
      <c r="AK10" s="290"/>
      <c r="AL10" s="290"/>
      <c r="AM10" s="290"/>
      <c r="AN10" s="290"/>
      <c r="AO10" s="290"/>
      <c r="AP10" s="290"/>
      <c r="AQ10" s="290"/>
      <c r="AR10" s="290"/>
      <c r="AS10" s="290"/>
      <c r="AT10" s="290"/>
      <c r="AU10" s="290"/>
      <c r="AV10" s="290"/>
      <c r="AW10" s="290"/>
      <c r="AX10" s="290"/>
      <c r="AY10" s="290"/>
      <c r="AZ10" s="290"/>
      <c r="BA10" s="290"/>
      <c r="BB10" s="290"/>
      <c r="BC10" s="290"/>
      <c r="BD10" s="290"/>
      <c r="BE10" s="290"/>
      <c r="BF10" s="290"/>
      <c r="BG10" s="290"/>
      <c r="BH10" s="290"/>
      <c r="BI10" s="290"/>
      <c r="BJ10" s="290"/>
      <c r="BK10" s="290">
        <v>2</v>
      </c>
      <c r="BL10" s="290">
        <v>2</v>
      </c>
      <c r="BM10" s="290">
        <v>2</v>
      </c>
      <c r="BN10" s="290">
        <v>2</v>
      </c>
      <c r="BO10" s="290">
        <v>2</v>
      </c>
      <c r="BP10" s="290">
        <v>2</v>
      </c>
      <c r="BQ10" s="290">
        <v>2</v>
      </c>
      <c r="BR10" s="290">
        <v>2</v>
      </c>
      <c r="BS10" s="290">
        <v>2</v>
      </c>
      <c r="BT10" s="290">
        <v>2</v>
      </c>
      <c r="BU10" s="290">
        <v>2</v>
      </c>
      <c r="BV10" s="290">
        <v>2</v>
      </c>
      <c r="BW10" s="290">
        <v>2</v>
      </c>
      <c r="BX10" s="290">
        <v>2</v>
      </c>
      <c r="BY10" s="290">
        <v>2</v>
      </c>
      <c r="BZ10" s="290">
        <v>2</v>
      </c>
      <c r="CA10" s="291">
        <f>COUNTIF($BK10:$BZ10,2)</f>
        <v>16</v>
      </c>
      <c r="CB10" s="292">
        <f>CA10/COUNTA($BK10:$BZ10)</f>
        <v>1</v>
      </c>
      <c r="CC10" s="291">
        <f>COUNTIF($BK10:$BZ10,1)</f>
        <v>0</v>
      </c>
      <c r="CD10" s="292">
        <f>CC10/COUNTA($BK10:$BZ10)</f>
        <v>0</v>
      </c>
      <c r="CE10" s="291">
        <f>COUNTIF($BK10:$BZ10,0)</f>
        <v>0</v>
      </c>
      <c r="CF10" s="292">
        <f>CE10/COUNTA($BK10:$BZ10)</f>
        <v>0</v>
      </c>
      <c r="CG10" s="291">
        <f>(((CA10*2)+(CC10*1)+(CE10*0)))/COUNTA($BK10:$BZ10)</f>
        <v>2</v>
      </c>
      <c r="CH10" s="291" t="str">
        <f>IF(CG10&gt;=1.6,"Đạt mục tiêu",IF(CG10&gt;=1,"Cần cố gắng","Chưa đạt"))</f>
        <v>Đạt mục tiêu</v>
      </c>
      <c r="CI10" s="274"/>
    </row>
    <row r="11" spans="1:87" ht="36">
      <c r="A11" s="652"/>
      <c r="B11" s="686"/>
      <c r="C11" s="685"/>
      <c r="D11" s="687"/>
      <c r="E11" s="687"/>
      <c r="F11" s="687"/>
      <c r="G11" s="687"/>
      <c r="H11" s="386" t="s">
        <v>1927</v>
      </c>
      <c r="I11" s="386" t="s">
        <v>1303</v>
      </c>
      <c r="J11" s="70" t="s">
        <v>1156</v>
      </c>
      <c r="K11" s="288" t="s">
        <v>1082</v>
      </c>
      <c r="L11" s="289" t="s">
        <v>648</v>
      </c>
      <c r="M11" s="290"/>
      <c r="N11" s="290" t="s">
        <v>648</v>
      </c>
      <c r="O11" s="290"/>
      <c r="P11" s="290"/>
      <c r="Q11" s="290"/>
      <c r="R11" s="290"/>
      <c r="S11" s="290"/>
      <c r="T11" s="290"/>
      <c r="U11" s="290"/>
      <c r="V11" s="290"/>
      <c r="W11" s="290"/>
      <c r="X11" s="290"/>
      <c r="Y11" s="290"/>
      <c r="Z11" s="290"/>
      <c r="AA11" s="290" t="s">
        <v>1039</v>
      </c>
      <c r="AB11" s="290" t="s">
        <v>1039</v>
      </c>
      <c r="AC11" s="290" t="s">
        <v>1039</v>
      </c>
      <c r="AD11" s="290" t="s">
        <v>1039</v>
      </c>
      <c r="AE11" s="290"/>
      <c r="AF11" s="290"/>
      <c r="AG11" s="290"/>
      <c r="AH11" s="290"/>
      <c r="AI11" s="290"/>
      <c r="AJ11" s="290"/>
      <c r="AK11" s="290"/>
      <c r="AL11" s="290"/>
      <c r="AM11" s="290"/>
      <c r="AN11" s="290"/>
      <c r="AO11" s="290"/>
      <c r="AP11" s="290"/>
      <c r="AQ11" s="290"/>
      <c r="AR11" s="290"/>
      <c r="AS11" s="290"/>
      <c r="AT11" s="290"/>
      <c r="AU11" s="290"/>
      <c r="AV11" s="290"/>
      <c r="AW11" s="290"/>
      <c r="AX11" s="290"/>
      <c r="AY11" s="290"/>
      <c r="AZ11" s="290"/>
      <c r="BA11" s="290"/>
      <c r="BB11" s="290"/>
      <c r="BC11" s="290"/>
      <c r="BD11" s="290"/>
      <c r="BE11" s="290"/>
      <c r="BF11" s="290"/>
      <c r="BG11" s="290"/>
      <c r="BH11" s="290"/>
      <c r="BI11" s="290"/>
      <c r="BJ11" s="290"/>
      <c r="BK11" s="290"/>
      <c r="BL11" s="290"/>
      <c r="BM11" s="290"/>
      <c r="BN11" s="290"/>
      <c r="BO11" s="290"/>
      <c r="BP11" s="290"/>
      <c r="BQ11" s="290"/>
      <c r="BR11" s="290"/>
      <c r="BS11" s="290"/>
      <c r="BT11" s="290"/>
      <c r="BU11" s="290"/>
      <c r="BV11" s="290"/>
      <c r="BW11" s="290"/>
      <c r="BX11" s="290"/>
      <c r="BY11" s="290"/>
      <c r="BZ11" s="290"/>
      <c r="CA11" s="291">
        <f t="shared" ref="CA11:CA74" si="0">COUNTIF($BK11:$BZ11,2)</f>
        <v>0</v>
      </c>
      <c r="CB11" s="292" t="e">
        <f t="shared" ref="CB11:CB19" si="1">CA11/COUNTA($BK11:$BT11)</f>
        <v>#DIV/0!</v>
      </c>
      <c r="CC11" s="291">
        <f t="shared" ref="CC11:CC70" si="2">COUNTIF($BK11:$BT11,1)</f>
        <v>0</v>
      </c>
      <c r="CD11" s="292" t="e">
        <f t="shared" ref="CD11:CD19" si="3">CC11/COUNTA($BK11:$BT11)</f>
        <v>#DIV/0!</v>
      </c>
      <c r="CE11" s="291">
        <f t="shared" ref="CE11:CE70" si="4">COUNTIF($BK11:$BT11,0)</f>
        <v>0</v>
      </c>
      <c r="CF11" s="292" t="e">
        <f t="shared" ref="CF11:CF74" si="5">CE11/COUNTA($BK11:$BZ11)</f>
        <v>#DIV/0!</v>
      </c>
      <c r="CG11" s="291" t="e">
        <f t="shared" ref="CG11:CG74" si="6">(((CA11*2)+(CC11*1)+(CE11*0)))/COUNTA($BK11:$BZ11)</f>
        <v>#DIV/0!</v>
      </c>
      <c r="CH11" s="291" t="e">
        <f t="shared" ref="CH11:CH74" si="7">IF(CG11&gt;=1.6,"Đạt mục tiêu",IF(CG11&gt;=1,"Cần cố gắng","Chưa đạt"))</f>
        <v>#DIV/0!</v>
      </c>
      <c r="CI11" s="274"/>
    </row>
    <row r="12" spans="1:87" ht="48">
      <c r="A12" s="652"/>
      <c r="B12" s="686"/>
      <c r="C12" s="685"/>
      <c r="D12" s="687"/>
      <c r="E12" s="687"/>
      <c r="F12" s="687"/>
      <c r="G12" s="687"/>
      <c r="H12" s="386" t="s">
        <v>1928</v>
      </c>
      <c r="I12" s="386" t="s">
        <v>1303</v>
      </c>
      <c r="J12" s="70" t="s">
        <v>1156</v>
      </c>
      <c r="K12" s="288" t="s">
        <v>1082</v>
      </c>
      <c r="L12" s="289" t="s">
        <v>648</v>
      </c>
      <c r="M12" s="290"/>
      <c r="N12" s="290"/>
      <c r="O12" s="290" t="s">
        <v>648</v>
      </c>
      <c r="P12" s="290"/>
      <c r="Q12" s="290"/>
      <c r="R12" s="290"/>
      <c r="S12" s="290"/>
      <c r="T12" s="290"/>
      <c r="U12" s="290"/>
      <c r="V12" s="290"/>
      <c r="W12" s="290"/>
      <c r="X12" s="290"/>
      <c r="Y12" s="290"/>
      <c r="Z12" s="290"/>
      <c r="AA12" s="290"/>
      <c r="AB12" s="290"/>
      <c r="AC12" s="290"/>
      <c r="AD12" s="290"/>
      <c r="AE12" s="290" t="s">
        <v>1039</v>
      </c>
      <c r="AF12" s="290" t="s">
        <v>1039</v>
      </c>
      <c r="AG12" s="290" t="s">
        <v>1039</v>
      </c>
      <c r="AH12" s="290" t="s">
        <v>1039</v>
      </c>
      <c r="AI12" s="290"/>
      <c r="AJ12" s="290"/>
      <c r="AK12" s="290"/>
      <c r="AL12" s="290"/>
      <c r="AM12" s="290"/>
      <c r="AN12" s="290"/>
      <c r="AO12" s="290"/>
      <c r="AP12" s="290"/>
      <c r="AQ12" s="290"/>
      <c r="AR12" s="290"/>
      <c r="AS12" s="290"/>
      <c r="AT12" s="290"/>
      <c r="AU12" s="290"/>
      <c r="AV12" s="290"/>
      <c r="AW12" s="290"/>
      <c r="AX12" s="290"/>
      <c r="AY12" s="290"/>
      <c r="AZ12" s="290"/>
      <c r="BA12" s="290"/>
      <c r="BB12" s="290"/>
      <c r="BC12" s="290"/>
      <c r="BD12" s="290"/>
      <c r="BE12" s="290"/>
      <c r="BF12" s="290"/>
      <c r="BG12" s="290"/>
      <c r="BH12" s="290"/>
      <c r="BI12" s="290"/>
      <c r="BJ12" s="290"/>
      <c r="BK12" s="290"/>
      <c r="BL12" s="290"/>
      <c r="BM12" s="290"/>
      <c r="BN12" s="290"/>
      <c r="BO12" s="290"/>
      <c r="BP12" s="290"/>
      <c r="BQ12" s="290"/>
      <c r="BR12" s="290"/>
      <c r="BS12" s="290"/>
      <c r="BT12" s="290"/>
      <c r="BU12" s="290"/>
      <c r="BV12" s="290"/>
      <c r="BW12" s="290"/>
      <c r="BX12" s="290"/>
      <c r="BY12" s="290"/>
      <c r="BZ12" s="290"/>
      <c r="CA12" s="291">
        <f t="shared" si="0"/>
        <v>0</v>
      </c>
      <c r="CB12" s="292" t="e">
        <f t="shared" si="1"/>
        <v>#DIV/0!</v>
      </c>
      <c r="CC12" s="291">
        <f t="shared" si="2"/>
        <v>0</v>
      </c>
      <c r="CD12" s="292" t="e">
        <f t="shared" si="3"/>
        <v>#DIV/0!</v>
      </c>
      <c r="CE12" s="291">
        <f t="shared" si="4"/>
        <v>0</v>
      </c>
      <c r="CF12" s="292" t="e">
        <f t="shared" si="5"/>
        <v>#DIV/0!</v>
      </c>
      <c r="CG12" s="291" t="e">
        <f t="shared" si="6"/>
        <v>#DIV/0!</v>
      </c>
      <c r="CH12" s="291" t="e">
        <f t="shared" si="7"/>
        <v>#DIV/0!</v>
      </c>
      <c r="CI12" s="274"/>
    </row>
    <row r="13" spans="1:87" ht="48">
      <c r="A13" s="652"/>
      <c r="B13" s="686"/>
      <c r="C13" s="685"/>
      <c r="D13" s="687"/>
      <c r="E13" s="687"/>
      <c r="F13" s="687"/>
      <c r="G13" s="687"/>
      <c r="H13" s="386" t="s">
        <v>1929</v>
      </c>
      <c r="I13" s="386" t="s">
        <v>1303</v>
      </c>
      <c r="J13" s="70" t="s">
        <v>1156</v>
      </c>
      <c r="K13" s="288" t="s">
        <v>1082</v>
      </c>
      <c r="L13" s="289" t="s">
        <v>648</v>
      </c>
      <c r="M13" s="290"/>
      <c r="N13" s="290"/>
      <c r="O13" s="290"/>
      <c r="P13" s="290" t="s">
        <v>648</v>
      </c>
      <c r="Q13" s="290"/>
      <c r="R13" s="290"/>
      <c r="S13" s="290"/>
      <c r="T13" s="290"/>
      <c r="U13" s="290"/>
      <c r="V13" s="290"/>
      <c r="W13" s="290"/>
      <c r="X13" s="290"/>
      <c r="Y13" s="290"/>
      <c r="Z13" s="290"/>
      <c r="AA13" s="290"/>
      <c r="AB13" s="290"/>
      <c r="AC13" s="290"/>
      <c r="AD13" s="290"/>
      <c r="AE13" s="290"/>
      <c r="AF13" s="290"/>
      <c r="AG13" s="290"/>
      <c r="AH13" s="290"/>
      <c r="AI13" s="290" t="s">
        <v>1039</v>
      </c>
      <c r="AJ13" s="290" t="s">
        <v>1039</v>
      </c>
      <c r="AK13" s="290" t="s">
        <v>1039</v>
      </c>
      <c r="AL13" s="290"/>
      <c r="AM13" s="290"/>
      <c r="AN13" s="290"/>
      <c r="AO13" s="290"/>
      <c r="AP13" s="290"/>
      <c r="AQ13" s="290"/>
      <c r="AR13" s="290"/>
      <c r="AS13" s="290"/>
      <c r="AT13" s="290"/>
      <c r="AU13" s="290"/>
      <c r="AV13" s="290"/>
      <c r="AW13" s="290"/>
      <c r="AX13" s="290"/>
      <c r="AY13" s="290"/>
      <c r="AZ13" s="290"/>
      <c r="BA13" s="290"/>
      <c r="BB13" s="290"/>
      <c r="BC13" s="290"/>
      <c r="BD13" s="290"/>
      <c r="BE13" s="290"/>
      <c r="BF13" s="290"/>
      <c r="BG13" s="290"/>
      <c r="BH13" s="290"/>
      <c r="BI13" s="290"/>
      <c r="BJ13" s="290"/>
      <c r="BK13" s="290"/>
      <c r="BL13" s="290"/>
      <c r="BM13" s="290"/>
      <c r="BN13" s="290"/>
      <c r="BO13" s="290"/>
      <c r="BP13" s="290"/>
      <c r="BQ13" s="290"/>
      <c r="BR13" s="290"/>
      <c r="BS13" s="290"/>
      <c r="BT13" s="290"/>
      <c r="BU13" s="290"/>
      <c r="BV13" s="290"/>
      <c r="BW13" s="290"/>
      <c r="BX13" s="290"/>
      <c r="BY13" s="290"/>
      <c r="BZ13" s="290"/>
      <c r="CA13" s="291">
        <f t="shared" si="0"/>
        <v>0</v>
      </c>
      <c r="CB13" s="292" t="e">
        <f t="shared" si="1"/>
        <v>#DIV/0!</v>
      </c>
      <c r="CC13" s="291">
        <f t="shared" si="2"/>
        <v>0</v>
      </c>
      <c r="CD13" s="292" t="e">
        <f t="shared" si="3"/>
        <v>#DIV/0!</v>
      </c>
      <c r="CE13" s="291">
        <f t="shared" si="4"/>
        <v>0</v>
      </c>
      <c r="CF13" s="292" t="e">
        <f t="shared" si="5"/>
        <v>#DIV/0!</v>
      </c>
      <c r="CG13" s="291" t="e">
        <f t="shared" si="6"/>
        <v>#DIV/0!</v>
      </c>
      <c r="CH13" s="291" t="e">
        <f t="shared" si="7"/>
        <v>#DIV/0!</v>
      </c>
      <c r="CI13" s="274"/>
    </row>
    <row r="14" spans="1:87" ht="36">
      <c r="A14" s="652"/>
      <c r="B14" s="686"/>
      <c r="C14" s="685"/>
      <c r="D14" s="687"/>
      <c r="E14" s="687"/>
      <c r="F14" s="687"/>
      <c r="G14" s="687"/>
      <c r="H14" s="386" t="s">
        <v>1930</v>
      </c>
      <c r="I14" s="386" t="s">
        <v>1303</v>
      </c>
      <c r="J14" s="70" t="s">
        <v>1156</v>
      </c>
      <c r="K14" s="288" t="s">
        <v>1082</v>
      </c>
      <c r="L14" s="289" t="s">
        <v>648</v>
      </c>
      <c r="M14" s="290"/>
      <c r="N14" s="290"/>
      <c r="O14" s="290"/>
      <c r="P14" s="290"/>
      <c r="Q14" s="290" t="s">
        <v>648</v>
      </c>
      <c r="R14" s="290"/>
      <c r="S14" s="290"/>
      <c r="T14" s="290"/>
      <c r="U14" s="290"/>
      <c r="V14" s="290"/>
      <c r="W14" s="290"/>
      <c r="X14" s="290"/>
      <c r="Y14" s="290"/>
      <c r="Z14" s="290"/>
      <c r="AA14" s="290"/>
      <c r="AB14" s="290"/>
      <c r="AC14" s="290"/>
      <c r="AD14" s="290"/>
      <c r="AE14" s="290"/>
      <c r="AF14" s="290"/>
      <c r="AG14" s="290"/>
      <c r="AH14" s="290"/>
      <c r="AI14" s="290"/>
      <c r="AJ14" s="290"/>
      <c r="AK14" s="290"/>
      <c r="AL14" s="290"/>
      <c r="AM14" s="290" t="s">
        <v>1039</v>
      </c>
      <c r="AN14" s="290" t="s">
        <v>1039</v>
      </c>
      <c r="AO14" s="290"/>
      <c r="AP14" s="290" t="s">
        <v>1039</v>
      </c>
      <c r="AQ14" s="290"/>
      <c r="AR14" s="290"/>
      <c r="AS14" s="290"/>
      <c r="AT14" s="290"/>
      <c r="AU14" s="290"/>
      <c r="AV14" s="290"/>
      <c r="AW14" s="290"/>
      <c r="AX14" s="290"/>
      <c r="AY14" s="290"/>
      <c r="AZ14" s="290"/>
      <c r="BA14" s="290"/>
      <c r="BB14" s="290"/>
      <c r="BC14" s="290"/>
      <c r="BD14" s="290"/>
      <c r="BE14" s="290"/>
      <c r="BF14" s="290"/>
      <c r="BG14" s="290"/>
      <c r="BH14" s="290"/>
      <c r="BI14" s="290"/>
      <c r="BJ14" s="290"/>
      <c r="BK14" s="290"/>
      <c r="BL14" s="290"/>
      <c r="BM14" s="290"/>
      <c r="BN14" s="290"/>
      <c r="BO14" s="290"/>
      <c r="BP14" s="290"/>
      <c r="BQ14" s="290"/>
      <c r="BR14" s="290"/>
      <c r="BS14" s="290"/>
      <c r="BT14" s="290"/>
      <c r="BU14" s="290"/>
      <c r="BV14" s="290"/>
      <c r="BW14" s="290"/>
      <c r="BX14" s="290"/>
      <c r="BY14" s="290"/>
      <c r="BZ14" s="290"/>
      <c r="CA14" s="291">
        <f t="shared" si="0"/>
        <v>0</v>
      </c>
      <c r="CB14" s="292" t="e">
        <f t="shared" si="1"/>
        <v>#DIV/0!</v>
      </c>
      <c r="CC14" s="291">
        <f t="shared" si="2"/>
        <v>0</v>
      </c>
      <c r="CD14" s="292" t="e">
        <f t="shared" si="3"/>
        <v>#DIV/0!</v>
      </c>
      <c r="CE14" s="291">
        <f t="shared" si="4"/>
        <v>0</v>
      </c>
      <c r="CF14" s="292" t="e">
        <f t="shared" si="5"/>
        <v>#DIV/0!</v>
      </c>
      <c r="CG14" s="291" t="e">
        <f t="shared" si="6"/>
        <v>#DIV/0!</v>
      </c>
      <c r="CH14" s="291" t="e">
        <f t="shared" si="7"/>
        <v>#DIV/0!</v>
      </c>
      <c r="CI14" s="274"/>
    </row>
    <row r="15" spans="1:87" ht="48">
      <c r="A15" s="652"/>
      <c r="B15" s="686"/>
      <c r="C15" s="685"/>
      <c r="D15" s="687"/>
      <c r="E15" s="687"/>
      <c r="F15" s="687"/>
      <c r="G15" s="687"/>
      <c r="H15" s="386" t="s">
        <v>1931</v>
      </c>
      <c r="I15" s="386" t="s">
        <v>1303</v>
      </c>
      <c r="J15" s="70" t="s">
        <v>1156</v>
      </c>
      <c r="K15" s="288" t="s">
        <v>1082</v>
      </c>
      <c r="L15" s="289" t="s">
        <v>648</v>
      </c>
      <c r="M15" s="290"/>
      <c r="N15" s="290"/>
      <c r="O15" s="290"/>
      <c r="P15" s="290"/>
      <c r="Q15" s="290"/>
      <c r="R15" s="290" t="s">
        <v>648</v>
      </c>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t="s">
        <v>1039</v>
      </c>
      <c r="AR15" s="290" t="s">
        <v>1039</v>
      </c>
      <c r="AS15" s="290"/>
      <c r="AT15" s="290"/>
      <c r="AU15" s="290"/>
      <c r="AV15" s="290"/>
      <c r="AW15" s="290"/>
      <c r="AX15" s="290" t="s">
        <v>1039</v>
      </c>
      <c r="AY15" s="290" t="s">
        <v>1039</v>
      </c>
      <c r="AZ15" s="290"/>
      <c r="BA15" s="290"/>
      <c r="BB15" s="290"/>
      <c r="BC15" s="290"/>
      <c r="BD15" s="290"/>
      <c r="BE15" s="290"/>
      <c r="BF15" s="290"/>
      <c r="BG15" s="290"/>
      <c r="BH15" s="290"/>
      <c r="BI15" s="290"/>
      <c r="BJ15" s="290"/>
      <c r="BK15" s="290"/>
      <c r="BL15" s="290"/>
      <c r="BM15" s="290"/>
      <c r="BN15" s="290"/>
      <c r="BO15" s="290"/>
      <c r="BP15" s="290"/>
      <c r="BQ15" s="290"/>
      <c r="BR15" s="290"/>
      <c r="BS15" s="290"/>
      <c r="BT15" s="290"/>
      <c r="BU15" s="290"/>
      <c r="BV15" s="290"/>
      <c r="BW15" s="290"/>
      <c r="BX15" s="290"/>
      <c r="BY15" s="290"/>
      <c r="BZ15" s="290"/>
      <c r="CA15" s="291">
        <f t="shared" si="0"/>
        <v>0</v>
      </c>
      <c r="CB15" s="292" t="e">
        <f t="shared" si="1"/>
        <v>#DIV/0!</v>
      </c>
      <c r="CC15" s="291">
        <f t="shared" si="2"/>
        <v>0</v>
      </c>
      <c r="CD15" s="292" t="e">
        <f t="shared" si="3"/>
        <v>#DIV/0!</v>
      </c>
      <c r="CE15" s="291">
        <f t="shared" si="4"/>
        <v>0</v>
      </c>
      <c r="CF15" s="292" t="e">
        <f t="shared" si="5"/>
        <v>#DIV/0!</v>
      </c>
      <c r="CG15" s="291" t="e">
        <f t="shared" si="6"/>
        <v>#DIV/0!</v>
      </c>
      <c r="CH15" s="291" t="e">
        <f t="shared" si="7"/>
        <v>#DIV/0!</v>
      </c>
      <c r="CI15" s="274"/>
    </row>
    <row r="16" spans="1:87" ht="48">
      <c r="A16" s="652"/>
      <c r="B16" s="686"/>
      <c r="C16" s="685"/>
      <c r="D16" s="687"/>
      <c r="E16" s="687"/>
      <c r="F16" s="687"/>
      <c r="G16" s="687"/>
      <c r="H16" s="386" t="s">
        <v>1932</v>
      </c>
      <c r="I16" s="386" t="s">
        <v>1303</v>
      </c>
      <c r="J16" s="70" t="s">
        <v>1156</v>
      </c>
      <c r="K16" s="288" t="s">
        <v>1082</v>
      </c>
      <c r="L16" s="289" t="s">
        <v>648</v>
      </c>
      <c r="M16" s="290"/>
      <c r="N16" s="290"/>
      <c r="O16" s="290"/>
      <c r="P16" s="290"/>
      <c r="Q16" s="290"/>
      <c r="R16" s="290"/>
      <c r="S16" s="290" t="s">
        <v>648</v>
      </c>
      <c r="T16" s="290"/>
      <c r="U16" s="290"/>
      <c r="V16" s="290"/>
      <c r="W16" s="290"/>
      <c r="X16" s="290"/>
      <c r="Y16" s="290"/>
      <c r="Z16" s="290"/>
      <c r="AA16" s="290"/>
      <c r="AB16" s="290"/>
      <c r="AC16" s="290"/>
      <c r="AD16" s="290"/>
      <c r="AE16" s="290"/>
      <c r="AF16" s="290"/>
      <c r="AG16" s="290"/>
      <c r="AH16" s="290"/>
      <c r="AI16" s="290"/>
      <c r="AJ16" s="290"/>
      <c r="AK16" s="290"/>
      <c r="AL16" s="290"/>
      <c r="AM16" s="290"/>
      <c r="AN16" s="290"/>
      <c r="AO16" s="290"/>
      <c r="AP16" s="290"/>
      <c r="AQ16" s="290"/>
      <c r="AR16" s="290"/>
      <c r="AS16" s="290"/>
      <c r="AT16" s="290"/>
      <c r="AU16" s="290"/>
      <c r="AV16" s="290"/>
      <c r="AW16" s="290"/>
      <c r="AX16" s="290"/>
      <c r="AY16" s="290"/>
      <c r="AZ16" s="290" t="s">
        <v>1039</v>
      </c>
      <c r="BA16" s="290" t="s">
        <v>1039</v>
      </c>
      <c r="BB16" s="290" t="s">
        <v>1039</v>
      </c>
      <c r="BC16" s="290" t="s">
        <v>1039</v>
      </c>
      <c r="BD16" s="290"/>
      <c r="BE16" s="290"/>
      <c r="BF16" s="290"/>
      <c r="BG16" s="290"/>
      <c r="BH16" s="290"/>
      <c r="BI16" s="290"/>
      <c r="BJ16" s="290"/>
      <c r="BK16" s="290"/>
      <c r="BL16" s="290"/>
      <c r="BM16" s="290"/>
      <c r="BN16" s="290"/>
      <c r="BO16" s="290"/>
      <c r="BP16" s="290"/>
      <c r="BQ16" s="290"/>
      <c r="BR16" s="290"/>
      <c r="BS16" s="290"/>
      <c r="BT16" s="290"/>
      <c r="BU16" s="290"/>
      <c r="BV16" s="290"/>
      <c r="BW16" s="290"/>
      <c r="BX16" s="290"/>
      <c r="BY16" s="290"/>
      <c r="BZ16" s="290"/>
      <c r="CA16" s="291">
        <f t="shared" si="0"/>
        <v>0</v>
      </c>
      <c r="CB16" s="292" t="e">
        <f t="shared" si="1"/>
        <v>#DIV/0!</v>
      </c>
      <c r="CC16" s="291">
        <f t="shared" si="2"/>
        <v>0</v>
      </c>
      <c r="CD16" s="292" t="e">
        <f t="shared" si="3"/>
        <v>#DIV/0!</v>
      </c>
      <c r="CE16" s="291">
        <f t="shared" si="4"/>
        <v>0</v>
      </c>
      <c r="CF16" s="292" t="e">
        <f t="shared" si="5"/>
        <v>#DIV/0!</v>
      </c>
      <c r="CG16" s="291" t="e">
        <f t="shared" si="6"/>
        <v>#DIV/0!</v>
      </c>
      <c r="CH16" s="291" t="e">
        <f t="shared" si="7"/>
        <v>#DIV/0!</v>
      </c>
      <c r="CI16" s="274"/>
    </row>
    <row r="17" spans="1:87" ht="36">
      <c r="A17" s="652"/>
      <c r="B17" s="686"/>
      <c r="C17" s="685"/>
      <c r="D17" s="687"/>
      <c r="E17" s="687"/>
      <c r="F17" s="687"/>
      <c r="G17" s="687"/>
      <c r="H17" s="386" t="s">
        <v>1933</v>
      </c>
      <c r="I17" s="386" t="s">
        <v>1303</v>
      </c>
      <c r="J17" s="70" t="s">
        <v>1156</v>
      </c>
      <c r="K17" s="288" t="s">
        <v>1082</v>
      </c>
      <c r="L17" s="289" t="s">
        <v>648</v>
      </c>
      <c r="M17" s="290"/>
      <c r="N17" s="290"/>
      <c r="O17" s="290"/>
      <c r="P17" s="290"/>
      <c r="Q17" s="290"/>
      <c r="R17" s="290"/>
      <c r="S17" s="290"/>
      <c r="T17" s="290" t="s">
        <v>648</v>
      </c>
      <c r="U17" s="290"/>
      <c r="V17" s="290"/>
      <c r="W17" s="290"/>
      <c r="X17" s="290"/>
      <c r="Y17" s="290"/>
      <c r="Z17" s="290"/>
      <c r="AA17" s="290"/>
      <c r="AB17" s="290"/>
      <c r="AC17" s="290"/>
      <c r="AD17" s="290"/>
      <c r="AE17" s="290"/>
      <c r="AF17" s="290"/>
      <c r="AG17" s="290"/>
      <c r="AH17" s="290"/>
      <c r="AI17" s="290"/>
      <c r="AJ17" s="290"/>
      <c r="AK17" s="290"/>
      <c r="AL17" s="290"/>
      <c r="AM17" s="290"/>
      <c r="AN17" s="290"/>
      <c r="AO17" s="290"/>
      <c r="AP17" s="290"/>
      <c r="AQ17" s="290"/>
      <c r="AR17" s="290"/>
      <c r="AS17" s="290"/>
      <c r="AT17" s="290"/>
      <c r="AU17" s="290"/>
      <c r="AV17" s="290"/>
      <c r="AW17" s="290"/>
      <c r="AX17" s="290"/>
      <c r="AY17" s="290"/>
      <c r="AZ17" s="290"/>
      <c r="BA17" s="290"/>
      <c r="BB17" s="290"/>
      <c r="BC17" s="290"/>
      <c r="BD17" s="290" t="s">
        <v>1039</v>
      </c>
      <c r="BE17" s="290" t="s">
        <v>1039</v>
      </c>
      <c r="BF17" s="290" t="s">
        <v>1039</v>
      </c>
      <c r="BG17" s="290" t="s">
        <v>1039</v>
      </c>
      <c r="BH17" s="290"/>
      <c r="BI17" s="290"/>
      <c r="BJ17" s="290"/>
      <c r="BK17" s="290"/>
      <c r="BL17" s="290"/>
      <c r="BM17" s="290"/>
      <c r="BN17" s="290"/>
      <c r="BO17" s="290"/>
      <c r="BP17" s="290"/>
      <c r="BQ17" s="290"/>
      <c r="BR17" s="290"/>
      <c r="BS17" s="290"/>
      <c r="BT17" s="290"/>
      <c r="BU17" s="290"/>
      <c r="BV17" s="290"/>
      <c r="BW17" s="290"/>
      <c r="BX17" s="290"/>
      <c r="BY17" s="290"/>
      <c r="BZ17" s="290"/>
      <c r="CA17" s="291">
        <f t="shared" si="0"/>
        <v>0</v>
      </c>
      <c r="CB17" s="292" t="e">
        <f t="shared" si="1"/>
        <v>#DIV/0!</v>
      </c>
      <c r="CC17" s="291">
        <f t="shared" si="2"/>
        <v>0</v>
      </c>
      <c r="CD17" s="292" t="e">
        <f t="shared" si="3"/>
        <v>#DIV/0!</v>
      </c>
      <c r="CE17" s="291">
        <f t="shared" si="4"/>
        <v>0</v>
      </c>
      <c r="CF17" s="292" t="e">
        <f t="shared" si="5"/>
        <v>#DIV/0!</v>
      </c>
      <c r="CG17" s="291" t="e">
        <f t="shared" si="6"/>
        <v>#DIV/0!</v>
      </c>
      <c r="CH17" s="291" t="e">
        <f t="shared" si="7"/>
        <v>#DIV/0!</v>
      </c>
      <c r="CI17" s="274"/>
    </row>
    <row r="18" spans="1:87" ht="48">
      <c r="A18" s="653"/>
      <c r="B18" s="686"/>
      <c r="C18" s="685"/>
      <c r="D18" s="687"/>
      <c r="E18" s="687"/>
      <c r="F18" s="687"/>
      <c r="G18" s="687"/>
      <c r="H18" s="386" t="s">
        <v>1934</v>
      </c>
      <c r="I18" s="386" t="s">
        <v>1303</v>
      </c>
      <c r="J18" s="70" t="s">
        <v>1156</v>
      </c>
      <c r="K18" s="288" t="s">
        <v>1082</v>
      </c>
      <c r="L18" s="289" t="s">
        <v>648</v>
      </c>
      <c r="M18" s="290"/>
      <c r="N18" s="290"/>
      <c r="O18" s="290"/>
      <c r="P18" s="290"/>
      <c r="Q18" s="290"/>
      <c r="R18" s="290"/>
      <c r="S18" s="290"/>
      <c r="T18" s="290"/>
      <c r="U18" s="290" t="s">
        <v>648</v>
      </c>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t="s">
        <v>1039</v>
      </c>
      <c r="BI18" s="290" t="s">
        <v>1769</v>
      </c>
      <c r="BJ18" s="290" t="s">
        <v>1039</v>
      </c>
      <c r="BK18" s="290"/>
      <c r="BL18" s="290"/>
      <c r="BM18" s="290"/>
      <c r="BN18" s="290"/>
      <c r="BO18" s="290"/>
      <c r="BP18" s="290"/>
      <c r="BQ18" s="290"/>
      <c r="BR18" s="290"/>
      <c r="BS18" s="290"/>
      <c r="BT18" s="290"/>
      <c r="BU18" s="290"/>
      <c r="BV18" s="290"/>
      <c r="BW18" s="290"/>
      <c r="BX18" s="290"/>
      <c r="BY18" s="290"/>
      <c r="BZ18" s="290"/>
      <c r="CA18" s="291">
        <f t="shared" si="0"/>
        <v>0</v>
      </c>
      <c r="CB18" s="292" t="e">
        <f t="shared" si="1"/>
        <v>#DIV/0!</v>
      </c>
      <c r="CC18" s="291">
        <f t="shared" si="2"/>
        <v>0</v>
      </c>
      <c r="CD18" s="292" t="e">
        <f t="shared" si="3"/>
        <v>#DIV/0!</v>
      </c>
      <c r="CE18" s="291">
        <f t="shared" si="4"/>
        <v>0</v>
      </c>
      <c r="CF18" s="292" t="e">
        <f t="shared" si="5"/>
        <v>#DIV/0!</v>
      </c>
      <c r="CG18" s="291" t="e">
        <f t="shared" si="6"/>
        <v>#DIV/0!</v>
      </c>
      <c r="CH18" s="291" t="e">
        <f t="shared" si="7"/>
        <v>#DIV/0!</v>
      </c>
      <c r="CI18" s="274"/>
    </row>
    <row r="19" spans="1:87" ht="18.75">
      <c r="A19" s="285"/>
      <c r="B19" s="686"/>
      <c r="C19" s="685"/>
      <c r="D19" s="687"/>
      <c r="E19" s="687"/>
      <c r="F19" s="687"/>
      <c r="G19" s="687"/>
      <c r="H19" s="386"/>
      <c r="I19" s="386" t="s">
        <v>1303</v>
      </c>
      <c r="J19" s="70" t="s">
        <v>1156</v>
      </c>
      <c r="K19" s="288" t="s">
        <v>1082</v>
      </c>
      <c r="L19" s="289" t="s">
        <v>648</v>
      </c>
      <c r="M19" s="290"/>
      <c r="N19" s="290"/>
      <c r="O19" s="290"/>
      <c r="P19" s="290"/>
      <c r="Q19" s="290"/>
      <c r="R19" s="290"/>
      <c r="S19" s="290"/>
      <c r="T19" s="290"/>
      <c r="U19" s="290"/>
      <c r="V19" s="290" t="s">
        <v>648</v>
      </c>
      <c r="W19" s="290"/>
      <c r="X19" s="290"/>
      <c r="Y19" s="290"/>
      <c r="Z19" s="290"/>
      <c r="AA19" s="290"/>
      <c r="AB19" s="290"/>
      <c r="AC19" s="290"/>
      <c r="AD19" s="290"/>
      <c r="AE19" s="290"/>
      <c r="AF19" s="290"/>
      <c r="AG19" s="290"/>
      <c r="AH19" s="290"/>
      <c r="AI19" s="290"/>
      <c r="AJ19" s="290"/>
      <c r="AK19" s="290"/>
      <c r="AL19" s="290"/>
      <c r="AM19" s="290"/>
      <c r="AN19" s="290"/>
      <c r="AO19" s="290"/>
      <c r="AP19" s="290"/>
      <c r="AQ19" s="290"/>
      <c r="AR19" s="290"/>
      <c r="AS19" s="290"/>
      <c r="AT19" s="290"/>
      <c r="AU19" s="290"/>
      <c r="AV19" s="290"/>
      <c r="AW19" s="290"/>
      <c r="AX19" s="290"/>
      <c r="AY19" s="290"/>
      <c r="AZ19" s="290"/>
      <c r="BA19" s="290"/>
      <c r="BB19" s="290"/>
      <c r="BC19" s="290"/>
      <c r="BD19" s="290"/>
      <c r="BE19" s="290"/>
      <c r="BF19" s="290"/>
      <c r="BG19" s="290"/>
      <c r="BH19" s="290"/>
      <c r="BI19" s="290"/>
      <c r="BJ19" s="290"/>
      <c r="BK19" s="290"/>
      <c r="BL19" s="290"/>
      <c r="BM19" s="290"/>
      <c r="BN19" s="290"/>
      <c r="BO19" s="290"/>
      <c r="BP19" s="290"/>
      <c r="BQ19" s="290"/>
      <c r="BR19" s="290"/>
      <c r="BS19" s="290"/>
      <c r="BT19" s="290"/>
      <c r="BU19" s="290"/>
      <c r="BV19" s="290"/>
      <c r="BW19" s="290"/>
      <c r="BX19" s="290"/>
      <c r="BY19" s="290"/>
      <c r="BZ19" s="290"/>
      <c r="CA19" s="291">
        <f t="shared" si="0"/>
        <v>0</v>
      </c>
      <c r="CB19" s="292" t="e">
        <f t="shared" si="1"/>
        <v>#DIV/0!</v>
      </c>
      <c r="CC19" s="291">
        <f t="shared" si="2"/>
        <v>0</v>
      </c>
      <c r="CD19" s="292" t="e">
        <f t="shared" si="3"/>
        <v>#DIV/0!</v>
      </c>
      <c r="CE19" s="291">
        <f t="shared" si="4"/>
        <v>0</v>
      </c>
      <c r="CF19" s="292" t="e">
        <f t="shared" si="5"/>
        <v>#DIV/0!</v>
      </c>
      <c r="CG19" s="291" t="e">
        <f t="shared" si="6"/>
        <v>#DIV/0!</v>
      </c>
      <c r="CH19" s="291" t="e">
        <f t="shared" si="7"/>
        <v>#DIV/0!</v>
      </c>
      <c r="CI19" s="274"/>
    </row>
    <row r="20" spans="1:87" ht="18.75">
      <c r="A20" s="285">
        <v>5</v>
      </c>
      <c r="B20" s="286">
        <v>7</v>
      </c>
      <c r="C20" s="649" t="s">
        <v>983</v>
      </c>
      <c r="D20" s="649"/>
      <c r="E20" s="649"/>
      <c r="F20" s="287" t="s">
        <v>1176</v>
      </c>
      <c r="G20" s="287" t="s">
        <v>1176</v>
      </c>
      <c r="H20" s="287" t="s">
        <v>1176</v>
      </c>
      <c r="I20" s="287" t="s">
        <v>1176</v>
      </c>
      <c r="J20" s="392" t="s">
        <v>1156</v>
      </c>
      <c r="K20" s="287" t="s">
        <v>1176</v>
      </c>
      <c r="L20" s="287" t="s">
        <v>1176</v>
      </c>
      <c r="M20" s="287" t="s">
        <v>1176</v>
      </c>
      <c r="N20" s="287" t="s">
        <v>1176</v>
      </c>
      <c r="O20" s="287" t="s">
        <v>1176</v>
      </c>
      <c r="P20" s="287" t="s">
        <v>1176</v>
      </c>
      <c r="Q20" s="287" t="s">
        <v>1176</v>
      </c>
      <c r="R20" s="287" t="s">
        <v>1176</v>
      </c>
      <c r="S20" s="287" t="s">
        <v>1176</v>
      </c>
      <c r="T20" s="287" t="s">
        <v>1176</v>
      </c>
      <c r="U20" s="287" t="s">
        <v>1176</v>
      </c>
      <c r="V20" s="287" t="s">
        <v>1176</v>
      </c>
      <c r="W20" s="287" t="s">
        <v>1176</v>
      </c>
      <c r="X20" s="287" t="s">
        <v>1176</v>
      </c>
      <c r="Y20" s="287" t="s">
        <v>1176</v>
      </c>
      <c r="Z20" s="287" t="s">
        <v>1176</v>
      </c>
      <c r="AA20" s="287" t="s">
        <v>1176</v>
      </c>
      <c r="AB20" s="287" t="s">
        <v>1176</v>
      </c>
      <c r="AC20" s="287" t="s">
        <v>1176</v>
      </c>
      <c r="AD20" s="287" t="s">
        <v>1176</v>
      </c>
      <c r="AE20" s="287" t="s">
        <v>1176</v>
      </c>
      <c r="AF20" s="287" t="s">
        <v>1176</v>
      </c>
      <c r="AG20" s="287" t="s">
        <v>1176</v>
      </c>
      <c r="AH20" s="287" t="s">
        <v>1176</v>
      </c>
      <c r="AI20" s="287" t="s">
        <v>1176</v>
      </c>
      <c r="AJ20" s="287" t="s">
        <v>1176</v>
      </c>
      <c r="AK20" s="287" t="s">
        <v>1176</v>
      </c>
      <c r="AL20" s="287" t="s">
        <v>1176</v>
      </c>
      <c r="AM20" s="287" t="s">
        <v>1176</v>
      </c>
      <c r="AN20" s="287" t="s">
        <v>1176</v>
      </c>
      <c r="AO20" s="287"/>
      <c r="AP20" s="287" t="s">
        <v>1176</v>
      </c>
      <c r="AQ20" s="287" t="s">
        <v>1176</v>
      </c>
      <c r="AR20" s="287" t="s">
        <v>1176</v>
      </c>
      <c r="AS20" s="287"/>
      <c r="AT20" s="287" t="s">
        <v>1176</v>
      </c>
      <c r="AU20" s="287" t="s">
        <v>1176</v>
      </c>
      <c r="AV20" s="287" t="s">
        <v>1176</v>
      </c>
      <c r="AW20" s="287" t="s">
        <v>1176</v>
      </c>
      <c r="AX20" s="287" t="s">
        <v>1176</v>
      </c>
      <c r="AY20" s="287"/>
      <c r="AZ20" s="287" t="s">
        <v>1176</v>
      </c>
      <c r="BA20" s="287" t="s">
        <v>1176</v>
      </c>
      <c r="BB20" s="287"/>
      <c r="BC20" s="287" t="s">
        <v>1176</v>
      </c>
      <c r="BD20" s="287" t="s">
        <v>1176</v>
      </c>
      <c r="BE20" s="287" t="s">
        <v>1176</v>
      </c>
      <c r="BF20" s="287" t="s">
        <v>1176</v>
      </c>
      <c r="BG20" s="287" t="s">
        <v>1176</v>
      </c>
      <c r="BH20" s="287" t="s">
        <v>1176</v>
      </c>
      <c r="BI20" s="287" t="s">
        <v>1176</v>
      </c>
      <c r="BJ20" s="287" t="s">
        <v>1176</v>
      </c>
      <c r="BK20" s="287" t="s">
        <v>1176</v>
      </c>
      <c r="BL20" s="287" t="s">
        <v>1176</v>
      </c>
      <c r="BM20" s="287" t="s">
        <v>1176</v>
      </c>
      <c r="BN20" s="287" t="s">
        <v>1176</v>
      </c>
      <c r="BO20" s="287" t="s">
        <v>1176</v>
      </c>
      <c r="BP20" s="287" t="s">
        <v>1176</v>
      </c>
      <c r="BQ20" s="287" t="s">
        <v>1176</v>
      </c>
      <c r="BR20" s="287" t="s">
        <v>1176</v>
      </c>
      <c r="BS20" s="287" t="s">
        <v>1176</v>
      </c>
      <c r="BT20" s="287" t="s">
        <v>1176</v>
      </c>
      <c r="BU20" s="287" t="s">
        <v>1176</v>
      </c>
      <c r="BV20" s="287" t="s">
        <v>1176</v>
      </c>
      <c r="BW20" s="287" t="s">
        <v>1176</v>
      </c>
      <c r="BX20" s="287" t="s">
        <v>1176</v>
      </c>
      <c r="BY20" s="287" t="s">
        <v>1176</v>
      </c>
      <c r="BZ20" s="287" t="s">
        <v>1176</v>
      </c>
      <c r="CA20" s="287" t="s">
        <v>1176</v>
      </c>
      <c r="CB20" s="287" t="s">
        <v>1176</v>
      </c>
      <c r="CC20" s="287" t="s">
        <v>1176</v>
      </c>
      <c r="CD20" s="287" t="s">
        <v>1176</v>
      </c>
      <c r="CE20" s="287" t="s">
        <v>1176</v>
      </c>
      <c r="CF20" s="287" t="s">
        <v>1176</v>
      </c>
      <c r="CG20" s="287" t="s">
        <v>1176</v>
      </c>
      <c r="CH20" s="287" t="s">
        <v>1176</v>
      </c>
      <c r="CI20" s="274"/>
    </row>
    <row r="21" spans="1:87" ht="18.75">
      <c r="A21" s="285">
        <v>6</v>
      </c>
      <c r="B21" s="286">
        <v>8</v>
      </c>
      <c r="C21" s="649" t="s">
        <v>1085</v>
      </c>
      <c r="D21" s="649"/>
      <c r="E21" s="649"/>
      <c r="F21" s="287" t="s">
        <v>1176</v>
      </c>
      <c r="G21" s="287" t="s">
        <v>1176</v>
      </c>
      <c r="H21" s="287" t="s">
        <v>1176</v>
      </c>
      <c r="I21" s="287" t="s">
        <v>1176</v>
      </c>
      <c r="J21" s="392" t="s">
        <v>1156</v>
      </c>
      <c r="K21" s="287" t="s">
        <v>1176</v>
      </c>
      <c r="L21" s="287" t="s">
        <v>1176</v>
      </c>
      <c r="M21" s="287" t="s">
        <v>1176</v>
      </c>
      <c r="N21" s="287" t="s">
        <v>1176</v>
      </c>
      <c r="O21" s="287" t="s">
        <v>1176</v>
      </c>
      <c r="P21" s="287" t="s">
        <v>1176</v>
      </c>
      <c r="Q21" s="287" t="s">
        <v>1176</v>
      </c>
      <c r="R21" s="287" t="s">
        <v>1176</v>
      </c>
      <c r="S21" s="287" t="s">
        <v>1176</v>
      </c>
      <c r="T21" s="287" t="s">
        <v>1176</v>
      </c>
      <c r="U21" s="287" t="s">
        <v>1176</v>
      </c>
      <c r="V21" s="287" t="s">
        <v>1176</v>
      </c>
      <c r="W21" s="287" t="s">
        <v>1176</v>
      </c>
      <c r="X21" s="287" t="s">
        <v>1176</v>
      </c>
      <c r="Y21" s="287" t="s">
        <v>1176</v>
      </c>
      <c r="Z21" s="287" t="s">
        <v>1176</v>
      </c>
      <c r="AA21" s="287" t="s">
        <v>1176</v>
      </c>
      <c r="AB21" s="287" t="s">
        <v>1176</v>
      </c>
      <c r="AC21" s="287" t="s">
        <v>1176</v>
      </c>
      <c r="AD21" s="287" t="s">
        <v>1176</v>
      </c>
      <c r="AE21" s="287" t="s">
        <v>1176</v>
      </c>
      <c r="AF21" s="287" t="s">
        <v>1176</v>
      </c>
      <c r="AG21" s="287" t="s">
        <v>1176</v>
      </c>
      <c r="AH21" s="287" t="s">
        <v>1176</v>
      </c>
      <c r="AI21" s="287" t="s">
        <v>1176</v>
      </c>
      <c r="AJ21" s="287" t="s">
        <v>1176</v>
      </c>
      <c r="AK21" s="287" t="s">
        <v>1176</v>
      </c>
      <c r="AL21" s="287" t="s">
        <v>1176</v>
      </c>
      <c r="AM21" s="287" t="s">
        <v>1176</v>
      </c>
      <c r="AN21" s="287" t="s">
        <v>1176</v>
      </c>
      <c r="AO21" s="287"/>
      <c r="AP21" s="287" t="s">
        <v>1176</v>
      </c>
      <c r="AQ21" s="287" t="s">
        <v>1176</v>
      </c>
      <c r="AR21" s="287" t="s">
        <v>1176</v>
      </c>
      <c r="AS21" s="287"/>
      <c r="AT21" s="287" t="s">
        <v>1176</v>
      </c>
      <c r="AU21" s="287" t="s">
        <v>1176</v>
      </c>
      <c r="AV21" s="287" t="s">
        <v>1176</v>
      </c>
      <c r="AW21" s="287" t="s">
        <v>1176</v>
      </c>
      <c r="AX21" s="287" t="s">
        <v>1176</v>
      </c>
      <c r="AY21" s="287"/>
      <c r="AZ21" s="287" t="s">
        <v>1176</v>
      </c>
      <c r="BA21" s="287" t="s">
        <v>1176</v>
      </c>
      <c r="BB21" s="287"/>
      <c r="BC21" s="287" t="s">
        <v>1176</v>
      </c>
      <c r="BD21" s="287" t="s">
        <v>1176</v>
      </c>
      <c r="BE21" s="287" t="s">
        <v>1176</v>
      </c>
      <c r="BF21" s="287" t="s">
        <v>1176</v>
      </c>
      <c r="BG21" s="287" t="s">
        <v>1176</v>
      </c>
      <c r="BH21" s="287" t="s">
        <v>1176</v>
      </c>
      <c r="BI21" s="287" t="s">
        <v>1176</v>
      </c>
      <c r="BJ21" s="287" t="s">
        <v>1176</v>
      </c>
      <c r="BK21" s="287" t="s">
        <v>1176</v>
      </c>
      <c r="BL21" s="287" t="s">
        <v>1176</v>
      </c>
      <c r="BM21" s="287" t="s">
        <v>1176</v>
      </c>
      <c r="BN21" s="287" t="s">
        <v>1176</v>
      </c>
      <c r="BO21" s="287" t="s">
        <v>1176</v>
      </c>
      <c r="BP21" s="287" t="s">
        <v>1176</v>
      </c>
      <c r="BQ21" s="287" t="s">
        <v>1176</v>
      </c>
      <c r="BR21" s="287" t="s">
        <v>1176</v>
      </c>
      <c r="BS21" s="287" t="s">
        <v>1176</v>
      </c>
      <c r="BT21" s="287" t="s">
        <v>1176</v>
      </c>
      <c r="BU21" s="287" t="s">
        <v>1176</v>
      </c>
      <c r="BV21" s="287" t="s">
        <v>1176</v>
      </c>
      <c r="BW21" s="287" t="s">
        <v>1176</v>
      </c>
      <c r="BX21" s="287" t="s">
        <v>1176</v>
      </c>
      <c r="BY21" s="287" t="s">
        <v>1176</v>
      </c>
      <c r="BZ21" s="287" t="s">
        <v>1176</v>
      </c>
      <c r="CA21" s="287" t="s">
        <v>1176</v>
      </c>
      <c r="CB21" s="287" t="s">
        <v>1176</v>
      </c>
      <c r="CC21" s="287" t="s">
        <v>1176</v>
      </c>
      <c r="CD21" s="287" t="s">
        <v>1176</v>
      </c>
      <c r="CE21" s="287" t="s">
        <v>1176</v>
      </c>
      <c r="CF21" s="287" t="s">
        <v>1176</v>
      </c>
      <c r="CG21" s="287" t="s">
        <v>1176</v>
      </c>
      <c r="CH21" s="287" t="s">
        <v>1176</v>
      </c>
      <c r="CI21" s="274"/>
    </row>
    <row r="22" spans="1:87" ht="288">
      <c r="A22" s="285">
        <v>7</v>
      </c>
      <c r="B22" s="384">
        <v>23</v>
      </c>
      <c r="C22" s="385" t="s">
        <v>1226</v>
      </c>
      <c r="D22" s="386" t="s">
        <v>23</v>
      </c>
      <c r="E22" s="385" t="s">
        <v>80</v>
      </c>
      <c r="F22" s="386" t="s">
        <v>25</v>
      </c>
      <c r="G22" s="385" t="s">
        <v>80</v>
      </c>
      <c r="H22" s="385" t="s">
        <v>1251</v>
      </c>
      <c r="I22" s="386" t="s">
        <v>1303</v>
      </c>
      <c r="J22" s="70" t="s">
        <v>1156</v>
      </c>
      <c r="K22" s="288" t="s">
        <v>1082</v>
      </c>
      <c r="L22" s="289" t="s">
        <v>648</v>
      </c>
      <c r="M22" s="290" t="s">
        <v>648</v>
      </c>
      <c r="N22" s="290"/>
      <c r="O22" s="290"/>
      <c r="P22" s="290"/>
      <c r="Q22" s="290"/>
      <c r="R22" s="290"/>
      <c r="S22" s="290"/>
      <c r="T22" s="290"/>
      <c r="U22" s="290"/>
      <c r="V22" s="290"/>
      <c r="W22" s="290"/>
      <c r="X22" s="290"/>
      <c r="Y22" s="290"/>
      <c r="Z22" s="290" t="s">
        <v>1769</v>
      </c>
      <c r="AA22" s="290"/>
      <c r="AB22" s="290"/>
      <c r="AC22" s="290"/>
      <c r="AD22" s="290"/>
      <c r="AE22" s="290"/>
      <c r="AF22" s="290"/>
      <c r="AG22" s="290"/>
      <c r="AH22" s="290"/>
      <c r="AI22" s="290"/>
      <c r="AJ22" s="290"/>
      <c r="AK22" s="290"/>
      <c r="AL22" s="290"/>
      <c r="AM22" s="290"/>
      <c r="AN22" s="290"/>
      <c r="AO22" s="290"/>
      <c r="AP22" s="290"/>
      <c r="AQ22" s="290"/>
      <c r="AR22" s="290"/>
      <c r="AS22" s="290"/>
      <c r="AT22" s="290"/>
      <c r="AU22" s="290"/>
      <c r="AV22" s="290"/>
      <c r="AW22" s="290"/>
      <c r="AX22" s="290"/>
      <c r="AY22" s="290"/>
      <c r="AZ22" s="290"/>
      <c r="BA22" s="290"/>
      <c r="BB22" s="290"/>
      <c r="BC22" s="290"/>
      <c r="BD22" s="290"/>
      <c r="BE22" s="290"/>
      <c r="BF22" s="290"/>
      <c r="BG22" s="290"/>
      <c r="BH22" s="290"/>
      <c r="BI22" s="290"/>
      <c r="BJ22" s="290"/>
      <c r="BK22" s="290"/>
      <c r="BL22" s="290"/>
      <c r="BM22" s="290"/>
      <c r="BN22" s="290"/>
      <c r="BO22" s="290"/>
      <c r="BP22" s="290"/>
      <c r="BQ22" s="290"/>
      <c r="BR22" s="290"/>
      <c r="BS22" s="290"/>
      <c r="BT22" s="290"/>
      <c r="BU22" s="290"/>
      <c r="BV22" s="290"/>
      <c r="BW22" s="290"/>
      <c r="BX22" s="290"/>
      <c r="BY22" s="290"/>
      <c r="BZ22" s="290"/>
      <c r="CA22" s="291">
        <f t="shared" si="0"/>
        <v>0</v>
      </c>
      <c r="CB22" s="292" t="e">
        <f t="shared" ref="CB22:CB29" si="8">CA22/COUNTA($BK22:$BT22)</f>
        <v>#DIV/0!</v>
      </c>
      <c r="CC22" s="291">
        <f t="shared" si="2"/>
        <v>0</v>
      </c>
      <c r="CD22" s="292" t="e">
        <f t="shared" ref="CD22:CD29" si="9">CC22/COUNTA($BK22:$BT22)</f>
        <v>#DIV/0!</v>
      </c>
      <c r="CE22" s="291">
        <f t="shared" si="4"/>
        <v>0</v>
      </c>
      <c r="CF22" s="292" t="e">
        <f t="shared" si="5"/>
        <v>#DIV/0!</v>
      </c>
      <c r="CG22" s="291" t="e">
        <f t="shared" si="6"/>
        <v>#DIV/0!</v>
      </c>
      <c r="CH22" s="291" t="e">
        <f t="shared" si="7"/>
        <v>#DIV/0!</v>
      </c>
      <c r="CI22" s="274"/>
    </row>
    <row r="23" spans="1:87" ht="156">
      <c r="A23" s="285">
        <v>8</v>
      </c>
      <c r="B23" s="384">
        <v>24</v>
      </c>
      <c r="C23" s="385" t="s">
        <v>70</v>
      </c>
      <c r="D23" s="386" t="s">
        <v>25</v>
      </c>
      <c r="E23" s="385" t="s">
        <v>67</v>
      </c>
      <c r="F23" s="386" t="s">
        <v>25</v>
      </c>
      <c r="G23" s="385" t="s">
        <v>67</v>
      </c>
      <c r="H23" s="385" t="s">
        <v>1248</v>
      </c>
      <c r="I23" s="386" t="s">
        <v>1303</v>
      </c>
      <c r="J23" s="70" t="s">
        <v>1156</v>
      </c>
      <c r="K23" s="288" t="s">
        <v>1082</v>
      </c>
      <c r="L23" s="289" t="s">
        <v>648</v>
      </c>
      <c r="M23" s="290"/>
      <c r="N23" s="290" t="s">
        <v>648</v>
      </c>
      <c r="O23" s="290"/>
      <c r="P23" s="290"/>
      <c r="Q23" s="290"/>
      <c r="R23" s="290"/>
      <c r="S23" s="290"/>
      <c r="T23" s="290"/>
      <c r="U23" s="290"/>
      <c r="V23" s="290"/>
      <c r="W23" s="290"/>
      <c r="X23" s="290"/>
      <c r="Y23" s="290"/>
      <c r="Z23" s="290"/>
      <c r="AA23" s="290" t="s">
        <v>1769</v>
      </c>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0"/>
      <c r="AY23" s="290"/>
      <c r="AZ23" s="290"/>
      <c r="BA23" s="290"/>
      <c r="BB23" s="290"/>
      <c r="BC23" s="290"/>
      <c r="BD23" s="290"/>
      <c r="BE23" s="290"/>
      <c r="BF23" s="290"/>
      <c r="BG23" s="290"/>
      <c r="BH23" s="290"/>
      <c r="BI23" s="290"/>
      <c r="BJ23" s="290"/>
      <c r="BK23" s="290"/>
      <c r="BL23" s="290"/>
      <c r="BM23" s="290"/>
      <c r="BN23" s="290"/>
      <c r="BO23" s="290"/>
      <c r="BP23" s="290"/>
      <c r="BQ23" s="290"/>
      <c r="BR23" s="290"/>
      <c r="BS23" s="290"/>
      <c r="BT23" s="290"/>
      <c r="BU23" s="290"/>
      <c r="BV23" s="290"/>
      <c r="BW23" s="290"/>
      <c r="BX23" s="290"/>
      <c r="BY23" s="290"/>
      <c r="BZ23" s="290"/>
      <c r="CA23" s="291">
        <f t="shared" si="0"/>
        <v>0</v>
      </c>
      <c r="CB23" s="292" t="e">
        <f t="shared" si="8"/>
        <v>#DIV/0!</v>
      </c>
      <c r="CC23" s="291">
        <f t="shared" si="2"/>
        <v>0</v>
      </c>
      <c r="CD23" s="292" t="e">
        <f t="shared" si="9"/>
        <v>#DIV/0!</v>
      </c>
      <c r="CE23" s="291">
        <f t="shared" si="4"/>
        <v>0</v>
      </c>
      <c r="CF23" s="292" t="e">
        <f t="shared" si="5"/>
        <v>#DIV/0!</v>
      </c>
      <c r="CG23" s="291" t="e">
        <f t="shared" si="6"/>
        <v>#DIV/0!</v>
      </c>
      <c r="CH23" s="291" t="e">
        <f t="shared" si="7"/>
        <v>#DIV/0!</v>
      </c>
      <c r="CI23" s="274"/>
    </row>
    <row r="24" spans="1:87" ht="108">
      <c r="A24" s="285">
        <v>9</v>
      </c>
      <c r="B24" s="384">
        <v>25</v>
      </c>
      <c r="C24" s="385" t="s">
        <v>1229</v>
      </c>
      <c r="D24" s="386" t="s">
        <v>23</v>
      </c>
      <c r="E24" s="385" t="s">
        <v>363</v>
      </c>
      <c r="F24" s="386" t="s">
        <v>25</v>
      </c>
      <c r="G24" s="385" t="s">
        <v>363</v>
      </c>
      <c r="H24" s="385" t="s">
        <v>1926</v>
      </c>
      <c r="I24" s="386" t="s">
        <v>1145</v>
      </c>
      <c r="J24" s="70" t="s">
        <v>1156</v>
      </c>
      <c r="K24" s="288" t="s">
        <v>1082</v>
      </c>
      <c r="L24" s="289" t="s">
        <v>648</v>
      </c>
      <c r="M24" s="290" t="s">
        <v>648</v>
      </c>
      <c r="N24" s="290"/>
      <c r="O24" s="290"/>
      <c r="P24" s="290"/>
      <c r="Q24" s="290"/>
      <c r="R24" s="290"/>
      <c r="S24" s="290"/>
      <c r="T24" s="290"/>
      <c r="U24" s="290"/>
      <c r="V24" s="290"/>
      <c r="W24" s="290"/>
      <c r="X24" s="290"/>
      <c r="Y24" s="290" t="s">
        <v>1567</v>
      </c>
      <c r="Z24" s="290"/>
      <c r="AA24" s="290"/>
      <c r="AB24" s="290"/>
      <c r="AC24" s="290"/>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c r="BA24" s="290"/>
      <c r="BB24" s="290"/>
      <c r="BC24" s="290"/>
      <c r="BD24" s="290"/>
      <c r="BE24" s="290"/>
      <c r="BF24" s="290"/>
      <c r="BG24" s="290"/>
      <c r="BH24" s="290"/>
      <c r="BI24" s="290"/>
      <c r="BJ24" s="290"/>
      <c r="BK24" s="290"/>
      <c r="BL24" s="290"/>
      <c r="BM24" s="290"/>
      <c r="BN24" s="290"/>
      <c r="BO24" s="290"/>
      <c r="BP24" s="290"/>
      <c r="BQ24" s="290"/>
      <c r="BR24" s="290"/>
      <c r="BS24" s="290"/>
      <c r="BT24" s="290"/>
      <c r="BU24" s="290"/>
      <c r="BV24" s="290"/>
      <c r="BW24" s="290"/>
      <c r="BX24" s="290"/>
      <c r="BY24" s="290"/>
      <c r="BZ24" s="290"/>
      <c r="CA24" s="291">
        <f t="shared" si="0"/>
        <v>0</v>
      </c>
      <c r="CB24" s="292" t="e">
        <f t="shared" si="8"/>
        <v>#DIV/0!</v>
      </c>
      <c r="CC24" s="291">
        <f t="shared" si="2"/>
        <v>0</v>
      </c>
      <c r="CD24" s="292" t="e">
        <f t="shared" si="9"/>
        <v>#DIV/0!</v>
      </c>
      <c r="CE24" s="291">
        <f t="shared" si="4"/>
        <v>0</v>
      </c>
      <c r="CF24" s="292" t="e">
        <f t="shared" si="5"/>
        <v>#DIV/0!</v>
      </c>
      <c r="CG24" s="291" t="e">
        <f t="shared" si="6"/>
        <v>#DIV/0!</v>
      </c>
      <c r="CH24" s="291" t="e">
        <f t="shared" si="7"/>
        <v>#DIV/0!</v>
      </c>
      <c r="CI24" s="274"/>
    </row>
    <row r="25" spans="1:87" ht="108">
      <c r="A25" s="285">
        <v>10</v>
      </c>
      <c r="B25" s="384">
        <v>26</v>
      </c>
      <c r="C25" s="385" t="s">
        <v>7</v>
      </c>
      <c r="D25" s="386" t="s">
        <v>23</v>
      </c>
      <c r="E25" s="385" t="s">
        <v>1814</v>
      </c>
      <c r="F25" s="386" t="s">
        <v>25</v>
      </c>
      <c r="G25" s="295" t="s">
        <v>1230</v>
      </c>
      <c r="H25" s="295" t="s">
        <v>1491</v>
      </c>
      <c r="I25" s="290" t="s">
        <v>1145</v>
      </c>
      <c r="J25" s="70" t="s">
        <v>1156</v>
      </c>
      <c r="K25" s="288" t="s">
        <v>1082</v>
      </c>
      <c r="L25" s="289" t="s">
        <v>648</v>
      </c>
      <c r="M25" s="290" t="s">
        <v>648</v>
      </c>
      <c r="N25" s="290"/>
      <c r="O25" s="290"/>
      <c r="P25" s="290"/>
      <c r="Q25" s="290"/>
      <c r="R25" s="290"/>
      <c r="S25" s="290"/>
      <c r="T25" s="290"/>
      <c r="U25" s="290"/>
      <c r="V25" s="290"/>
      <c r="W25" s="290"/>
      <c r="X25" s="290"/>
      <c r="Y25" s="290" t="s">
        <v>1769</v>
      </c>
      <c r="Z25" s="290"/>
      <c r="AA25" s="290"/>
      <c r="AB25" s="290"/>
      <c r="AC25" s="290"/>
      <c r="AD25" s="290"/>
      <c r="AE25" s="290"/>
      <c r="AF25" s="290" t="s">
        <v>1772</v>
      </c>
      <c r="AG25" s="290"/>
      <c r="AH25" s="290"/>
      <c r="AI25" s="290"/>
      <c r="AJ25" s="290"/>
      <c r="AK25" s="290"/>
      <c r="AL25" s="290"/>
      <c r="AM25" s="290"/>
      <c r="AN25" s="290"/>
      <c r="AO25" s="290"/>
      <c r="AP25" s="290"/>
      <c r="AQ25" s="290"/>
      <c r="AR25" s="290"/>
      <c r="AS25" s="290"/>
      <c r="AT25" s="290"/>
      <c r="AU25" s="290"/>
      <c r="AV25" s="290"/>
      <c r="AW25" s="290"/>
      <c r="AX25" s="290"/>
      <c r="AY25" s="290"/>
      <c r="AZ25" s="290"/>
      <c r="BA25" s="290"/>
      <c r="BB25" s="290"/>
      <c r="BC25" s="290"/>
      <c r="BD25" s="290"/>
      <c r="BE25" s="290"/>
      <c r="BF25" s="290"/>
      <c r="BG25" s="290"/>
      <c r="BH25" s="290"/>
      <c r="BI25" s="290"/>
      <c r="BJ25" s="290"/>
      <c r="BK25" s="290"/>
      <c r="BL25" s="290"/>
      <c r="BM25" s="290"/>
      <c r="BN25" s="290"/>
      <c r="BO25" s="290"/>
      <c r="BP25" s="290"/>
      <c r="BQ25" s="290"/>
      <c r="BR25" s="290"/>
      <c r="BS25" s="290"/>
      <c r="BT25" s="290"/>
      <c r="BU25" s="290"/>
      <c r="BV25" s="290"/>
      <c r="BW25" s="290"/>
      <c r="BX25" s="290"/>
      <c r="BY25" s="290"/>
      <c r="BZ25" s="290"/>
      <c r="CA25" s="291">
        <f t="shared" si="0"/>
        <v>0</v>
      </c>
      <c r="CB25" s="292" t="e">
        <f t="shared" si="8"/>
        <v>#DIV/0!</v>
      </c>
      <c r="CC25" s="291">
        <f t="shared" si="2"/>
        <v>0</v>
      </c>
      <c r="CD25" s="292" t="e">
        <f t="shared" si="9"/>
        <v>#DIV/0!</v>
      </c>
      <c r="CE25" s="291">
        <f t="shared" si="4"/>
        <v>0</v>
      </c>
      <c r="CF25" s="292" t="e">
        <f t="shared" si="5"/>
        <v>#DIV/0!</v>
      </c>
      <c r="CG25" s="291" t="e">
        <f t="shared" si="6"/>
        <v>#DIV/0!</v>
      </c>
      <c r="CH25" s="291" t="e">
        <f t="shared" si="7"/>
        <v>#DIV/0!</v>
      </c>
      <c r="CI25" s="274"/>
    </row>
    <row r="26" spans="1:87" ht="360">
      <c r="A26" s="285">
        <v>11</v>
      </c>
      <c r="B26" s="384">
        <v>27</v>
      </c>
      <c r="C26" s="385" t="s">
        <v>369</v>
      </c>
      <c r="D26" s="386" t="s">
        <v>25</v>
      </c>
      <c r="E26" s="385" t="s">
        <v>1400</v>
      </c>
      <c r="F26" s="386" t="s">
        <v>25</v>
      </c>
      <c r="G26" s="290" t="s">
        <v>1400</v>
      </c>
      <c r="H26" s="290" t="s">
        <v>1494</v>
      </c>
      <c r="I26" s="290" t="s">
        <v>1303</v>
      </c>
      <c r="J26" s="70" t="s">
        <v>1156</v>
      </c>
      <c r="K26" s="288" t="s">
        <v>1082</v>
      </c>
      <c r="L26" s="289" t="s">
        <v>648</v>
      </c>
      <c r="M26" s="290"/>
      <c r="N26" s="290" t="s">
        <v>648</v>
      </c>
      <c r="O26" s="290"/>
      <c r="P26" s="290"/>
      <c r="Q26" s="290"/>
      <c r="R26" s="290"/>
      <c r="S26" s="290"/>
      <c r="T26" s="290"/>
      <c r="U26" s="290"/>
      <c r="V26" s="290"/>
      <c r="W26" s="290"/>
      <c r="X26" s="290"/>
      <c r="Y26" s="290"/>
      <c r="Z26" s="290"/>
      <c r="AA26" s="290"/>
      <c r="AB26" s="290" t="s">
        <v>1769</v>
      </c>
      <c r="AC26" s="290"/>
      <c r="AD26" s="290"/>
      <c r="AE26" s="290"/>
      <c r="AF26" s="290"/>
      <c r="AG26" s="290"/>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0"/>
      <c r="BP26" s="290"/>
      <c r="BQ26" s="290"/>
      <c r="BR26" s="290"/>
      <c r="BS26" s="290"/>
      <c r="BT26" s="290"/>
      <c r="BU26" s="290"/>
      <c r="BV26" s="290"/>
      <c r="BW26" s="290"/>
      <c r="BX26" s="290"/>
      <c r="BY26" s="290"/>
      <c r="BZ26" s="290"/>
      <c r="CA26" s="291">
        <f t="shared" si="0"/>
        <v>0</v>
      </c>
      <c r="CB26" s="292" t="e">
        <f t="shared" si="8"/>
        <v>#DIV/0!</v>
      </c>
      <c r="CC26" s="291">
        <f t="shared" si="2"/>
        <v>0</v>
      </c>
      <c r="CD26" s="292" t="e">
        <f t="shared" si="9"/>
        <v>#DIV/0!</v>
      </c>
      <c r="CE26" s="291">
        <f t="shared" si="4"/>
        <v>0</v>
      </c>
      <c r="CF26" s="292" t="e">
        <f t="shared" si="5"/>
        <v>#DIV/0!</v>
      </c>
      <c r="CG26" s="291" t="e">
        <f t="shared" si="6"/>
        <v>#DIV/0!</v>
      </c>
      <c r="CH26" s="291" t="e">
        <f t="shared" si="7"/>
        <v>#DIV/0!</v>
      </c>
      <c r="CI26" s="274"/>
    </row>
    <row r="27" spans="1:87" ht="409.5">
      <c r="A27" s="285">
        <v>12</v>
      </c>
      <c r="B27" s="384">
        <v>28</v>
      </c>
      <c r="C27" s="385" t="s">
        <v>83</v>
      </c>
      <c r="D27" s="386" t="s">
        <v>25</v>
      </c>
      <c r="E27" s="385" t="s">
        <v>82</v>
      </c>
      <c r="F27" s="386" t="s">
        <v>25</v>
      </c>
      <c r="G27" s="290" t="s">
        <v>82</v>
      </c>
      <c r="H27" s="290" t="s">
        <v>1492</v>
      </c>
      <c r="I27" s="290" t="s">
        <v>1145</v>
      </c>
      <c r="J27" s="70" t="s">
        <v>1156</v>
      </c>
      <c r="K27" s="288" t="s">
        <v>1082</v>
      </c>
      <c r="L27" s="289" t="s">
        <v>648</v>
      </c>
      <c r="M27" s="290"/>
      <c r="N27" s="290"/>
      <c r="O27" s="290"/>
      <c r="P27" s="290"/>
      <c r="Q27" s="290"/>
      <c r="R27" s="290"/>
      <c r="S27" s="290"/>
      <c r="T27" s="290" t="s">
        <v>648</v>
      </c>
      <c r="U27" s="290"/>
      <c r="V27" s="290"/>
      <c r="W27" s="290"/>
      <c r="X27" s="290"/>
      <c r="Y27" s="290"/>
      <c r="Z27" s="290"/>
      <c r="AA27" s="290"/>
      <c r="AB27" s="290"/>
      <c r="AC27" s="290"/>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t="s">
        <v>1567</v>
      </c>
      <c r="BF27" s="290"/>
      <c r="BG27" s="290"/>
      <c r="BH27" s="290"/>
      <c r="BI27" s="290"/>
      <c r="BJ27" s="290"/>
      <c r="BK27" s="290"/>
      <c r="BL27" s="290"/>
      <c r="BM27" s="290"/>
      <c r="BN27" s="290"/>
      <c r="BO27" s="290"/>
      <c r="BP27" s="290"/>
      <c r="BQ27" s="290"/>
      <c r="BR27" s="290"/>
      <c r="BS27" s="290"/>
      <c r="BT27" s="290"/>
      <c r="BU27" s="290"/>
      <c r="BV27" s="290"/>
      <c r="BW27" s="290"/>
      <c r="BX27" s="290"/>
      <c r="BY27" s="290"/>
      <c r="BZ27" s="290"/>
      <c r="CA27" s="291">
        <f t="shared" si="0"/>
        <v>0</v>
      </c>
      <c r="CB27" s="292" t="e">
        <f t="shared" si="8"/>
        <v>#DIV/0!</v>
      </c>
      <c r="CC27" s="291">
        <f t="shared" si="2"/>
        <v>0</v>
      </c>
      <c r="CD27" s="292" t="e">
        <f t="shared" si="9"/>
        <v>#DIV/0!</v>
      </c>
      <c r="CE27" s="291">
        <f t="shared" si="4"/>
        <v>0</v>
      </c>
      <c r="CF27" s="292" t="e">
        <f t="shared" si="5"/>
        <v>#DIV/0!</v>
      </c>
      <c r="CG27" s="291" t="e">
        <f t="shared" si="6"/>
        <v>#DIV/0!</v>
      </c>
      <c r="CH27" s="291" t="e">
        <f t="shared" si="7"/>
        <v>#DIV/0!</v>
      </c>
      <c r="CI27" s="274"/>
    </row>
    <row r="28" spans="1:87" ht="48">
      <c r="A28" s="285">
        <v>14</v>
      </c>
      <c r="B28" s="384">
        <v>30</v>
      </c>
      <c r="C28" s="385" t="s">
        <v>8</v>
      </c>
      <c r="D28" s="386" t="s">
        <v>23</v>
      </c>
      <c r="E28" s="385" t="s">
        <v>624</v>
      </c>
      <c r="F28" s="386" t="s">
        <v>105</v>
      </c>
      <c r="G28" s="290"/>
      <c r="H28" s="290"/>
      <c r="I28" s="290"/>
      <c r="J28" s="70" t="s">
        <v>1156</v>
      </c>
      <c r="K28" s="288" t="s">
        <v>1083</v>
      </c>
      <c r="L28" s="289" t="s">
        <v>648</v>
      </c>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0"/>
      <c r="BM28" s="290"/>
      <c r="BN28" s="290"/>
      <c r="BO28" s="290"/>
      <c r="BP28" s="290"/>
      <c r="BQ28" s="290"/>
      <c r="BR28" s="290"/>
      <c r="BS28" s="290"/>
      <c r="BT28" s="290"/>
      <c r="BU28" s="290"/>
      <c r="BV28" s="290"/>
      <c r="BW28" s="290"/>
      <c r="BX28" s="290"/>
      <c r="BY28" s="290"/>
      <c r="BZ28" s="290"/>
      <c r="CA28" s="291">
        <f t="shared" si="0"/>
        <v>0</v>
      </c>
      <c r="CB28" s="292" t="e">
        <f t="shared" si="8"/>
        <v>#DIV/0!</v>
      </c>
      <c r="CC28" s="291">
        <f t="shared" si="2"/>
        <v>0</v>
      </c>
      <c r="CD28" s="292" t="e">
        <f t="shared" si="9"/>
        <v>#DIV/0!</v>
      </c>
      <c r="CE28" s="291">
        <f t="shared" si="4"/>
        <v>0</v>
      </c>
      <c r="CF28" s="292" t="e">
        <f t="shared" si="5"/>
        <v>#DIV/0!</v>
      </c>
      <c r="CG28" s="291" t="e">
        <f t="shared" si="6"/>
        <v>#DIV/0!</v>
      </c>
      <c r="CH28" s="291" t="e">
        <f t="shared" si="7"/>
        <v>#DIV/0!</v>
      </c>
      <c r="CI28" s="274"/>
    </row>
    <row r="29" spans="1:87" ht="36">
      <c r="A29" s="285">
        <v>15</v>
      </c>
      <c r="B29" s="384">
        <v>31</v>
      </c>
      <c r="C29" s="385" t="s">
        <v>371</v>
      </c>
      <c r="D29" s="386" t="s">
        <v>26</v>
      </c>
      <c r="E29" s="385" t="s">
        <v>372</v>
      </c>
      <c r="F29" s="386" t="s">
        <v>26</v>
      </c>
      <c r="G29" s="290"/>
      <c r="H29" s="290"/>
      <c r="I29" s="290"/>
      <c r="J29" s="70" t="s">
        <v>1156</v>
      </c>
      <c r="K29" s="288" t="s">
        <v>1083</v>
      </c>
      <c r="L29" s="289" t="s">
        <v>648</v>
      </c>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0"/>
      <c r="BD29" s="290"/>
      <c r="BE29" s="290"/>
      <c r="BF29" s="290"/>
      <c r="BG29" s="290"/>
      <c r="BH29" s="290"/>
      <c r="BI29" s="290"/>
      <c r="BJ29" s="290"/>
      <c r="BK29" s="290"/>
      <c r="BL29" s="290"/>
      <c r="BM29" s="290"/>
      <c r="BN29" s="290"/>
      <c r="BO29" s="290"/>
      <c r="BP29" s="290"/>
      <c r="BQ29" s="290"/>
      <c r="BR29" s="290"/>
      <c r="BS29" s="290"/>
      <c r="BT29" s="290"/>
      <c r="BU29" s="290"/>
      <c r="BV29" s="290"/>
      <c r="BW29" s="290"/>
      <c r="BX29" s="290"/>
      <c r="BY29" s="290"/>
      <c r="BZ29" s="290"/>
      <c r="CA29" s="291">
        <f t="shared" si="0"/>
        <v>0</v>
      </c>
      <c r="CB29" s="292" t="e">
        <f t="shared" si="8"/>
        <v>#DIV/0!</v>
      </c>
      <c r="CC29" s="291">
        <f t="shared" si="2"/>
        <v>0</v>
      </c>
      <c r="CD29" s="292" t="e">
        <f t="shared" si="9"/>
        <v>#DIV/0!</v>
      </c>
      <c r="CE29" s="291">
        <f t="shared" si="4"/>
        <v>0</v>
      </c>
      <c r="CF29" s="292" t="e">
        <f t="shared" si="5"/>
        <v>#DIV/0!</v>
      </c>
      <c r="CG29" s="291" t="e">
        <f t="shared" si="6"/>
        <v>#DIV/0!</v>
      </c>
      <c r="CH29" s="291" t="e">
        <f t="shared" si="7"/>
        <v>#DIV/0!</v>
      </c>
      <c r="CI29" s="274"/>
    </row>
    <row r="30" spans="1:87" ht="18.75">
      <c r="A30" s="285">
        <v>16</v>
      </c>
      <c r="B30" s="286">
        <v>32</v>
      </c>
      <c r="C30" s="649" t="s">
        <v>1086</v>
      </c>
      <c r="D30" s="649"/>
      <c r="E30" s="649"/>
      <c r="F30" s="287" t="s">
        <v>1176</v>
      </c>
      <c r="G30" s="287" t="s">
        <v>1176</v>
      </c>
      <c r="H30" s="287" t="s">
        <v>1176</v>
      </c>
      <c r="I30" s="287" t="s">
        <v>1176</v>
      </c>
      <c r="J30" s="392" t="s">
        <v>1156</v>
      </c>
      <c r="K30" s="287" t="s">
        <v>1176</v>
      </c>
      <c r="L30" s="287" t="s">
        <v>1176</v>
      </c>
      <c r="M30" s="287" t="s">
        <v>1176</v>
      </c>
      <c r="N30" s="287" t="s">
        <v>1176</v>
      </c>
      <c r="O30" s="287" t="s">
        <v>1176</v>
      </c>
      <c r="P30" s="287" t="s">
        <v>1176</v>
      </c>
      <c r="Q30" s="287" t="s">
        <v>1176</v>
      </c>
      <c r="R30" s="287" t="s">
        <v>1176</v>
      </c>
      <c r="S30" s="287" t="s">
        <v>1176</v>
      </c>
      <c r="T30" s="287" t="s">
        <v>1176</v>
      </c>
      <c r="U30" s="287" t="s">
        <v>1176</v>
      </c>
      <c r="V30" s="287" t="s">
        <v>1176</v>
      </c>
      <c r="W30" s="287" t="s">
        <v>1176</v>
      </c>
      <c r="X30" s="287" t="s">
        <v>1176</v>
      </c>
      <c r="Y30" s="287" t="s">
        <v>1176</v>
      </c>
      <c r="Z30" s="287" t="s">
        <v>1176</v>
      </c>
      <c r="AA30" s="287" t="s">
        <v>1176</v>
      </c>
      <c r="AB30" s="287" t="s">
        <v>1176</v>
      </c>
      <c r="AC30" s="287" t="s">
        <v>1176</v>
      </c>
      <c r="AD30" s="287" t="s">
        <v>1176</v>
      </c>
      <c r="AE30" s="287" t="s">
        <v>1176</v>
      </c>
      <c r="AF30" s="287" t="s">
        <v>1176</v>
      </c>
      <c r="AG30" s="287" t="s">
        <v>1176</v>
      </c>
      <c r="AH30" s="287" t="s">
        <v>1176</v>
      </c>
      <c r="AI30" s="287" t="s">
        <v>1176</v>
      </c>
      <c r="AJ30" s="287" t="s">
        <v>1176</v>
      </c>
      <c r="AK30" s="287" t="s">
        <v>1176</v>
      </c>
      <c r="AL30" s="287" t="s">
        <v>1176</v>
      </c>
      <c r="AM30" s="287" t="s">
        <v>1176</v>
      </c>
      <c r="AN30" s="287" t="s">
        <v>1176</v>
      </c>
      <c r="AO30" s="287"/>
      <c r="AP30" s="287" t="s">
        <v>1176</v>
      </c>
      <c r="AQ30" s="287" t="s">
        <v>1176</v>
      </c>
      <c r="AR30" s="287" t="s">
        <v>1176</v>
      </c>
      <c r="AS30" s="287"/>
      <c r="AT30" s="287" t="s">
        <v>1176</v>
      </c>
      <c r="AU30" s="287" t="s">
        <v>1176</v>
      </c>
      <c r="AV30" s="287" t="s">
        <v>1176</v>
      </c>
      <c r="AW30" s="287" t="s">
        <v>1176</v>
      </c>
      <c r="AX30" s="287" t="s">
        <v>1176</v>
      </c>
      <c r="AY30" s="287"/>
      <c r="AZ30" s="287" t="s">
        <v>1176</v>
      </c>
      <c r="BA30" s="287" t="s">
        <v>1176</v>
      </c>
      <c r="BB30" s="287"/>
      <c r="BC30" s="287" t="s">
        <v>1176</v>
      </c>
      <c r="BD30" s="287" t="s">
        <v>1176</v>
      </c>
      <c r="BE30" s="287" t="s">
        <v>1176</v>
      </c>
      <c r="BF30" s="287" t="s">
        <v>1176</v>
      </c>
      <c r="BG30" s="287" t="s">
        <v>1176</v>
      </c>
      <c r="BH30" s="287" t="s">
        <v>1176</v>
      </c>
      <c r="BI30" s="287" t="s">
        <v>1176</v>
      </c>
      <c r="BJ30" s="287" t="s">
        <v>1176</v>
      </c>
      <c r="BK30" s="287" t="s">
        <v>1176</v>
      </c>
      <c r="BL30" s="287" t="s">
        <v>1176</v>
      </c>
      <c r="BM30" s="287" t="s">
        <v>1176</v>
      </c>
      <c r="BN30" s="287" t="s">
        <v>1176</v>
      </c>
      <c r="BO30" s="287" t="s">
        <v>1176</v>
      </c>
      <c r="BP30" s="287" t="s">
        <v>1176</v>
      </c>
      <c r="BQ30" s="287" t="s">
        <v>1176</v>
      </c>
      <c r="BR30" s="287" t="s">
        <v>1176</v>
      </c>
      <c r="BS30" s="287" t="s">
        <v>1176</v>
      </c>
      <c r="BT30" s="287" t="s">
        <v>1176</v>
      </c>
      <c r="BU30" s="287" t="s">
        <v>1176</v>
      </c>
      <c r="BV30" s="287" t="s">
        <v>1176</v>
      </c>
      <c r="BW30" s="287" t="s">
        <v>1176</v>
      </c>
      <c r="BX30" s="287" t="s">
        <v>1176</v>
      </c>
      <c r="BY30" s="287" t="s">
        <v>1176</v>
      </c>
      <c r="BZ30" s="287" t="s">
        <v>1176</v>
      </c>
      <c r="CA30" s="287" t="s">
        <v>1176</v>
      </c>
      <c r="CB30" s="287" t="s">
        <v>1176</v>
      </c>
      <c r="CC30" s="287" t="s">
        <v>1176</v>
      </c>
      <c r="CD30" s="287" t="s">
        <v>1176</v>
      </c>
      <c r="CE30" s="287" t="s">
        <v>1176</v>
      </c>
      <c r="CF30" s="287" t="s">
        <v>1176</v>
      </c>
      <c r="CG30" s="287" t="s">
        <v>1176</v>
      </c>
      <c r="CH30" s="287" t="s">
        <v>1176</v>
      </c>
      <c r="CI30" s="274"/>
    </row>
    <row r="31" spans="1:87" ht="409.5">
      <c r="A31" s="285">
        <v>17</v>
      </c>
      <c r="B31" s="384">
        <v>42</v>
      </c>
      <c r="C31" s="385" t="s">
        <v>84</v>
      </c>
      <c r="D31" s="386" t="s">
        <v>25</v>
      </c>
      <c r="E31" s="385" t="s">
        <v>85</v>
      </c>
      <c r="F31" s="386" t="s">
        <v>25</v>
      </c>
      <c r="G31" s="290" t="s">
        <v>85</v>
      </c>
      <c r="H31" s="290" t="s">
        <v>1495</v>
      </c>
      <c r="I31" s="290" t="s">
        <v>1303</v>
      </c>
      <c r="J31" s="70" t="s">
        <v>1156</v>
      </c>
      <c r="K31" s="288" t="s">
        <v>1082</v>
      </c>
      <c r="L31" s="289" t="s">
        <v>648</v>
      </c>
      <c r="M31" s="290"/>
      <c r="N31" s="290"/>
      <c r="O31" s="290"/>
      <c r="P31" s="290"/>
      <c r="Q31" s="290"/>
      <c r="R31" s="290"/>
      <c r="S31" s="290" t="s">
        <v>648</v>
      </c>
      <c r="T31" s="290"/>
      <c r="U31" s="290"/>
      <c r="V31" s="290"/>
      <c r="W31" s="290"/>
      <c r="X31" s="290"/>
      <c r="Y31" s="290"/>
      <c r="Z31" s="290"/>
      <c r="AA31" s="290"/>
      <c r="AB31" s="290"/>
      <c r="AC31" s="290"/>
      <c r="AD31" s="290"/>
      <c r="AE31" s="290"/>
      <c r="AF31" s="290"/>
      <c r="AG31" s="290"/>
      <c r="AH31" s="290"/>
      <c r="AI31" s="290"/>
      <c r="AJ31" s="290"/>
      <c r="AK31" s="290"/>
      <c r="AL31" s="290"/>
      <c r="AM31" s="290"/>
      <c r="AN31" s="290"/>
      <c r="AO31" s="290"/>
      <c r="AP31" s="290"/>
      <c r="AQ31" s="290"/>
      <c r="AR31" s="290"/>
      <c r="AS31" s="290"/>
      <c r="AT31" s="290"/>
      <c r="AU31" s="290"/>
      <c r="AV31" s="290"/>
      <c r="AW31" s="290"/>
      <c r="AX31" s="290"/>
      <c r="AY31" s="290"/>
      <c r="AZ31" s="290"/>
      <c r="BA31" s="290" t="s">
        <v>1769</v>
      </c>
      <c r="BB31" s="290"/>
      <c r="BC31" s="290"/>
      <c r="BD31" s="290"/>
      <c r="BE31" s="290"/>
      <c r="BF31" s="290"/>
      <c r="BG31" s="290"/>
      <c r="BH31" s="290"/>
      <c r="BI31" s="290"/>
      <c r="BJ31" s="290"/>
      <c r="BK31" s="290"/>
      <c r="BL31" s="290"/>
      <c r="BM31" s="290"/>
      <c r="BN31" s="290"/>
      <c r="BO31" s="290"/>
      <c r="BP31" s="290"/>
      <c r="BQ31" s="290"/>
      <c r="BR31" s="290"/>
      <c r="BS31" s="290"/>
      <c r="BT31" s="290"/>
      <c r="BU31" s="290"/>
      <c r="BV31" s="290"/>
      <c r="BW31" s="290"/>
      <c r="BX31" s="290"/>
      <c r="BY31" s="290"/>
      <c r="BZ31" s="290"/>
      <c r="CA31" s="291">
        <f t="shared" si="0"/>
        <v>0</v>
      </c>
      <c r="CB31" s="292" t="e">
        <f>CA31/COUNTA($BK31:$BT31)</f>
        <v>#DIV/0!</v>
      </c>
      <c r="CC31" s="291">
        <f t="shared" si="2"/>
        <v>0</v>
      </c>
      <c r="CD31" s="292" t="e">
        <f>CC31/COUNTA($BK31:$BT31)</f>
        <v>#DIV/0!</v>
      </c>
      <c r="CE31" s="291">
        <f t="shared" si="4"/>
        <v>0</v>
      </c>
      <c r="CF31" s="292" t="e">
        <f t="shared" si="5"/>
        <v>#DIV/0!</v>
      </c>
      <c r="CG31" s="291" t="e">
        <f t="shared" si="6"/>
        <v>#DIV/0!</v>
      </c>
      <c r="CH31" s="291" t="e">
        <f t="shared" si="7"/>
        <v>#DIV/0!</v>
      </c>
      <c r="CI31" s="274"/>
    </row>
    <row r="32" spans="1:87" ht="288">
      <c r="A32" s="285">
        <v>18</v>
      </c>
      <c r="B32" s="384">
        <v>43</v>
      </c>
      <c r="C32" s="385" t="s">
        <v>14</v>
      </c>
      <c r="D32" s="386" t="s">
        <v>23</v>
      </c>
      <c r="E32" s="385" t="s">
        <v>87</v>
      </c>
      <c r="F32" s="386" t="s">
        <v>25</v>
      </c>
      <c r="G32" s="290" t="s">
        <v>1496</v>
      </c>
      <c r="H32" s="290" t="s">
        <v>1497</v>
      </c>
      <c r="I32" s="290" t="s">
        <v>1303</v>
      </c>
      <c r="J32" s="70" t="s">
        <v>1156</v>
      </c>
      <c r="K32" s="288" t="s">
        <v>1082</v>
      </c>
      <c r="L32" s="289" t="s">
        <v>648</v>
      </c>
      <c r="M32" s="290"/>
      <c r="N32" s="290"/>
      <c r="O32" s="290"/>
      <c r="P32" s="290"/>
      <c r="Q32" s="290"/>
      <c r="R32" s="290" t="s">
        <v>648</v>
      </c>
      <c r="S32" s="290"/>
      <c r="T32" s="290"/>
      <c r="U32" s="290" t="s">
        <v>648</v>
      </c>
      <c r="V32" s="290"/>
      <c r="W32" s="290"/>
      <c r="X32" s="290"/>
      <c r="Y32" s="290"/>
      <c r="Z32" s="290"/>
      <c r="AA32" s="290"/>
      <c r="AB32" s="290"/>
      <c r="AC32" s="290"/>
      <c r="AD32" s="290"/>
      <c r="AE32" s="290"/>
      <c r="AF32" s="290"/>
      <c r="AG32" s="290"/>
      <c r="AH32" s="290"/>
      <c r="AI32" s="290" t="s">
        <v>1769</v>
      </c>
      <c r="AJ32" s="290"/>
      <c r="AK32" s="290"/>
      <c r="AL32" s="290"/>
      <c r="AM32" s="290"/>
      <c r="AN32" s="290"/>
      <c r="AO32" s="290"/>
      <c r="AP32" s="290"/>
      <c r="AQ32" s="290"/>
      <c r="AR32" s="290"/>
      <c r="AS32" s="290"/>
      <c r="AT32" s="290"/>
      <c r="AU32" s="290"/>
      <c r="AV32" s="290"/>
      <c r="AW32" s="290"/>
      <c r="AX32" s="290"/>
      <c r="AY32" s="290"/>
      <c r="AZ32" s="290"/>
      <c r="BA32" s="290"/>
      <c r="BB32" s="290"/>
      <c r="BC32" s="290"/>
      <c r="BD32" s="290"/>
      <c r="BE32" s="290"/>
      <c r="BF32" s="290"/>
      <c r="BG32" s="290"/>
      <c r="BH32" s="290"/>
      <c r="BI32" s="290"/>
      <c r="BJ32" s="290" t="s">
        <v>1769</v>
      </c>
      <c r="BK32" s="290"/>
      <c r="BL32" s="290"/>
      <c r="BM32" s="290"/>
      <c r="BN32" s="290"/>
      <c r="BO32" s="290"/>
      <c r="BP32" s="290"/>
      <c r="BQ32" s="290"/>
      <c r="BR32" s="290"/>
      <c r="BS32" s="290"/>
      <c r="BT32" s="290"/>
      <c r="BU32" s="290"/>
      <c r="BV32" s="290"/>
      <c r="BW32" s="290"/>
      <c r="BX32" s="290"/>
      <c r="BY32" s="290"/>
      <c r="BZ32" s="290"/>
      <c r="CA32" s="291">
        <f t="shared" si="0"/>
        <v>0</v>
      </c>
      <c r="CB32" s="292" t="e">
        <f>CA32/COUNTA($BK32:$BT32)</f>
        <v>#DIV/0!</v>
      </c>
      <c r="CC32" s="291">
        <f t="shared" si="2"/>
        <v>0</v>
      </c>
      <c r="CD32" s="292" t="e">
        <f>CC32/COUNTA($BK32:$BT32)</f>
        <v>#DIV/0!</v>
      </c>
      <c r="CE32" s="291">
        <f t="shared" si="4"/>
        <v>0</v>
      </c>
      <c r="CF32" s="292" t="e">
        <f t="shared" si="5"/>
        <v>#DIV/0!</v>
      </c>
      <c r="CG32" s="291" t="e">
        <f t="shared" si="6"/>
        <v>#DIV/0!</v>
      </c>
      <c r="CH32" s="291" t="e">
        <f t="shared" si="7"/>
        <v>#DIV/0!</v>
      </c>
      <c r="CI32" s="274"/>
    </row>
    <row r="33" spans="1:87" ht="180">
      <c r="A33" s="285">
        <v>19</v>
      </c>
      <c r="B33" s="384">
        <v>44</v>
      </c>
      <c r="C33" s="385" t="s">
        <v>379</v>
      </c>
      <c r="D33" s="386" t="s">
        <v>23</v>
      </c>
      <c r="E33" s="385" t="s">
        <v>88</v>
      </c>
      <c r="F33" s="386" t="s">
        <v>23</v>
      </c>
      <c r="G33" s="290" t="s">
        <v>88</v>
      </c>
      <c r="H33" s="290" t="s">
        <v>1493</v>
      </c>
      <c r="I33" s="290" t="s">
        <v>1303</v>
      </c>
      <c r="J33" s="70" t="s">
        <v>1156</v>
      </c>
      <c r="K33" s="288" t="s">
        <v>1082</v>
      </c>
      <c r="L33" s="289" t="s">
        <v>648</v>
      </c>
      <c r="M33" s="290"/>
      <c r="N33" s="290"/>
      <c r="O33" s="290"/>
      <c r="P33" s="290"/>
      <c r="Q33" s="290"/>
      <c r="R33" s="290"/>
      <c r="S33" s="290" t="s">
        <v>648</v>
      </c>
      <c r="T33" s="290"/>
      <c r="U33" s="290"/>
      <c r="V33" s="290"/>
      <c r="W33" s="290"/>
      <c r="X33" s="290"/>
      <c r="Y33" s="290"/>
      <c r="Z33" s="290"/>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t="s">
        <v>1772</v>
      </c>
      <c r="BA33" s="290"/>
      <c r="BB33" s="290"/>
      <c r="BC33" s="290"/>
      <c r="BD33" s="290"/>
      <c r="BE33" s="290"/>
      <c r="BF33" s="290"/>
      <c r="BG33" s="290"/>
      <c r="BH33" s="290"/>
      <c r="BI33" s="290"/>
      <c r="BJ33" s="290"/>
      <c r="BK33" s="290"/>
      <c r="BL33" s="290"/>
      <c r="BM33" s="290"/>
      <c r="BN33" s="290"/>
      <c r="BO33" s="290"/>
      <c r="BP33" s="290"/>
      <c r="BQ33" s="290"/>
      <c r="BR33" s="290"/>
      <c r="BS33" s="290"/>
      <c r="BT33" s="290"/>
      <c r="BU33" s="290"/>
      <c r="BV33" s="290"/>
      <c r="BW33" s="290"/>
      <c r="BX33" s="290"/>
      <c r="BY33" s="290"/>
      <c r="BZ33" s="290"/>
      <c r="CA33" s="291">
        <f t="shared" si="0"/>
        <v>0</v>
      </c>
      <c r="CB33" s="292" t="e">
        <f>CA33/COUNTA($BK33:$BT33)</f>
        <v>#DIV/0!</v>
      </c>
      <c r="CC33" s="291">
        <f t="shared" si="2"/>
        <v>0</v>
      </c>
      <c r="CD33" s="292" t="e">
        <f>CC33/COUNTA($BK33:$BT33)</f>
        <v>#DIV/0!</v>
      </c>
      <c r="CE33" s="291">
        <f t="shared" si="4"/>
        <v>0</v>
      </c>
      <c r="CF33" s="292" t="e">
        <f t="shared" si="5"/>
        <v>#DIV/0!</v>
      </c>
      <c r="CG33" s="291" t="e">
        <f t="shared" si="6"/>
        <v>#DIV/0!</v>
      </c>
      <c r="CH33" s="291" t="e">
        <f t="shared" si="7"/>
        <v>#DIV/0!</v>
      </c>
      <c r="CI33" s="274"/>
    </row>
    <row r="34" spans="1:87" ht="18.75">
      <c r="A34" s="285">
        <v>24</v>
      </c>
      <c r="B34" s="286">
        <v>49</v>
      </c>
      <c r="C34" s="649" t="s">
        <v>1046</v>
      </c>
      <c r="D34" s="649"/>
      <c r="E34" s="649"/>
      <c r="F34" s="287" t="s">
        <v>1176</v>
      </c>
      <c r="G34" s="287" t="s">
        <v>1176</v>
      </c>
      <c r="H34" s="287" t="s">
        <v>1176</v>
      </c>
      <c r="I34" s="287" t="s">
        <v>1176</v>
      </c>
      <c r="J34" s="392" t="s">
        <v>1156</v>
      </c>
      <c r="K34" s="287" t="s">
        <v>1176</v>
      </c>
      <c r="L34" s="287" t="s">
        <v>1176</v>
      </c>
      <c r="M34" s="287" t="s">
        <v>1176</v>
      </c>
      <c r="N34" s="287" t="s">
        <v>1176</v>
      </c>
      <c r="O34" s="287" t="s">
        <v>1176</v>
      </c>
      <c r="P34" s="287" t="s">
        <v>1176</v>
      </c>
      <c r="Q34" s="287" t="s">
        <v>1176</v>
      </c>
      <c r="R34" s="287" t="s">
        <v>1176</v>
      </c>
      <c r="S34" s="287" t="s">
        <v>1176</v>
      </c>
      <c r="T34" s="287" t="s">
        <v>1176</v>
      </c>
      <c r="U34" s="287" t="s">
        <v>1176</v>
      </c>
      <c r="V34" s="287" t="s">
        <v>1176</v>
      </c>
      <c r="W34" s="287" t="s">
        <v>1176</v>
      </c>
      <c r="X34" s="287" t="s">
        <v>1176</v>
      </c>
      <c r="Y34" s="287" t="s">
        <v>1176</v>
      </c>
      <c r="Z34" s="287" t="s">
        <v>1176</v>
      </c>
      <c r="AA34" s="287" t="s">
        <v>1176</v>
      </c>
      <c r="AB34" s="287" t="s">
        <v>1176</v>
      </c>
      <c r="AC34" s="287" t="s">
        <v>1176</v>
      </c>
      <c r="AD34" s="287" t="s">
        <v>1176</v>
      </c>
      <c r="AE34" s="287" t="s">
        <v>1176</v>
      </c>
      <c r="AF34" s="287" t="s">
        <v>1176</v>
      </c>
      <c r="AG34" s="287" t="s">
        <v>1176</v>
      </c>
      <c r="AH34" s="287" t="s">
        <v>1176</v>
      </c>
      <c r="AI34" s="287" t="s">
        <v>1176</v>
      </c>
      <c r="AJ34" s="287" t="s">
        <v>1176</v>
      </c>
      <c r="AK34" s="287" t="s">
        <v>1176</v>
      </c>
      <c r="AL34" s="287" t="s">
        <v>1176</v>
      </c>
      <c r="AM34" s="287" t="s">
        <v>1176</v>
      </c>
      <c r="AN34" s="287" t="s">
        <v>1176</v>
      </c>
      <c r="AO34" s="287"/>
      <c r="AP34" s="287" t="s">
        <v>1176</v>
      </c>
      <c r="AQ34" s="287" t="s">
        <v>1176</v>
      </c>
      <c r="AR34" s="287" t="s">
        <v>1176</v>
      </c>
      <c r="AS34" s="287"/>
      <c r="AT34" s="287" t="s">
        <v>1176</v>
      </c>
      <c r="AU34" s="287" t="s">
        <v>1176</v>
      </c>
      <c r="AV34" s="287" t="s">
        <v>1176</v>
      </c>
      <c r="AW34" s="287" t="s">
        <v>1176</v>
      </c>
      <c r="AX34" s="287" t="s">
        <v>1176</v>
      </c>
      <c r="AY34" s="287"/>
      <c r="AZ34" s="287" t="s">
        <v>1176</v>
      </c>
      <c r="BA34" s="287" t="s">
        <v>1176</v>
      </c>
      <c r="BB34" s="287"/>
      <c r="BC34" s="287" t="s">
        <v>1176</v>
      </c>
      <c r="BD34" s="287" t="s">
        <v>1176</v>
      </c>
      <c r="BE34" s="287" t="s">
        <v>1176</v>
      </c>
      <c r="BF34" s="287" t="s">
        <v>1176</v>
      </c>
      <c r="BG34" s="287" t="s">
        <v>1176</v>
      </c>
      <c r="BH34" s="287" t="s">
        <v>1176</v>
      </c>
      <c r="BI34" s="287" t="s">
        <v>1176</v>
      </c>
      <c r="BJ34" s="287" t="s">
        <v>1176</v>
      </c>
      <c r="BK34" s="287" t="s">
        <v>1176</v>
      </c>
      <c r="BL34" s="287" t="s">
        <v>1176</v>
      </c>
      <c r="BM34" s="287" t="s">
        <v>1176</v>
      </c>
      <c r="BN34" s="287" t="s">
        <v>1176</v>
      </c>
      <c r="BO34" s="287" t="s">
        <v>1176</v>
      </c>
      <c r="BP34" s="287" t="s">
        <v>1176</v>
      </c>
      <c r="BQ34" s="287" t="s">
        <v>1176</v>
      </c>
      <c r="BR34" s="287" t="s">
        <v>1176</v>
      </c>
      <c r="BS34" s="287" t="s">
        <v>1176</v>
      </c>
      <c r="BT34" s="287" t="s">
        <v>1176</v>
      </c>
      <c r="BU34" s="287" t="s">
        <v>1176</v>
      </c>
      <c r="BV34" s="287" t="s">
        <v>1176</v>
      </c>
      <c r="BW34" s="287" t="s">
        <v>1176</v>
      </c>
      <c r="BX34" s="287" t="s">
        <v>1176</v>
      </c>
      <c r="BY34" s="287" t="s">
        <v>1176</v>
      </c>
      <c r="BZ34" s="287" t="s">
        <v>1176</v>
      </c>
      <c r="CA34" s="287" t="s">
        <v>1176</v>
      </c>
      <c r="CB34" s="287" t="s">
        <v>1176</v>
      </c>
      <c r="CC34" s="287" t="s">
        <v>1176</v>
      </c>
      <c r="CD34" s="287" t="s">
        <v>1176</v>
      </c>
      <c r="CE34" s="287" t="s">
        <v>1176</v>
      </c>
      <c r="CF34" s="287" t="s">
        <v>1176</v>
      </c>
      <c r="CG34" s="287" t="s">
        <v>1176</v>
      </c>
      <c r="CH34" s="287" t="s">
        <v>1176</v>
      </c>
      <c r="CI34" s="274"/>
    </row>
    <row r="35" spans="1:87" ht="276">
      <c r="A35" s="285">
        <v>25</v>
      </c>
      <c r="B35" s="384">
        <v>52</v>
      </c>
      <c r="C35" s="385" t="s">
        <v>388</v>
      </c>
      <c r="D35" s="386" t="s">
        <v>23</v>
      </c>
      <c r="E35" s="385" t="s">
        <v>1225</v>
      </c>
      <c r="F35" s="386" t="s">
        <v>25</v>
      </c>
      <c r="G35" s="290" t="s">
        <v>1225</v>
      </c>
      <c r="H35" s="290" t="s">
        <v>1260</v>
      </c>
      <c r="I35" s="290" t="s">
        <v>1303</v>
      </c>
      <c r="J35" s="70" t="s">
        <v>1156</v>
      </c>
      <c r="K35" s="288" t="s">
        <v>1082</v>
      </c>
      <c r="L35" s="289" t="s">
        <v>648</v>
      </c>
      <c r="M35" s="290"/>
      <c r="N35" s="290"/>
      <c r="O35" s="290"/>
      <c r="P35" s="290"/>
      <c r="Q35" s="290"/>
      <c r="R35" s="290" t="s">
        <v>648</v>
      </c>
      <c r="S35" s="290"/>
      <c r="T35" s="290"/>
      <c r="U35" s="290"/>
      <c r="V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t="s">
        <v>1769</v>
      </c>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1">
        <f t="shared" si="0"/>
        <v>0</v>
      </c>
      <c r="CB35" s="292" t="e">
        <f>CA35/COUNTA($BK35:$BT35)</f>
        <v>#DIV/0!</v>
      </c>
      <c r="CC35" s="291">
        <f t="shared" si="2"/>
        <v>0</v>
      </c>
      <c r="CD35" s="292" t="e">
        <f>CC35/COUNTA($BK35:$BT35)</f>
        <v>#DIV/0!</v>
      </c>
      <c r="CE35" s="291">
        <f t="shared" si="4"/>
        <v>0</v>
      </c>
      <c r="CF35" s="292" t="e">
        <f t="shared" si="5"/>
        <v>#DIV/0!</v>
      </c>
      <c r="CG35" s="291" t="e">
        <f t="shared" si="6"/>
        <v>#DIV/0!</v>
      </c>
      <c r="CH35" s="291" t="e">
        <f t="shared" si="7"/>
        <v>#DIV/0!</v>
      </c>
      <c r="CI35" s="274"/>
    </row>
    <row r="36" spans="1:87" ht="156">
      <c r="A36" s="285">
        <v>26</v>
      </c>
      <c r="B36" s="384">
        <v>55</v>
      </c>
      <c r="C36" s="385" t="s">
        <v>394</v>
      </c>
      <c r="D36" s="386" t="s">
        <v>25</v>
      </c>
      <c r="E36" s="385" t="s">
        <v>1397</v>
      </c>
      <c r="F36" s="386" t="s">
        <v>25</v>
      </c>
      <c r="G36" s="290" t="s">
        <v>1397</v>
      </c>
      <c r="H36" s="290" t="s">
        <v>1498</v>
      </c>
      <c r="I36" s="290" t="s">
        <v>1303</v>
      </c>
      <c r="J36" s="70" t="s">
        <v>1156</v>
      </c>
      <c r="K36" s="288" t="s">
        <v>1082</v>
      </c>
      <c r="L36" s="289" t="s">
        <v>648</v>
      </c>
      <c r="M36" s="290"/>
      <c r="N36" s="290"/>
      <c r="O36" s="290"/>
      <c r="P36" s="290"/>
      <c r="Q36" s="290" t="s">
        <v>648</v>
      </c>
      <c r="R36" s="290"/>
      <c r="S36" s="290"/>
      <c r="T36" s="290"/>
      <c r="U36" s="290"/>
      <c r="V36" s="290"/>
      <c r="W36" s="290"/>
      <c r="X36" s="290"/>
      <c r="Y36" s="290"/>
      <c r="Z36" s="290"/>
      <c r="AA36" s="290"/>
      <c r="AB36" s="290"/>
      <c r="AC36" s="290"/>
      <c r="AD36" s="290"/>
      <c r="AE36" s="290"/>
      <c r="AF36" s="290"/>
      <c r="AG36" s="290"/>
      <c r="AH36" s="290"/>
      <c r="AI36" s="290"/>
      <c r="AJ36" s="290"/>
      <c r="AK36" s="290"/>
      <c r="AL36" s="290"/>
      <c r="AM36" s="290" t="s">
        <v>1769</v>
      </c>
      <c r="AN36" s="290"/>
      <c r="AO36" s="290"/>
      <c r="AP36" s="290"/>
      <c r="AQ36" s="290"/>
      <c r="AR36" s="290"/>
      <c r="AS36" s="290"/>
      <c r="AT36" s="290"/>
      <c r="AU36" s="290"/>
      <c r="AV36" s="290"/>
      <c r="AW36" s="290"/>
      <c r="AX36" s="290"/>
      <c r="AY36" s="290"/>
      <c r="AZ36" s="290"/>
      <c r="BA36" s="290"/>
      <c r="BB36" s="290"/>
      <c r="BC36" s="290" t="s">
        <v>1769</v>
      </c>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1">
        <f t="shared" si="0"/>
        <v>0</v>
      </c>
      <c r="CB36" s="292" t="e">
        <f>CA36/COUNTA($BK36:$BT36)</f>
        <v>#DIV/0!</v>
      </c>
      <c r="CC36" s="291">
        <f t="shared" si="2"/>
        <v>0</v>
      </c>
      <c r="CD36" s="292" t="e">
        <f>CC36/COUNTA($BK36:$BT36)</f>
        <v>#DIV/0!</v>
      </c>
      <c r="CE36" s="291">
        <f t="shared" si="4"/>
        <v>0</v>
      </c>
      <c r="CF36" s="292" t="e">
        <f t="shared" si="5"/>
        <v>#DIV/0!</v>
      </c>
      <c r="CG36" s="291" t="e">
        <f t="shared" si="6"/>
        <v>#DIV/0!</v>
      </c>
      <c r="CH36" s="291" t="e">
        <f t="shared" si="7"/>
        <v>#DIV/0!</v>
      </c>
      <c r="CI36" s="274"/>
    </row>
    <row r="37" spans="1:87" ht="228">
      <c r="A37" s="285">
        <v>27</v>
      </c>
      <c r="B37" s="384">
        <v>58</v>
      </c>
      <c r="C37" s="385" t="s">
        <v>398</v>
      </c>
      <c r="D37" s="386" t="s">
        <v>25</v>
      </c>
      <c r="E37" s="385" t="s">
        <v>399</v>
      </c>
      <c r="F37" s="386" t="s">
        <v>25</v>
      </c>
      <c r="G37" s="290" t="s">
        <v>399</v>
      </c>
      <c r="H37" s="290" t="s">
        <v>1499</v>
      </c>
      <c r="I37" s="290" t="s">
        <v>1303</v>
      </c>
      <c r="J37" s="70" t="s">
        <v>1156</v>
      </c>
      <c r="K37" s="288" t="s">
        <v>1082</v>
      </c>
      <c r="L37" s="289" t="s">
        <v>648</v>
      </c>
      <c r="M37" s="290"/>
      <c r="N37" s="290"/>
      <c r="O37" s="290"/>
      <c r="P37" s="290"/>
      <c r="Q37" s="290"/>
      <c r="R37" s="290"/>
      <c r="S37" s="290" t="s">
        <v>648</v>
      </c>
      <c r="T37" s="290"/>
      <c r="U37" s="290"/>
      <c r="V37" s="290"/>
      <c r="W37" s="290"/>
      <c r="X37" s="290"/>
      <c r="Y37" s="290"/>
      <c r="Z37" s="290"/>
      <c r="AA37" s="290"/>
      <c r="AB37" s="290"/>
      <c r="AC37" s="290"/>
      <c r="AD37" s="290"/>
      <c r="AE37" s="290"/>
      <c r="AF37" s="290"/>
      <c r="AG37" s="290"/>
      <c r="AH37" s="290"/>
      <c r="AI37" s="290"/>
      <c r="AJ37" s="290"/>
      <c r="AK37" s="290"/>
      <c r="AL37" s="290"/>
      <c r="AM37" s="290"/>
      <c r="AN37" s="290"/>
      <c r="AO37" s="290"/>
      <c r="AP37" s="290"/>
      <c r="AQ37" s="290"/>
      <c r="AR37" s="290"/>
      <c r="AS37" s="290"/>
      <c r="AT37" s="290"/>
      <c r="AU37" s="290"/>
      <c r="AV37" s="290"/>
      <c r="AW37" s="290"/>
      <c r="AX37" s="290"/>
      <c r="AY37" s="290"/>
      <c r="AZ37" s="290"/>
      <c r="BA37" s="290"/>
      <c r="BB37" s="290"/>
      <c r="BC37" s="290" t="s">
        <v>1769</v>
      </c>
      <c r="BD37" s="290"/>
      <c r="BE37" s="290"/>
      <c r="BF37" s="290"/>
      <c r="BG37" s="290"/>
      <c r="BH37" s="290"/>
      <c r="BI37" s="290"/>
      <c r="BJ37" s="290"/>
      <c r="BK37" s="290"/>
      <c r="BL37" s="290"/>
      <c r="BM37" s="290"/>
      <c r="BN37" s="290"/>
      <c r="BO37" s="290"/>
      <c r="BP37" s="290"/>
      <c r="BQ37" s="290"/>
      <c r="BR37" s="290"/>
      <c r="BS37" s="290"/>
      <c r="BT37" s="290"/>
      <c r="BU37" s="290"/>
      <c r="BV37" s="290"/>
      <c r="BW37" s="290"/>
      <c r="BX37" s="290"/>
      <c r="BY37" s="290"/>
      <c r="BZ37" s="290"/>
      <c r="CA37" s="291">
        <f t="shared" si="0"/>
        <v>0</v>
      </c>
      <c r="CB37" s="292" t="e">
        <f>CA37/COUNTA($BK37:$BT37)</f>
        <v>#DIV/0!</v>
      </c>
      <c r="CC37" s="291">
        <f t="shared" si="2"/>
        <v>0</v>
      </c>
      <c r="CD37" s="292" t="e">
        <f>CC37/COUNTA($BK37:$BT37)</f>
        <v>#DIV/0!</v>
      </c>
      <c r="CE37" s="291">
        <f t="shared" si="4"/>
        <v>0</v>
      </c>
      <c r="CF37" s="292" t="e">
        <f t="shared" si="5"/>
        <v>#DIV/0!</v>
      </c>
      <c r="CG37" s="291" t="e">
        <f t="shared" si="6"/>
        <v>#DIV/0!</v>
      </c>
      <c r="CH37" s="291" t="e">
        <f t="shared" si="7"/>
        <v>#DIV/0!</v>
      </c>
      <c r="CI37" s="274"/>
    </row>
    <row r="38" spans="1:87" ht="204">
      <c r="A38" s="285">
        <v>29</v>
      </c>
      <c r="B38" s="384"/>
      <c r="C38" s="385" t="s">
        <v>1238</v>
      </c>
      <c r="D38" s="386" t="s">
        <v>23</v>
      </c>
      <c r="E38" s="385" t="s">
        <v>1239</v>
      </c>
      <c r="F38" s="386" t="s">
        <v>25</v>
      </c>
      <c r="G38" s="290" t="s">
        <v>1239</v>
      </c>
      <c r="H38" s="290" t="s">
        <v>1262</v>
      </c>
      <c r="I38" s="290" t="s">
        <v>1303</v>
      </c>
      <c r="J38" s="70" t="s">
        <v>1156</v>
      </c>
      <c r="K38" s="288" t="s">
        <v>1082</v>
      </c>
      <c r="L38" s="289" t="s">
        <v>648</v>
      </c>
      <c r="M38" s="290"/>
      <c r="N38" s="290"/>
      <c r="O38" s="290"/>
      <c r="P38" s="290" t="s">
        <v>648</v>
      </c>
      <c r="Q38" s="290"/>
      <c r="R38" s="290" t="s">
        <v>648</v>
      </c>
      <c r="S38" s="290"/>
      <c r="T38" s="290"/>
      <c r="U38" s="290"/>
      <c r="V38" s="290"/>
      <c r="W38" s="290"/>
      <c r="X38" s="290"/>
      <c r="Y38" s="290"/>
      <c r="Z38" s="290"/>
      <c r="AA38" s="290"/>
      <c r="AB38" s="290"/>
      <c r="AC38" s="290"/>
      <c r="AD38" s="290"/>
      <c r="AE38" s="290"/>
      <c r="AF38" s="290"/>
      <c r="AG38" s="290"/>
      <c r="AH38" s="290"/>
      <c r="AI38" s="290"/>
      <c r="AJ38" s="290" t="s">
        <v>1769</v>
      </c>
      <c r="AK38" s="290"/>
      <c r="AL38" s="290"/>
      <c r="AM38" s="290"/>
      <c r="AN38" s="290"/>
      <c r="AO38" s="290"/>
      <c r="AP38" s="290"/>
      <c r="AQ38" s="290"/>
      <c r="AR38" s="290" t="s">
        <v>1769</v>
      </c>
      <c r="AS38" s="290"/>
      <c r="AT38" s="290"/>
      <c r="AU38" s="290"/>
      <c r="AV38" s="290"/>
      <c r="AW38" s="290"/>
      <c r="AX38" s="290"/>
      <c r="AY38" s="290"/>
      <c r="AZ38" s="290"/>
      <c r="BA38" s="290"/>
      <c r="BB38" s="290"/>
      <c r="BC38" s="290"/>
      <c r="BD38" s="290"/>
      <c r="BE38" s="290"/>
      <c r="BF38" s="290"/>
      <c r="BG38" s="290"/>
      <c r="BH38" s="290"/>
      <c r="BI38" s="290"/>
      <c r="BJ38" s="290"/>
      <c r="BK38" s="290"/>
      <c r="BL38" s="290"/>
      <c r="BM38" s="290"/>
      <c r="BN38" s="290"/>
      <c r="BO38" s="290"/>
      <c r="BP38" s="290"/>
      <c r="BQ38" s="290"/>
      <c r="BR38" s="290"/>
      <c r="BS38" s="290"/>
      <c r="BT38" s="290"/>
      <c r="BU38" s="290"/>
      <c r="BV38" s="290"/>
      <c r="BW38" s="290"/>
      <c r="BX38" s="290"/>
      <c r="BY38" s="290"/>
      <c r="BZ38" s="290"/>
      <c r="CA38" s="291">
        <f t="shared" si="0"/>
        <v>0</v>
      </c>
      <c r="CB38" s="292" t="e">
        <f>CA38/COUNTA($BK38:$BT38)</f>
        <v>#DIV/0!</v>
      </c>
      <c r="CC38" s="291">
        <f t="shared" si="2"/>
        <v>0</v>
      </c>
      <c r="CD38" s="292" t="e">
        <f>CC38/COUNTA($BK38:$BT38)</f>
        <v>#DIV/0!</v>
      </c>
      <c r="CE38" s="291">
        <f t="shared" si="4"/>
        <v>0</v>
      </c>
      <c r="CF38" s="292" t="e">
        <f t="shared" si="5"/>
        <v>#DIV/0!</v>
      </c>
      <c r="CG38" s="291" t="e">
        <f t="shared" si="6"/>
        <v>#DIV/0!</v>
      </c>
      <c r="CH38" s="291" t="e">
        <f t="shared" si="7"/>
        <v>#DIV/0!</v>
      </c>
      <c r="CI38" s="274"/>
    </row>
    <row r="39" spans="1:87" ht="18.75">
      <c r="A39" s="285">
        <v>31</v>
      </c>
      <c r="B39" s="286">
        <v>65</v>
      </c>
      <c r="C39" s="649" t="s">
        <v>1047</v>
      </c>
      <c r="D39" s="649"/>
      <c r="E39" s="649"/>
      <c r="F39" s="287" t="s">
        <v>1176</v>
      </c>
      <c r="G39" s="287" t="s">
        <v>1176</v>
      </c>
      <c r="H39" s="287" t="s">
        <v>1176</v>
      </c>
      <c r="I39" s="287" t="s">
        <v>1176</v>
      </c>
      <c r="J39" s="392" t="s">
        <v>1156</v>
      </c>
      <c r="K39" s="287" t="s">
        <v>1176</v>
      </c>
      <c r="L39" s="287" t="s">
        <v>1176</v>
      </c>
      <c r="M39" s="287" t="s">
        <v>1176</v>
      </c>
      <c r="N39" s="287" t="s">
        <v>1176</v>
      </c>
      <c r="O39" s="287" t="s">
        <v>1176</v>
      </c>
      <c r="P39" s="287" t="s">
        <v>1176</v>
      </c>
      <c r="Q39" s="287" t="s">
        <v>1176</v>
      </c>
      <c r="R39" s="287" t="s">
        <v>1176</v>
      </c>
      <c r="S39" s="287" t="s">
        <v>1176</v>
      </c>
      <c r="T39" s="287" t="s">
        <v>1176</v>
      </c>
      <c r="U39" s="287" t="s">
        <v>1176</v>
      </c>
      <c r="V39" s="287" t="s">
        <v>1176</v>
      </c>
      <c r="W39" s="287" t="s">
        <v>1176</v>
      </c>
      <c r="X39" s="287" t="s">
        <v>1176</v>
      </c>
      <c r="Y39" s="287" t="s">
        <v>1176</v>
      </c>
      <c r="Z39" s="287" t="s">
        <v>1176</v>
      </c>
      <c r="AA39" s="287" t="s">
        <v>1176</v>
      </c>
      <c r="AB39" s="287" t="s">
        <v>1176</v>
      </c>
      <c r="AC39" s="287" t="s">
        <v>1176</v>
      </c>
      <c r="AD39" s="287" t="s">
        <v>1176</v>
      </c>
      <c r="AE39" s="287" t="s">
        <v>1176</v>
      </c>
      <c r="AF39" s="287" t="s">
        <v>1176</v>
      </c>
      <c r="AG39" s="287" t="s">
        <v>1176</v>
      </c>
      <c r="AH39" s="287" t="s">
        <v>1176</v>
      </c>
      <c r="AI39" s="287" t="s">
        <v>1176</v>
      </c>
      <c r="AJ39" s="287" t="s">
        <v>1176</v>
      </c>
      <c r="AK39" s="287" t="s">
        <v>1176</v>
      </c>
      <c r="AL39" s="287" t="s">
        <v>1176</v>
      </c>
      <c r="AM39" s="287" t="s">
        <v>1176</v>
      </c>
      <c r="AN39" s="287" t="s">
        <v>1176</v>
      </c>
      <c r="AO39" s="287"/>
      <c r="AP39" s="287" t="s">
        <v>1176</v>
      </c>
      <c r="AQ39" s="287" t="s">
        <v>1176</v>
      </c>
      <c r="AR39" s="287" t="s">
        <v>1176</v>
      </c>
      <c r="AS39" s="287"/>
      <c r="AT39" s="287" t="s">
        <v>1176</v>
      </c>
      <c r="AU39" s="287" t="s">
        <v>1176</v>
      </c>
      <c r="AV39" s="287" t="s">
        <v>1176</v>
      </c>
      <c r="AW39" s="287" t="s">
        <v>1176</v>
      </c>
      <c r="AX39" s="287" t="s">
        <v>1176</v>
      </c>
      <c r="AY39" s="287"/>
      <c r="AZ39" s="287" t="s">
        <v>1176</v>
      </c>
      <c r="BA39" s="287" t="s">
        <v>1176</v>
      </c>
      <c r="BB39" s="287"/>
      <c r="BC39" s="287" t="s">
        <v>1176</v>
      </c>
      <c r="BD39" s="287" t="s">
        <v>1176</v>
      </c>
      <c r="BE39" s="287" t="s">
        <v>1176</v>
      </c>
      <c r="BF39" s="287" t="s">
        <v>1176</v>
      </c>
      <c r="BG39" s="287" t="s">
        <v>1176</v>
      </c>
      <c r="BH39" s="287" t="s">
        <v>1176</v>
      </c>
      <c r="BI39" s="287" t="s">
        <v>1176</v>
      </c>
      <c r="BJ39" s="287" t="s">
        <v>1176</v>
      </c>
      <c r="BK39" s="287" t="s">
        <v>1176</v>
      </c>
      <c r="BL39" s="287" t="s">
        <v>1176</v>
      </c>
      <c r="BM39" s="287" t="s">
        <v>1176</v>
      </c>
      <c r="BN39" s="287" t="s">
        <v>1176</v>
      </c>
      <c r="BO39" s="287" t="s">
        <v>1176</v>
      </c>
      <c r="BP39" s="287" t="s">
        <v>1176</v>
      </c>
      <c r="BQ39" s="287" t="s">
        <v>1176</v>
      </c>
      <c r="BR39" s="287" t="s">
        <v>1176</v>
      </c>
      <c r="BS39" s="287" t="s">
        <v>1176</v>
      </c>
      <c r="BT39" s="287" t="s">
        <v>1176</v>
      </c>
      <c r="BU39" s="287" t="s">
        <v>1176</v>
      </c>
      <c r="BV39" s="287" t="s">
        <v>1176</v>
      </c>
      <c r="BW39" s="287" t="s">
        <v>1176</v>
      </c>
      <c r="BX39" s="287" t="s">
        <v>1176</v>
      </c>
      <c r="BY39" s="287" t="s">
        <v>1176</v>
      </c>
      <c r="BZ39" s="287" t="s">
        <v>1176</v>
      </c>
      <c r="CA39" s="287" t="s">
        <v>1176</v>
      </c>
      <c r="CB39" s="287" t="s">
        <v>1176</v>
      </c>
      <c r="CC39" s="287" t="s">
        <v>1176</v>
      </c>
      <c r="CD39" s="287" t="s">
        <v>1176</v>
      </c>
      <c r="CE39" s="287" t="s">
        <v>1176</v>
      </c>
      <c r="CF39" s="287" t="s">
        <v>1176</v>
      </c>
      <c r="CG39" s="287" t="s">
        <v>1176</v>
      </c>
      <c r="CH39" s="287" t="s">
        <v>1176</v>
      </c>
      <c r="CI39" s="274"/>
    </row>
    <row r="40" spans="1:87" ht="276">
      <c r="A40" s="285">
        <v>33</v>
      </c>
      <c r="B40" s="384">
        <v>75</v>
      </c>
      <c r="C40" s="385" t="s">
        <v>1265</v>
      </c>
      <c r="D40" s="386" t="s">
        <v>25</v>
      </c>
      <c r="E40" s="385" t="s">
        <v>1265</v>
      </c>
      <c r="F40" s="386" t="s">
        <v>25</v>
      </c>
      <c r="G40" s="290" t="s">
        <v>1265</v>
      </c>
      <c r="H40" s="290" t="s">
        <v>1503</v>
      </c>
      <c r="I40" s="290" t="s">
        <v>1303</v>
      </c>
      <c r="J40" s="70" t="s">
        <v>1156</v>
      </c>
      <c r="K40" s="288" t="s">
        <v>1082</v>
      </c>
      <c r="L40" s="289" t="s">
        <v>648</v>
      </c>
      <c r="M40" s="290"/>
      <c r="N40" s="290" t="s">
        <v>648</v>
      </c>
      <c r="O40" s="290"/>
      <c r="P40" s="290"/>
      <c r="Q40" s="290"/>
      <c r="R40" s="290"/>
      <c r="S40" s="290"/>
      <c r="T40" s="290"/>
      <c r="U40" s="290"/>
      <c r="V40" s="290"/>
      <c r="W40" s="290"/>
      <c r="X40" s="290"/>
      <c r="Y40" s="290"/>
      <c r="Z40" s="290"/>
      <c r="AA40" s="290"/>
      <c r="AB40" s="290"/>
      <c r="AC40" s="290"/>
      <c r="AD40" s="290" t="s">
        <v>1769</v>
      </c>
      <c r="AE40" s="290"/>
      <c r="AF40" s="290"/>
      <c r="AG40" s="290"/>
      <c r="AH40" s="290"/>
      <c r="AI40" s="290"/>
      <c r="AJ40" s="290"/>
      <c r="AK40" s="290"/>
      <c r="AL40" s="290"/>
      <c r="AM40" s="290"/>
      <c r="AN40" s="290"/>
      <c r="AO40" s="290"/>
      <c r="AP40" s="290"/>
      <c r="AQ40" s="290"/>
      <c r="AR40" s="290"/>
      <c r="AS40" s="290"/>
      <c r="AT40" s="290"/>
      <c r="AU40" s="290"/>
      <c r="AV40" s="290"/>
      <c r="AW40" s="290"/>
      <c r="AX40" s="290"/>
      <c r="AY40" s="290"/>
      <c r="AZ40" s="290"/>
      <c r="BA40" s="290"/>
      <c r="BB40" s="290"/>
      <c r="BC40" s="290"/>
      <c r="BD40" s="290"/>
      <c r="BE40" s="290"/>
      <c r="BF40" s="290"/>
      <c r="BG40" s="290"/>
      <c r="BH40" s="290"/>
      <c r="BI40" s="290"/>
      <c r="BJ40" s="290"/>
      <c r="BK40" s="290"/>
      <c r="BL40" s="290"/>
      <c r="BM40" s="290"/>
      <c r="BN40" s="290"/>
      <c r="BO40" s="290"/>
      <c r="BP40" s="290"/>
      <c r="BQ40" s="290"/>
      <c r="BR40" s="290"/>
      <c r="BS40" s="290"/>
      <c r="BT40" s="290"/>
      <c r="BU40" s="290"/>
      <c r="BV40" s="290"/>
      <c r="BW40" s="290"/>
      <c r="BX40" s="290"/>
      <c r="BY40" s="290"/>
      <c r="BZ40" s="290"/>
      <c r="CA40" s="291">
        <f t="shared" si="0"/>
        <v>0</v>
      </c>
      <c r="CB40" s="292" t="e">
        <f t="shared" ref="CB40:CB45" si="10">CA40/COUNTA($BK40:$BT40)</f>
        <v>#DIV/0!</v>
      </c>
      <c r="CC40" s="291">
        <f t="shared" si="2"/>
        <v>0</v>
      </c>
      <c r="CD40" s="292" t="e">
        <f t="shared" ref="CD40:CD45" si="11">CC40/COUNTA($BK40:$BT40)</f>
        <v>#DIV/0!</v>
      </c>
      <c r="CE40" s="291">
        <f t="shared" si="4"/>
        <v>0</v>
      </c>
      <c r="CF40" s="292" t="e">
        <f t="shared" si="5"/>
        <v>#DIV/0!</v>
      </c>
      <c r="CG40" s="291" t="e">
        <f t="shared" si="6"/>
        <v>#DIV/0!</v>
      </c>
      <c r="CH40" s="291" t="e">
        <f t="shared" si="7"/>
        <v>#DIV/0!</v>
      </c>
      <c r="CI40" s="274"/>
    </row>
    <row r="41" spans="1:87" ht="312">
      <c r="A41" s="285">
        <v>34</v>
      </c>
      <c r="B41" s="384">
        <v>78</v>
      </c>
      <c r="C41" s="385" t="s">
        <v>1232</v>
      </c>
      <c r="D41" s="386" t="s">
        <v>25</v>
      </c>
      <c r="E41" s="385" t="s">
        <v>413</v>
      </c>
      <c r="F41" s="386" t="s">
        <v>25</v>
      </c>
      <c r="G41" s="290" t="s">
        <v>413</v>
      </c>
      <c r="H41" s="290" t="s">
        <v>1500</v>
      </c>
      <c r="I41" s="290" t="s">
        <v>1303</v>
      </c>
      <c r="J41" s="70" t="s">
        <v>1156</v>
      </c>
      <c r="K41" s="288" t="s">
        <v>1082</v>
      </c>
      <c r="L41" s="289" t="s">
        <v>648</v>
      </c>
      <c r="M41" s="290"/>
      <c r="N41" s="290"/>
      <c r="O41" s="290" t="s">
        <v>648</v>
      </c>
      <c r="P41" s="290"/>
      <c r="Q41" s="290"/>
      <c r="R41" s="290"/>
      <c r="S41" s="290" t="s">
        <v>648</v>
      </c>
      <c r="T41" s="290"/>
      <c r="U41" s="290"/>
      <c r="V41" s="290"/>
      <c r="W41" s="290"/>
      <c r="X41" s="290"/>
      <c r="Y41" s="290"/>
      <c r="Z41" s="290"/>
      <c r="AA41" s="290"/>
      <c r="AB41" s="290"/>
      <c r="AC41" s="290"/>
      <c r="AD41" s="290"/>
      <c r="AE41" s="290"/>
      <c r="AF41" s="290"/>
      <c r="AG41" s="290" t="s">
        <v>1769</v>
      </c>
      <c r="AH41" s="290"/>
      <c r="AI41" s="290"/>
      <c r="AJ41" s="290"/>
      <c r="AK41" s="290"/>
      <c r="AL41" s="290"/>
      <c r="AM41" s="290"/>
      <c r="AN41" s="290"/>
      <c r="AO41" s="290"/>
      <c r="AP41" s="290"/>
      <c r="AQ41" s="290"/>
      <c r="AR41" s="290"/>
      <c r="AS41" s="290"/>
      <c r="AT41" s="290"/>
      <c r="AU41" s="290"/>
      <c r="AV41" s="290"/>
      <c r="AW41" s="290"/>
      <c r="AX41" s="290"/>
      <c r="AY41" s="290"/>
      <c r="AZ41" s="290"/>
      <c r="BA41" s="290"/>
      <c r="BB41" s="290" t="s">
        <v>1769</v>
      </c>
      <c r="BC41" s="290"/>
      <c r="BD41" s="290"/>
      <c r="BE41" s="290"/>
      <c r="BF41" s="290"/>
      <c r="BG41" s="290"/>
      <c r="BH41" s="290"/>
      <c r="BI41" s="290"/>
      <c r="BJ41" s="290"/>
      <c r="BK41" s="290"/>
      <c r="BL41" s="290"/>
      <c r="BM41" s="290"/>
      <c r="BN41" s="290"/>
      <c r="BO41" s="290"/>
      <c r="BP41" s="290"/>
      <c r="BQ41" s="290"/>
      <c r="BR41" s="290"/>
      <c r="BS41" s="290"/>
      <c r="BT41" s="290"/>
      <c r="BU41" s="290"/>
      <c r="BV41" s="290"/>
      <c r="BW41" s="290"/>
      <c r="BX41" s="290"/>
      <c r="BY41" s="290"/>
      <c r="BZ41" s="290"/>
      <c r="CA41" s="291">
        <f t="shared" si="0"/>
        <v>0</v>
      </c>
      <c r="CB41" s="292" t="e">
        <f t="shared" si="10"/>
        <v>#DIV/0!</v>
      </c>
      <c r="CC41" s="291">
        <f t="shared" si="2"/>
        <v>0</v>
      </c>
      <c r="CD41" s="292" t="e">
        <f t="shared" si="11"/>
        <v>#DIV/0!</v>
      </c>
      <c r="CE41" s="291">
        <f t="shared" si="4"/>
        <v>0</v>
      </c>
      <c r="CF41" s="292" t="e">
        <f t="shared" si="5"/>
        <v>#DIV/0!</v>
      </c>
      <c r="CG41" s="291" t="e">
        <f t="shared" si="6"/>
        <v>#DIV/0!</v>
      </c>
      <c r="CH41" s="291" t="e">
        <f t="shared" si="7"/>
        <v>#DIV/0!</v>
      </c>
      <c r="CI41" s="274"/>
    </row>
    <row r="42" spans="1:87" ht="312">
      <c r="A42" s="285">
        <v>35</v>
      </c>
      <c r="B42" s="384">
        <v>79</v>
      </c>
      <c r="C42" s="385" t="s">
        <v>1401</v>
      </c>
      <c r="D42" s="386" t="s">
        <v>23</v>
      </c>
      <c r="E42" s="385" t="s">
        <v>1401</v>
      </c>
      <c r="F42" s="386" t="s">
        <v>23</v>
      </c>
      <c r="G42" s="290" t="s">
        <v>1401</v>
      </c>
      <c r="H42" s="290" t="s">
        <v>1501</v>
      </c>
      <c r="I42" s="290" t="s">
        <v>1303</v>
      </c>
      <c r="J42" s="70" t="s">
        <v>1156</v>
      </c>
      <c r="K42" s="288" t="s">
        <v>1082</v>
      </c>
      <c r="L42" s="289" t="s">
        <v>648</v>
      </c>
      <c r="M42" s="290"/>
      <c r="N42" s="290"/>
      <c r="O42" s="290"/>
      <c r="P42" s="290"/>
      <c r="Q42" s="290" t="s">
        <v>648</v>
      </c>
      <c r="R42" s="290"/>
      <c r="S42" s="290"/>
      <c r="T42" s="290"/>
      <c r="U42" s="290"/>
      <c r="V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t="s">
        <v>1769</v>
      </c>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1">
        <f t="shared" si="0"/>
        <v>0</v>
      </c>
      <c r="CB42" s="292" t="e">
        <f t="shared" si="10"/>
        <v>#DIV/0!</v>
      </c>
      <c r="CC42" s="291">
        <f t="shared" si="2"/>
        <v>0</v>
      </c>
      <c r="CD42" s="292" t="e">
        <f t="shared" si="11"/>
        <v>#DIV/0!</v>
      </c>
      <c r="CE42" s="291">
        <f t="shared" si="4"/>
        <v>0</v>
      </c>
      <c r="CF42" s="292" t="e">
        <f t="shared" si="5"/>
        <v>#DIV/0!</v>
      </c>
      <c r="CG42" s="291" t="e">
        <f t="shared" si="6"/>
        <v>#DIV/0!</v>
      </c>
      <c r="CH42" s="291" t="e">
        <f t="shared" si="7"/>
        <v>#DIV/0!</v>
      </c>
      <c r="CI42" s="274"/>
    </row>
    <row r="43" spans="1:87" ht="216">
      <c r="A43" s="285">
        <v>36</v>
      </c>
      <c r="B43" s="384">
        <v>82</v>
      </c>
      <c r="C43" s="385" t="s">
        <v>1235</v>
      </c>
      <c r="D43" s="386" t="s">
        <v>23</v>
      </c>
      <c r="E43" s="385" t="s">
        <v>1235</v>
      </c>
      <c r="F43" s="386" t="s">
        <v>24</v>
      </c>
      <c r="G43" s="290" t="s">
        <v>1235</v>
      </c>
      <c r="H43" s="290" t="s">
        <v>1502</v>
      </c>
      <c r="I43" s="290" t="s">
        <v>1303</v>
      </c>
      <c r="J43" s="70" t="s">
        <v>1156</v>
      </c>
      <c r="K43" s="288" t="s">
        <v>1082</v>
      </c>
      <c r="L43" s="289" t="s">
        <v>648</v>
      </c>
      <c r="M43" s="290"/>
      <c r="N43" s="290"/>
      <c r="O43" s="290"/>
      <c r="P43" s="290"/>
      <c r="Q43" s="290" t="s">
        <v>648</v>
      </c>
      <c r="R43" s="290" t="s">
        <v>648</v>
      </c>
      <c r="S43" s="290"/>
      <c r="T43" s="290"/>
      <c r="U43" s="290"/>
      <c r="V43" s="290"/>
      <c r="W43" s="290"/>
      <c r="X43" s="290"/>
      <c r="Y43" s="290"/>
      <c r="Z43" s="290"/>
      <c r="AA43" s="290"/>
      <c r="AB43" s="290"/>
      <c r="AC43" s="290"/>
      <c r="AD43" s="290"/>
      <c r="AE43" s="290"/>
      <c r="AF43" s="290"/>
      <c r="AG43" s="290"/>
      <c r="AH43" s="290"/>
      <c r="AI43" s="290"/>
      <c r="AJ43" s="290"/>
      <c r="AK43" s="290" t="s">
        <v>1769</v>
      </c>
      <c r="AL43" s="290"/>
      <c r="AM43" s="290"/>
      <c r="AN43" s="290" t="s">
        <v>1769</v>
      </c>
      <c r="AO43" s="290"/>
      <c r="AP43" s="290" t="s">
        <v>1769</v>
      </c>
      <c r="AQ43" s="290"/>
      <c r="AR43" s="290"/>
      <c r="AS43" s="290"/>
      <c r="AT43" s="290"/>
      <c r="AU43" s="290"/>
      <c r="AV43" s="290"/>
      <c r="AW43" s="290"/>
      <c r="AX43" s="290" t="s">
        <v>1769</v>
      </c>
      <c r="AY43" s="290"/>
      <c r="AZ43" s="290" t="s">
        <v>1769</v>
      </c>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1">
        <f t="shared" si="0"/>
        <v>0</v>
      </c>
      <c r="CB43" s="292" t="e">
        <f t="shared" si="10"/>
        <v>#DIV/0!</v>
      </c>
      <c r="CC43" s="291">
        <f t="shared" si="2"/>
        <v>0</v>
      </c>
      <c r="CD43" s="292" t="e">
        <f t="shared" si="11"/>
        <v>#DIV/0!</v>
      </c>
      <c r="CE43" s="291">
        <f t="shared" si="4"/>
        <v>0</v>
      </c>
      <c r="CF43" s="292" t="e">
        <f t="shared" si="5"/>
        <v>#DIV/0!</v>
      </c>
      <c r="CG43" s="291" t="e">
        <f t="shared" si="6"/>
        <v>#DIV/0!</v>
      </c>
      <c r="CH43" s="291" t="e">
        <f t="shared" si="7"/>
        <v>#DIV/0!</v>
      </c>
      <c r="CI43" s="274"/>
    </row>
    <row r="44" spans="1:87" ht="240">
      <c r="A44" s="285">
        <v>37</v>
      </c>
      <c r="B44" s="384">
        <v>84</v>
      </c>
      <c r="C44" s="385" t="s">
        <v>1234</v>
      </c>
      <c r="D44" s="386" t="s">
        <v>24</v>
      </c>
      <c r="E44" s="385" t="s">
        <v>1234</v>
      </c>
      <c r="F44" s="386" t="s">
        <v>24</v>
      </c>
      <c r="G44" s="290" t="s">
        <v>1234</v>
      </c>
      <c r="H44" s="290" t="s">
        <v>1504</v>
      </c>
      <c r="I44" s="290" t="s">
        <v>1303</v>
      </c>
      <c r="J44" s="70" t="s">
        <v>1156</v>
      </c>
      <c r="K44" s="288" t="s">
        <v>1082</v>
      </c>
      <c r="L44" s="289" t="s">
        <v>648</v>
      </c>
      <c r="M44" s="290"/>
      <c r="N44" s="290"/>
      <c r="O44" s="290" t="s">
        <v>648</v>
      </c>
      <c r="P44" s="290"/>
      <c r="Q44" s="290"/>
      <c r="R44" s="290"/>
      <c r="S44" s="290"/>
      <c r="T44" s="290"/>
      <c r="U44" s="290"/>
      <c r="V44" s="290"/>
      <c r="W44" s="290"/>
      <c r="X44" s="290"/>
      <c r="Y44" s="290"/>
      <c r="Z44" s="290"/>
      <c r="AA44" s="290"/>
      <c r="AB44" s="290"/>
      <c r="AC44" s="290"/>
      <c r="AD44" s="290"/>
      <c r="AE44" s="290"/>
      <c r="AF44" s="290"/>
      <c r="AG44" s="290"/>
      <c r="AH44" s="290" t="s">
        <v>1769</v>
      </c>
      <c r="AI44" s="290"/>
      <c r="AJ44" s="290"/>
      <c r="AK44" s="290"/>
      <c r="AL44" s="290"/>
      <c r="AM44" s="290"/>
      <c r="AN44" s="290"/>
      <c r="AO44" s="290"/>
      <c r="AP44" s="290"/>
      <c r="AQ44" s="290"/>
      <c r="AR44" s="290"/>
      <c r="AS44" s="290"/>
      <c r="AT44" s="290"/>
      <c r="AU44" s="290"/>
      <c r="AV44" s="290"/>
      <c r="AW44" s="290"/>
      <c r="AX44" s="290"/>
      <c r="AY44" s="290"/>
      <c r="AZ44" s="290"/>
      <c r="BA44" s="290"/>
      <c r="BB44" s="290"/>
      <c r="BC44" s="290"/>
      <c r="BD44" s="290"/>
      <c r="BE44" s="290"/>
      <c r="BF44" s="290"/>
      <c r="BG44" s="290"/>
      <c r="BH44" s="290"/>
      <c r="BI44" s="290"/>
      <c r="BJ44" s="290"/>
      <c r="BK44" s="290"/>
      <c r="BL44" s="290"/>
      <c r="BM44" s="290"/>
      <c r="BN44" s="290"/>
      <c r="BO44" s="290"/>
      <c r="BP44" s="290"/>
      <c r="BQ44" s="290"/>
      <c r="BR44" s="290"/>
      <c r="BS44" s="290"/>
      <c r="BT44" s="290"/>
      <c r="BU44" s="290"/>
      <c r="BV44" s="290"/>
      <c r="BW44" s="290"/>
      <c r="BX44" s="290"/>
      <c r="BY44" s="290"/>
      <c r="BZ44" s="290"/>
      <c r="CA44" s="291">
        <f t="shared" si="0"/>
        <v>0</v>
      </c>
      <c r="CB44" s="292" t="e">
        <f t="shared" si="10"/>
        <v>#DIV/0!</v>
      </c>
      <c r="CC44" s="291">
        <f t="shared" si="2"/>
        <v>0</v>
      </c>
      <c r="CD44" s="292" t="e">
        <f t="shared" si="11"/>
        <v>#DIV/0!</v>
      </c>
      <c r="CE44" s="291">
        <f t="shared" si="4"/>
        <v>0</v>
      </c>
      <c r="CF44" s="292" t="e">
        <f t="shared" si="5"/>
        <v>#DIV/0!</v>
      </c>
      <c r="CG44" s="291" t="e">
        <f t="shared" si="6"/>
        <v>#DIV/0!</v>
      </c>
      <c r="CH44" s="291" t="e">
        <f t="shared" si="7"/>
        <v>#DIV/0!</v>
      </c>
      <c r="CI44" s="274"/>
    </row>
    <row r="45" spans="1:87" ht="36">
      <c r="A45" s="285">
        <v>38</v>
      </c>
      <c r="B45" s="384">
        <v>89</v>
      </c>
      <c r="C45" s="385" t="s">
        <v>625</v>
      </c>
      <c r="D45" s="386" t="s">
        <v>26</v>
      </c>
      <c r="E45" s="385" t="s">
        <v>626</v>
      </c>
      <c r="F45" s="386" t="s">
        <v>26</v>
      </c>
      <c r="G45" s="290"/>
      <c r="H45" s="290"/>
      <c r="I45" s="290"/>
      <c r="J45" s="70" t="s">
        <v>1156</v>
      </c>
      <c r="K45" s="288" t="s">
        <v>1082</v>
      </c>
      <c r="L45" s="289" t="s">
        <v>648</v>
      </c>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290"/>
      <c r="AR45" s="290"/>
      <c r="AS45" s="290"/>
      <c r="AT45" s="290"/>
      <c r="AU45" s="290"/>
      <c r="AV45" s="290"/>
      <c r="AW45" s="290"/>
      <c r="AX45" s="290"/>
      <c r="AY45" s="290"/>
      <c r="AZ45" s="290"/>
      <c r="BA45" s="290"/>
      <c r="BB45" s="290"/>
      <c r="BC45" s="290"/>
      <c r="BD45" s="290"/>
      <c r="BE45" s="290"/>
      <c r="BF45" s="290"/>
      <c r="BG45" s="290"/>
      <c r="BH45" s="290"/>
      <c r="BI45" s="290"/>
      <c r="BJ45" s="290"/>
      <c r="BK45" s="290"/>
      <c r="BL45" s="290"/>
      <c r="BM45" s="290"/>
      <c r="BN45" s="290"/>
      <c r="BO45" s="290"/>
      <c r="BP45" s="290"/>
      <c r="BQ45" s="290"/>
      <c r="BR45" s="290"/>
      <c r="BS45" s="290"/>
      <c r="BT45" s="290"/>
      <c r="BU45" s="290"/>
      <c r="BV45" s="290"/>
      <c r="BW45" s="290"/>
      <c r="BX45" s="290"/>
      <c r="BY45" s="290"/>
      <c r="BZ45" s="290"/>
      <c r="CA45" s="291">
        <f t="shared" si="0"/>
        <v>0</v>
      </c>
      <c r="CB45" s="292" t="e">
        <f t="shared" si="10"/>
        <v>#DIV/0!</v>
      </c>
      <c r="CC45" s="291">
        <f t="shared" si="2"/>
        <v>0</v>
      </c>
      <c r="CD45" s="292" t="e">
        <f t="shared" si="11"/>
        <v>#DIV/0!</v>
      </c>
      <c r="CE45" s="291">
        <f t="shared" si="4"/>
        <v>0</v>
      </c>
      <c r="CF45" s="292" t="e">
        <f t="shared" si="5"/>
        <v>#DIV/0!</v>
      </c>
      <c r="CG45" s="291" t="e">
        <f t="shared" si="6"/>
        <v>#DIV/0!</v>
      </c>
      <c r="CH45" s="291" t="e">
        <f t="shared" si="7"/>
        <v>#DIV/0!</v>
      </c>
      <c r="CI45" s="274"/>
    </row>
    <row r="46" spans="1:87" ht="18.75">
      <c r="A46" s="285">
        <v>39</v>
      </c>
      <c r="B46" s="286">
        <v>90</v>
      </c>
      <c r="C46" s="649" t="s">
        <v>1048</v>
      </c>
      <c r="D46" s="649"/>
      <c r="E46" s="649"/>
      <c r="F46" s="287" t="s">
        <v>1176</v>
      </c>
      <c r="G46" s="287" t="s">
        <v>1176</v>
      </c>
      <c r="H46" s="287" t="s">
        <v>1176</v>
      </c>
      <c r="I46" s="287" t="s">
        <v>1176</v>
      </c>
      <c r="J46" s="392" t="s">
        <v>1156</v>
      </c>
      <c r="K46" s="287" t="s">
        <v>1176</v>
      </c>
      <c r="L46" s="287" t="s">
        <v>1176</v>
      </c>
      <c r="M46" s="287" t="s">
        <v>1176</v>
      </c>
      <c r="N46" s="287" t="s">
        <v>1176</v>
      </c>
      <c r="O46" s="287" t="s">
        <v>1176</v>
      </c>
      <c r="P46" s="287" t="s">
        <v>1176</v>
      </c>
      <c r="Q46" s="287" t="s">
        <v>1176</v>
      </c>
      <c r="R46" s="287" t="s">
        <v>1176</v>
      </c>
      <c r="S46" s="287" t="s">
        <v>1176</v>
      </c>
      <c r="T46" s="287" t="s">
        <v>1176</v>
      </c>
      <c r="U46" s="287" t="s">
        <v>1176</v>
      </c>
      <c r="V46" s="287" t="s">
        <v>1176</v>
      </c>
      <c r="W46" s="287" t="s">
        <v>1176</v>
      </c>
      <c r="X46" s="287" t="s">
        <v>1176</v>
      </c>
      <c r="Y46" s="287" t="s">
        <v>1176</v>
      </c>
      <c r="Z46" s="287" t="s">
        <v>1176</v>
      </c>
      <c r="AA46" s="287" t="s">
        <v>1176</v>
      </c>
      <c r="AB46" s="287" t="s">
        <v>1176</v>
      </c>
      <c r="AC46" s="287" t="s">
        <v>1176</v>
      </c>
      <c r="AD46" s="287" t="s">
        <v>1176</v>
      </c>
      <c r="AE46" s="287" t="s">
        <v>1176</v>
      </c>
      <c r="AF46" s="287" t="s">
        <v>1176</v>
      </c>
      <c r="AG46" s="287" t="s">
        <v>1176</v>
      </c>
      <c r="AH46" s="287" t="s">
        <v>1176</v>
      </c>
      <c r="AI46" s="287" t="s">
        <v>1176</v>
      </c>
      <c r="AJ46" s="287" t="s">
        <v>1176</v>
      </c>
      <c r="AK46" s="287" t="s">
        <v>1176</v>
      </c>
      <c r="AL46" s="287" t="s">
        <v>1176</v>
      </c>
      <c r="AM46" s="287" t="s">
        <v>1176</v>
      </c>
      <c r="AN46" s="287" t="s">
        <v>1176</v>
      </c>
      <c r="AO46" s="287"/>
      <c r="AP46" s="287" t="s">
        <v>1176</v>
      </c>
      <c r="AQ46" s="287" t="s">
        <v>1176</v>
      </c>
      <c r="AR46" s="287" t="s">
        <v>1176</v>
      </c>
      <c r="AS46" s="287"/>
      <c r="AT46" s="287" t="s">
        <v>1176</v>
      </c>
      <c r="AU46" s="287" t="s">
        <v>1176</v>
      </c>
      <c r="AV46" s="287" t="s">
        <v>1176</v>
      </c>
      <c r="AW46" s="287" t="s">
        <v>1176</v>
      </c>
      <c r="AX46" s="287" t="s">
        <v>1176</v>
      </c>
      <c r="AY46" s="287"/>
      <c r="AZ46" s="287" t="s">
        <v>1176</v>
      </c>
      <c r="BA46" s="287" t="s">
        <v>1176</v>
      </c>
      <c r="BB46" s="287"/>
      <c r="BC46" s="287" t="s">
        <v>1176</v>
      </c>
      <c r="BD46" s="287" t="s">
        <v>1176</v>
      </c>
      <c r="BE46" s="287" t="s">
        <v>1176</v>
      </c>
      <c r="BF46" s="287" t="s">
        <v>1176</v>
      </c>
      <c r="BG46" s="287" t="s">
        <v>1176</v>
      </c>
      <c r="BH46" s="287" t="s">
        <v>1176</v>
      </c>
      <c r="BI46" s="287" t="s">
        <v>1176</v>
      </c>
      <c r="BJ46" s="287" t="s">
        <v>1176</v>
      </c>
      <c r="BK46" s="287" t="s">
        <v>1176</v>
      </c>
      <c r="BL46" s="287" t="s">
        <v>1176</v>
      </c>
      <c r="BM46" s="287" t="s">
        <v>1176</v>
      </c>
      <c r="BN46" s="287" t="s">
        <v>1176</v>
      </c>
      <c r="BO46" s="287" t="s">
        <v>1176</v>
      </c>
      <c r="BP46" s="287" t="s">
        <v>1176</v>
      </c>
      <c r="BQ46" s="287" t="s">
        <v>1176</v>
      </c>
      <c r="BR46" s="287" t="s">
        <v>1176</v>
      </c>
      <c r="BS46" s="287" t="s">
        <v>1176</v>
      </c>
      <c r="BT46" s="287" t="s">
        <v>1176</v>
      </c>
      <c r="BU46" s="287" t="s">
        <v>1176</v>
      </c>
      <c r="BV46" s="287" t="s">
        <v>1176</v>
      </c>
      <c r="BW46" s="287" t="s">
        <v>1176</v>
      </c>
      <c r="BX46" s="287" t="s">
        <v>1176</v>
      </c>
      <c r="BY46" s="287" t="s">
        <v>1176</v>
      </c>
      <c r="BZ46" s="287" t="s">
        <v>1176</v>
      </c>
      <c r="CA46" s="287" t="s">
        <v>1176</v>
      </c>
      <c r="CB46" s="287" t="s">
        <v>1176</v>
      </c>
      <c r="CC46" s="287" t="s">
        <v>1176</v>
      </c>
      <c r="CD46" s="287" t="s">
        <v>1176</v>
      </c>
      <c r="CE46" s="287" t="s">
        <v>1176</v>
      </c>
      <c r="CF46" s="287" t="s">
        <v>1176</v>
      </c>
      <c r="CG46" s="287" t="s">
        <v>1176</v>
      </c>
      <c r="CH46" s="287" t="s">
        <v>1176</v>
      </c>
      <c r="CI46" s="274"/>
    </row>
    <row r="47" spans="1:87" ht="264">
      <c r="A47" s="285">
        <v>40</v>
      </c>
      <c r="B47" s="384">
        <v>96</v>
      </c>
      <c r="C47" s="385" t="s">
        <v>1240</v>
      </c>
      <c r="D47" s="386" t="s">
        <v>25</v>
      </c>
      <c r="E47" s="385" t="s">
        <v>1271</v>
      </c>
      <c r="F47" s="386" t="s">
        <v>25</v>
      </c>
      <c r="G47" s="290" t="s">
        <v>1271</v>
      </c>
      <c r="H47" s="290" t="s">
        <v>1276</v>
      </c>
      <c r="I47" s="290" t="s">
        <v>1303</v>
      </c>
      <c r="J47" s="70" t="s">
        <v>1156</v>
      </c>
      <c r="K47" s="288" t="s">
        <v>1082</v>
      </c>
      <c r="L47" s="289" t="s">
        <v>648</v>
      </c>
      <c r="M47" s="290"/>
      <c r="N47" s="290"/>
      <c r="O47" s="290"/>
      <c r="P47" s="290"/>
      <c r="Q47" s="290" t="s">
        <v>648</v>
      </c>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t="s">
        <v>1769</v>
      </c>
      <c r="AP47" s="290" t="s">
        <v>1769</v>
      </c>
      <c r="AQ47" s="290"/>
      <c r="AR47" s="290"/>
      <c r="AS47" s="290"/>
      <c r="AT47" s="290"/>
      <c r="AU47" s="290"/>
      <c r="AV47" s="290"/>
      <c r="AW47" s="290"/>
      <c r="AX47" s="290"/>
      <c r="AY47" s="290"/>
      <c r="AZ47" s="290"/>
      <c r="BA47" s="290"/>
      <c r="BB47" s="290"/>
      <c r="BC47" s="290"/>
      <c r="BD47" s="290"/>
      <c r="BE47" s="290"/>
      <c r="BF47" s="290"/>
      <c r="BG47" s="290"/>
      <c r="BH47" s="290"/>
      <c r="BI47" s="290"/>
      <c r="BJ47" s="290"/>
      <c r="BK47" s="290"/>
      <c r="BL47" s="290"/>
      <c r="BM47" s="290"/>
      <c r="BN47" s="290"/>
      <c r="BO47" s="290"/>
      <c r="BP47" s="290"/>
      <c r="BQ47" s="290"/>
      <c r="BR47" s="290"/>
      <c r="BS47" s="290"/>
      <c r="BT47" s="290"/>
      <c r="BU47" s="290"/>
      <c r="BV47" s="290"/>
      <c r="BW47" s="290"/>
      <c r="BX47" s="290"/>
      <c r="BY47" s="290"/>
      <c r="BZ47" s="290"/>
      <c r="CA47" s="291">
        <f t="shared" si="0"/>
        <v>0</v>
      </c>
      <c r="CB47" s="292" t="e">
        <f>CA47/COUNTA($BK47:$BT47)</f>
        <v>#DIV/0!</v>
      </c>
      <c r="CC47" s="291">
        <f t="shared" si="2"/>
        <v>0</v>
      </c>
      <c r="CD47" s="292" t="e">
        <f>CC47/COUNTA($BK47:$BT47)</f>
        <v>#DIV/0!</v>
      </c>
      <c r="CE47" s="291">
        <f t="shared" si="4"/>
        <v>0</v>
      </c>
      <c r="CF47" s="292" t="e">
        <f t="shared" si="5"/>
        <v>#DIV/0!</v>
      </c>
      <c r="CG47" s="291" t="e">
        <f t="shared" si="6"/>
        <v>#DIV/0!</v>
      </c>
      <c r="CH47" s="291" t="e">
        <f t="shared" si="7"/>
        <v>#DIV/0!</v>
      </c>
      <c r="CI47" s="274"/>
    </row>
    <row r="48" spans="1:87" ht="408">
      <c r="A48" s="285">
        <v>42</v>
      </c>
      <c r="B48" s="384">
        <v>100</v>
      </c>
      <c r="C48" s="385" t="s">
        <v>1243</v>
      </c>
      <c r="D48" s="386" t="s">
        <v>25</v>
      </c>
      <c r="E48" s="385" t="s">
        <v>1273</v>
      </c>
      <c r="F48" s="386" t="s">
        <v>25</v>
      </c>
      <c r="G48" s="290" t="s">
        <v>1273</v>
      </c>
      <c r="H48" s="290" t="s">
        <v>1273</v>
      </c>
      <c r="I48" s="290" t="s">
        <v>1145</v>
      </c>
      <c r="J48" s="70" t="s">
        <v>1156</v>
      </c>
      <c r="K48" s="288" t="s">
        <v>1082</v>
      </c>
      <c r="L48" s="289" t="s">
        <v>648</v>
      </c>
      <c r="M48" s="290"/>
      <c r="N48" s="290"/>
      <c r="O48" s="290"/>
      <c r="P48" s="290"/>
      <c r="Q48" s="290"/>
      <c r="R48" s="290"/>
      <c r="S48" s="290"/>
      <c r="T48" s="290" t="s">
        <v>648</v>
      </c>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0"/>
      <c r="AY48" s="290"/>
      <c r="AZ48" s="290"/>
      <c r="BA48" s="290"/>
      <c r="BB48" s="290"/>
      <c r="BC48" s="290"/>
      <c r="BD48" s="290"/>
      <c r="BE48" s="290" t="s">
        <v>1567</v>
      </c>
      <c r="BF48" s="290"/>
      <c r="BG48" s="290"/>
      <c r="BH48" s="290"/>
      <c r="BI48" s="290"/>
      <c r="BJ48" s="290"/>
      <c r="BK48" s="290"/>
      <c r="BL48" s="290"/>
      <c r="BM48" s="290"/>
      <c r="BN48" s="290"/>
      <c r="BO48" s="290"/>
      <c r="BP48" s="290"/>
      <c r="BQ48" s="290"/>
      <c r="BR48" s="290"/>
      <c r="BS48" s="290"/>
      <c r="BT48" s="290"/>
      <c r="BU48" s="290"/>
      <c r="BV48" s="290"/>
      <c r="BW48" s="290"/>
      <c r="BX48" s="290"/>
      <c r="BY48" s="290"/>
      <c r="BZ48" s="290"/>
      <c r="CA48" s="291">
        <f t="shared" si="0"/>
        <v>0</v>
      </c>
      <c r="CB48" s="292" t="e">
        <f>CA48/COUNTA($BK48:$BT48)</f>
        <v>#DIV/0!</v>
      </c>
      <c r="CC48" s="291">
        <f t="shared" si="2"/>
        <v>0</v>
      </c>
      <c r="CD48" s="292" t="e">
        <f>CC48/COUNTA($BK48:$BT48)</f>
        <v>#DIV/0!</v>
      </c>
      <c r="CE48" s="291">
        <f t="shared" si="4"/>
        <v>0</v>
      </c>
      <c r="CF48" s="292" t="e">
        <f t="shared" si="5"/>
        <v>#DIV/0!</v>
      </c>
      <c r="CG48" s="291" t="e">
        <f t="shared" si="6"/>
        <v>#DIV/0!</v>
      </c>
      <c r="CH48" s="291" t="e">
        <f t="shared" si="7"/>
        <v>#DIV/0!</v>
      </c>
      <c r="CI48" s="274"/>
    </row>
    <row r="49" spans="1:87" ht="384">
      <c r="A49" s="285">
        <v>43</v>
      </c>
      <c r="B49" s="384">
        <v>101</v>
      </c>
      <c r="C49" s="385" t="s">
        <v>1274</v>
      </c>
      <c r="D49" s="386" t="s">
        <v>25</v>
      </c>
      <c r="E49" s="385" t="s">
        <v>1514</v>
      </c>
      <c r="F49" s="386" t="s">
        <v>25</v>
      </c>
      <c r="G49" s="290" t="s">
        <v>1061</v>
      </c>
      <c r="H49" s="290" t="s">
        <v>1514</v>
      </c>
      <c r="I49" s="290" t="s">
        <v>1303</v>
      </c>
      <c r="J49" s="70" t="s">
        <v>1156</v>
      </c>
      <c r="K49" s="288" t="s">
        <v>1082</v>
      </c>
      <c r="L49" s="289" t="s">
        <v>648</v>
      </c>
      <c r="M49" s="290"/>
      <c r="N49" s="290"/>
      <c r="O49" s="290" t="s">
        <v>648</v>
      </c>
      <c r="P49" s="290"/>
      <c r="Q49" s="290"/>
      <c r="R49" s="290"/>
      <c r="S49" s="290"/>
      <c r="T49" s="290" t="s">
        <v>648</v>
      </c>
      <c r="U49" s="290"/>
      <c r="V49" s="290"/>
      <c r="W49" s="290"/>
      <c r="X49" s="290"/>
      <c r="Y49" s="290"/>
      <c r="Z49" s="290"/>
      <c r="AA49" s="290"/>
      <c r="AB49" s="290"/>
      <c r="AC49" s="290"/>
      <c r="AD49" s="290"/>
      <c r="AE49" s="290" t="s">
        <v>1769</v>
      </c>
      <c r="AF49" s="290"/>
      <c r="AG49" s="290"/>
      <c r="AH49" s="290"/>
      <c r="AI49" s="290"/>
      <c r="AJ49" s="290"/>
      <c r="AK49" s="290"/>
      <c r="AL49" s="290"/>
      <c r="AM49" s="290"/>
      <c r="AN49" s="290"/>
      <c r="AO49" s="290"/>
      <c r="AP49" s="290"/>
      <c r="AQ49" s="290"/>
      <c r="AR49" s="290"/>
      <c r="AS49" s="290"/>
      <c r="AT49" s="290"/>
      <c r="AU49" s="290"/>
      <c r="AV49" s="290"/>
      <c r="AW49" s="290"/>
      <c r="AX49" s="290"/>
      <c r="AY49" s="290"/>
      <c r="AZ49" s="290"/>
      <c r="BA49" s="290"/>
      <c r="BB49" s="290"/>
      <c r="BC49" s="290"/>
      <c r="BD49" s="290"/>
      <c r="BE49" s="290"/>
      <c r="BF49" s="290"/>
      <c r="BG49" s="290" t="s">
        <v>1769</v>
      </c>
      <c r="BH49" s="290"/>
      <c r="BI49" s="290"/>
      <c r="BJ49" s="290"/>
      <c r="BK49" s="290"/>
      <c r="BL49" s="290"/>
      <c r="BM49" s="290"/>
      <c r="BN49" s="290"/>
      <c r="BO49" s="290"/>
      <c r="BP49" s="290"/>
      <c r="BQ49" s="290"/>
      <c r="BR49" s="290"/>
      <c r="BS49" s="290"/>
      <c r="BT49" s="290"/>
      <c r="BU49" s="290"/>
      <c r="BV49" s="290"/>
      <c r="BW49" s="290"/>
      <c r="BX49" s="290"/>
      <c r="BY49" s="290"/>
      <c r="BZ49" s="290"/>
      <c r="CA49" s="291">
        <f t="shared" si="0"/>
        <v>0</v>
      </c>
      <c r="CB49" s="292" t="e">
        <f>CA49/COUNTA($BK49:$BT49)</f>
        <v>#DIV/0!</v>
      </c>
      <c r="CC49" s="291">
        <f t="shared" si="2"/>
        <v>0</v>
      </c>
      <c r="CD49" s="292" t="e">
        <f>CC49/COUNTA($BK49:$BT49)</f>
        <v>#DIV/0!</v>
      </c>
      <c r="CE49" s="291">
        <f t="shared" si="4"/>
        <v>0</v>
      </c>
      <c r="CF49" s="292" t="e">
        <f t="shared" si="5"/>
        <v>#DIV/0!</v>
      </c>
      <c r="CG49" s="291" t="e">
        <f t="shared" si="6"/>
        <v>#DIV/0!</v>
      </c>
      <c r="CH49" s="291" t="e">
        <f t="shared" si="7"/>
        <v>#DIV/0!</v>
      </c>
      <c r="CI49" s="274"/>
    </row>
    <row r="50" spans="1:87" ht="264">
      <c r="A50" s="285">
        <v>44</v>
      </c>
      <c r="B50" s="384">
        <v>103</v>
      </c>
      <c r="C50" s="385" t="s">
        <v>1399</v>
      </c>
      <c r="D50" s="386" t="s">
        <v>25</v>
      </c>
      <c r="E50" s="385" t="s">
        <v>450</v>
      </c>
      <c r="F50" s="386" t="s">
        <v>25</v>
      </c>
      <c r="G50" s="290" t="s">
        <v>450</v>
      </c>
      <c r="H50" s="290" t="s">
        <v>450</v>
      </c>
      <c r="I50" s="290" t="s">
        <v>1303</v>
      </c>
      <c r="J50" s="70" t="s">
        <v>1156</v>
      </c>
      <c r="K50" s="288" t="s">
        <v>1082</v>
      </c>
      <c r="L50" s="289" t="s">
        <v>648</v>
      </c>
      <c r="M50" s="290"/>
      <c r="N50" s="290"/>
      <c r="O50" s="290"/>
      <c r="P50" s="290"/>
      <c r="Q50" s="290"/>
      <c r="R50" s="290"/>
      <c r="S50" s="290"/>
      <c r="T50" s="290" t="s">
        <v>648</v>
      </c>
      <c r="U50" s="290"/>
      <c r="V50" s="290"/>
      <c r="W50" s="290"/>
      <c r="X50" s="290"/>
      <c r="Y50" s="290"/>
      <c r="Z50" s="290"/>
      <c r="AA50" s="290"/>
      <c r="AB50" s="290"/>
      <c r="AC50" s="290"/>
      <c r="AD50" s="290"/>
      <c r="AE50" s="290"/>
      <c r="AF50" s="290"/>
      <c r="AG50" s="290"/>
      <c r="AH50" s="290"/>
      <c r="AI50" s="290"/>
      <c r="AJ50" s="290"/>
      <c r="AK50" s="290"/>
      <c r="AL50" s="290"/>
      <c r="AM50" s="290"/>
      <c r="AN50" s="290"/>
      <c r="AO50" s="290"/>
      <c r="AP50" s="290"/>
      <c r="AQ50" s="290"/>
      <c r="AR50" s="290"/>
      <c r="AS50" s="290"/>
      <c r="AT50" s="290"/>
      <c r="AU50" s="290"/>
      <c r="AV50" s="290"/>
      <c r="AW50" s="290"/>
      <c r="AX50" s="290"/>
      <c r="AY50" s="290"/>
      <c r="AZ50" s="290"/>
      <c r="BA50" s="290"/>
      <c r="BB50" s="290"/>
      <c r="BC50" s="290"/>
      <c r="BD50" s="290"/>
      <c r="BE50" s="290"/>
      <c r="BF50" s="290" t="s">
        <v>1567</v>
      </c>
      <c r="BG50" s="290"/>
      <c r="BH50" s="290"/>
      <c r="BI50" s="290"/>
      <c r="BJ50" s="290"/>
      <c r="BK50" s="290"/>
      <c r="BL50" s="290"/>
      <c r="BM50" s="290"/>
      <c r="BN50" s="290"/>
      <c r="BO50" s="290"/>
      <c r="BP50" s="290"/>
      <c r="BQ50" s="290"/>
      <c r="BR50" s="290"/>
      <c r="BS50" s="290"/>
      <c r="BT50" s="290"/>
      <c r="BU50" s="290"/>
      <c r="BV50" s="290"/>
      <c r="BW50" s="290"/>
      <c r="BX50" s="290"/>
      <c r="BY50" s="290"/>
      <c r="BZ50" s="290"/>
      <c r="CA50" s="291">
        <f t="shared" si="0"/>
        <v>0</v>
      </c>
      <c r="CB50" s="292" t="e">
        <f>CA50/COUNTA($BK50:$BT50)</f>
        <v>#DIV/0!</v>
      </c>
      <c r="CC50" s="291">
        <f t="shared" si="2"/>
        <v>0</v>
      </c>
      <c r="CD50" s="292" t="e">
        <f>CC50/COUNTA($BK50:$BT50)</f>
        <v>#DIV/0!</v>
      </c>
      <c r="CE50" s="291">
        <f t="shared" si="4"/>
        <v>0</v>
      </c>
      <c r="CF50" s="292" t="e">
        <f t="shared" si="5"/>
        <v>#DIV/0!</v>
      </c>
      <c r="CG50" s="291" t="e">
        <f t="shared" si="6"/>
        <v>#DIV/0!</v>
      </c>
      <c r="CH50" s="291" t="e">
        <f t="shared" si="7"/>
        <v>#DIV/0!</v>
      </c>
      <c r="CI50" s="274"/>
    </row>
    <row r="51" spans="1:87" ht="18.75">
      <c r="A51" s="285">
        <v>47</v>
      </c>
      <c r="B51" s="286">
        <v>107</v>
      </c>
      <c r="C51" s="649" t="s">
        <v>984</v>
      </c>
      <c r="D51" s="649"/>
      <c r="E51" s="649"/>
      <c r="F51" s="287" t="s">
        <v>1176</v>
      </c>
      <c r="G51" s="287" t="s">
        <v>1176</v>
      </c>
      <c r="H51" s="287" t="s">
        <v>1176</v>
      </c>
      <c r="I51" s="287" t="s">
        <v>1176</v>
      </c>
      <c r="J51" s="392" t="s">
        <v>1156</v>
      </c>
      <c r="K51" s="287" t="s">
        <v>1176</v>
      </c>
      <c r="L51" s="287" t="s">
        <v>1176</v>
      </c>
      <c r="M51" s="287" t="s">
        <v>1176</v>
      </c>
      <c r="N51" s="287" t="s">
        <v>1176</v>
      </c>
      <c r="O51" s="287" t="s">
        <v>1176</v>
      </c>
      <c r="P51" s="287" t="s">
        <v>1176</v>
      </c>
      <c r="Q51" s="287" t="s">
        <v>1176</v>
      </c>
      <c r="R51" s="287" t="s">
        <v>1176</v>
      </c>
      <c r="S51" s="287" t="s">
        <v>1176</v>
      </c>
      <c r="T51" s="287" t="s">
        <v>1176</v>
      </c>
      <c r="U51" s="287" t="s">
        <v>1176</v>
      </c>
      <c r="V51" s="287" t="s">
        <v>1176</v>
      </c>
      <c r="W51" s="287" t="s">
        <v>1176</v>
      </c>
      <c r="X51" s="287" t="s">
        <v>1176</v>
      </c>
      <c r="Y51" s="287" t="s">
        <v>1176</v>
      </c>
      <c r="Z51" s="287" t="s">
        <v>1176</v>
      </c>
      <c r="AA51" s="287" t="s">
        <v>1176</v>
      </c>
      <c r="AB51" s="287" t="s">
        <v>1176</v>
      </c>
      <c r="AC51" s="287" t="s">
        <v>1176</v>
      </c>
      <c r="AD51" s="287" t="s">
        <v>1176</v>
      </c>
      <c r="AE51" s="287" t="s">
        <v>1176</v>
      </c>
      <c r="AF51" s="287" t="s">
        <v>1176</v>
      </c>
      <c r="AG51" s="287" t="s">
        <v>1176</v>
      </c>
      <c r="AH51" s="287" t="s">
        <v>1176</v>
      </c>
      <c r="AI51" s="287" t="s">
        <v>1176</v>
      </c>
      <c r="AJ51" s="287" t="s">
        <v>1176</v>
      </c>
      <c r="AK51" s="287" t="s">
        <v>1176</v>
      </c>
      <c r="AL51" s="287" t="s">
        <v>1176</v>
      </c>
      <c r="AM51" s="287" t="s">
        <v>1176</v>
      </c>
      <c r="AN51" s="287" t="s">
        <v>1176</v>
      </c>
      <c r="AO51" s="287"/>
      <c r="AP51" s="287" t="s">
        <v>1176</v>
      </c>
      <c r="AQ51" s="287" t="s">
        <v>1176</v>
      </c>
      <c r="AR51" s="287" t="s">
        <v>1176</v>
      </c>
      <c r="AS51" s="287"/>
      <c r="AT51" s="287" t="s">
        <v>1176</v>
      </c>
      <c r="AU51" s="287" t="s">
        <v>1176</v>
      </c>
      <c r="AV51" s="287" t="s">
        <v>1176</v>
      </c>
      <c r="AW51" s="287" t="s">
        <v>1176</v>
      </c>
      <c r="AX51" s="287" t="s">
        <v>1176</v>
      </c>
      <c r="AY51" s="287"/>
      <c r="AZ51" s="287" t="s">
        <v>1176</v>
      </c>
      <c r="BA51" s="287" t="s">
        <v>1176</v>
      </c>
      <c r="BB51" s="287"/>
      <c r="BC51" s="287" t="s">
        <v>1176</v>
      </c>
      <c r="BD51" s="287" t="s">
        <v>1176</v>
      </c>
      <c r="BE51" s="287" t="s">
        <v>1176</v>
      </c>
      <c r="BF51" s="287" t="s">
        <v>1176</v>
      </c>
      <c r="BG51" s="287" t="s">
        <v>1176</v>
      </c>
      <c r="BH51" s="287" t="s">
        <v>1176</v>
      </c>
      <c r="BI51" s="287" t="s">
        <v>1176</v>
      </c>
      <c r="BJ51" s="287" t="s">
        <v>1176</v>
      </c>
      <c r="BK51" s="287" t="s">
        <v>1176</v>
      </c>
      <c r="BL51" s="287" t="s">
        <v>1176</v>
      </c>
      <c r="BM51" s="287" t="s">
        <v>1176</v>
      </c>
      <c r="BN51" s="287" t="s">
        <v>1176</v>
      </c>
      <c r="BO51" s="287" t="s">
        <v>1176</v>
      </c>
      <c r="BP51" s="287" t="s">
        <v>1176</v>
      </c>
      <c r="BQ51" s="287" t="s">
        <v>1176</v>
      </c>
      <c r="BR51" s="287" t="s">
        <v>1176</v>
      </c>
      <c r="BS51" s="287" t="s">
        <v>1176</v>
      </c>
      <c r="BT51" s="287" t="s">
        <v>1176</v>
      </c>
      <c r="BU51" s="287" t="s">
        <v>1176</v>
      </c>
      <c r="BV51" s="287" t="s">
        <v>1176</v>
      </c>
      <c r="BW51" s="287" t="s">
        <v>1176</v>
      </c>
      <c r="BX51" s="287" t="s">
        <v>1176</v>
      </c>
      <c r="BY51" s="287" t="s">
        <v>1176</v>
      </c>
      <c r="BZ51" s="287" t="s">
        <v>1176</v>
      </c>
      <c r="CA51" s="287" t="s">
        <v>1176</v>
      </c>
      <c r="CB51" s="287" t="s">
        <v>1176</v>
      </c>
      <c r="CC51" s="287" t="s">
        <v>1176</v>
      </c>
      <c r="CD51" s="287" t="s">
        <v>1176</v>
      </c>
      <c r="CE51" s="287" t="s">
        <v>1176</v>
      </c>
      <c r="CF51" s="287" t="s">
        <v>1176</v>
      </c>
      <c r="CG51" s="287" t="s">
        <v>1176</v>
      </c>
      <c r="CH51" s="287" t="s">
        <v>1176</v>
      </c>
      <c r="CI51" s="274"/>
    </row>
    <row r="52" spans="1:87" ht="409.5">
      <c r="A52" s="285">
        <v>48</v>
      </c>
      <c r="B52" s="384">
        <v>110</v>
      </c>
      <c r="C52" s="385" t="s">
        <v>1402</v>
      </c>
      <c r="D52" s="386" t="s">
        <v>23</v>
      </c>
      <c r="E52" s="385" t="s">
        <v>1410</v>
      </c>
      <c r="F52" s="386" t="s">
        <v>25</v>
      </c>
      <c r="G52" s="290" t="s">
        <v>1410</v>
      </c>
      <c r="H52" s="290" t="s">
        <v>1506</v>
      </c>
      <c r="I52" s="290" t="s">
        <v>1145</v>
      </c>
      <c r="J52" s="70" t="s">
        <v>1156</v>
      </c>
      <c r="K52" s="288" t="s">
        <v>1082</v>
      </c>
      <c r="L52" s="289" t="s">
        <v>648</v>
      </c>
      <c r="M52" s="290" t="s">
        <v>648</v>
      </c>
      <c r="N52" s="290" t="s">
        <v>648</v>
      </c>
      <c r="O52" s="290" t="s">
        <v>648</v>
      </c>
      <c r="P52" s="290" t="s">
        <v>648</v>
      </c>
      <c r="Q52" s="290" t="s">
        <v>648</v>
      </c>
      <c r="R52" s="290" t="s">
        <v>648</v>
      </c>
      <c r="S52" s="290" t="s">
        <v>648</v>
      </c>
      <c r="T52" s="290" t="s">
        <v>648</v>
      </c>
      <c r="U52" s="290" t="s">
        <v>648</v>
      </c>
      <c r="V52" s="290" t="s">
        <v>648</v>
      </c>
      <c r="W52" s="290" t="s">
        <v>648</v>
      </c>
      <c r="X52" s="290" t="s">
        <v>648</v>
      </c>
      <c r="Y52" s="290" t="s">
        <v>648</v>
      </c>
      <c r="Z52" s="290" t="s">
        <v>648</v>
      </c>
      <c r="AA52" s="290" t="s">
        <v>648</v>
      </c>
      <c r="AB52" s="290" t="s">
        <v>648</v>
      </c>
      <c r="AC52" s="290" t="s">
        <v>648</v>
      </c>
      <c r="AD52" s="290" t="s">
        <v>648</v>
      </c>
      <c r="AE52" s="290" t="s">
        <v>648</v>
      </c>
      <c r="AF52" s="290" t="s">
        <v>648</v>
      </c>
      <c r="AG52" s="290" t="s">
        <v>648</v>
      </c>
      <c r="AH52" s="290" t="s">
        <v>648</v>
      </c>
      <c r="AI52" s="290" t="s">
        <v>648</v>
      </c>
      <c r="AJ52" s="290" t="s">
        <v>1771</v>
      </c>
      <c r="AK52" s="290" t="s">
        <v>1772</v>
      </c>
      <c r="AL52" s="290" t="s">
        <v>1772</v>
      </c>
      <c r="AM52" s="290" t="s">
        <v>1772</v>
      </c>
      <c r="AN52" s="290" t="s">
        <v>1772</v>
      </c>
      <c r="AO52" s="290" t="s">
        <v>1772</v>
      </c>
      <c r="AP52" s="290" t="s">
        <v>1772</v>
      </c>
      <c r="AQ52" s="290" t="s">
        <v>1772</v>
      </c>
      <c r="AR52" s="290" t="s">
        <v>1772</v>
      </c>
      <c r="AS52" s="290" t="s">
        <v>1772</v>
      </c>
      <c r="AT52" s="290" t="s">
        <v>1772</v>
      </c>
      <c r="AU52" s="290" t="s">
        <v>1772</v>
      </c>
      <c r="AV52" s="290" t="s">
        <v>1772</v>
      </c>
      <c r="AW52" s="290" t="s">
        <v>1772</v>
      </c>
      <c r="AX52" s="290" t="s">
        <v>1772</v>
      </c>
      <c r="AY52" s="290" t="s">
        <v>1772</v>
      </c>
      <c r="AZ52" s="290" t="s">
        <v>1772</v>
      </c>
      <c r="BA52" s="290" t="s">
        <v>1772</v>
      </c>
      <c r="BB52" s="290" t="s">
        <v>1772</v>
      </c>
      <c r="BC52" s="290" t="s">
        <v>1772</v>
      </c>
      <c r="BD52" s="290" t="s">
        <v>1772</v>
      </c>
      <c r="BE52" s="290" t="s">
        <v>1772</v>
      </c>
      <c r="BF52" s="290" t="s">
        <v>1772</v>
      </c>
      <c r="BG52" s="290" t="s">
        <v>1772</v>
      </c>
      <c r="BH52" s="290" t="s">
        <v>1772</v>
      </c>
      <c r="BI52" s="290" t="s">
        <v>1772</v>
      </c>
      <c r="BJ52" s="290" t="s">
        <v>1772</v>
      </c>
      <c r="BK52" s="290"/>
      <c r="BL52" s="290"/>
      <c r="BM52" s="290"/>
      <c r="BN52" s="290"/>
      <c r="BO52" s="290"/>
      <c r="BP52" s="290"/>
      <c r="BQ52" s="290"/>
      <c r="BR52" s="290"/>
      <c r="BS52" s="290"/>
      <c r="BT52" s="290"/>
      <c r="BU52" s="290"/>
      <c r="BV52" s="290"/>
      <c r="BW52" s="290"/>
      <c r="BX52" s="290"/>
      <c r="BY52" s="290"/>
      <c r="BZ52" s="290"/>
      <c r="CA52" s="291">
        <f t="shared" si="0"/>
        <v>0</v>
      </c>
      <c r="CB52" s="292" t="e">
        <f t="shared" ref="CB52:CB59" si="12">CA52/COUNTA($BK52:$BT52)</f>
        <v>#DIV/0!</v>
      </c>
      <c r="CC52" s="291">
        <f t="shared" si="2"/>
        <v>0</v>
      </c>
      <c r="CD52" s="292" t="e">
        <f t="shared" ref="CD52:CD59" si="13">CC52/COUNTA($BK52:$BT52)</f>
        <v>#DIV/0!</v>
      </c>
      <c r="CE52" s="291">
        <f t="shared" si="4"/>
        <v>0</v>
      </c>
      <c r="CF52" s="292" t="e">
        <f t="shared" si="5"/>
        <v>#DIV/0!</v>
      </c>
      <c r="CG52" s="291" t="e">
        <f t="shared" si="6"/>
        <v>#DIV/0!</v>
      </c>
      <c r="CH52" s="291" t="e">
        <f t="shared" si="7"/>
        <v>#DIV/0!</v>
      </c>
      <c r="CI52" s="274"/>
    </row>
    <row r="53" spans="1:87" ht="84">
      <c r="A53" s="285">
        <v>49</v>
      </c>
      <c r="B53" s="384">
        <v>116</v>
      </c>
      <c r="C53" s="385" t="s">
        <v>1505</v>
      </c>
      <c r="D53" s="386" t="s">
        <v>25</v>
      </c>
      <c r="E53" s="385" t="s">
        <v>497</v>
      </c>
      <c r="F53" s="386" t="s">
        <v>25</v>
      </c>
      <c r="G53" s="290" t="s">
        <v>497</v>
      </c>
      <c r="H53" s="290" t="s">
        <v>1507</v>
      </c>
      <c r="I53" s="290" t="s">
        <v>1303</v>
      </c>
      <c r="J53" s="70" t="s">
        <v>1156</v>
      </c>
      <c r="K53" s="288" t="s">
        <v>1082</v>
      </c>
      <c r="L53" s="289" t="s">
        <v>648</v>
      </c>
      <c r="M53" s="290" t="s">
        <v>648</v>
      </c>
      <c r="N53" s="290" t="s">
        <v>648</v>
      </c>
      <c r="O53" s="290" t="s">
        <v>648</v>
      </c>
      <c r="P53" s="290" t="s">
        <v>648</v>
      </c>
      <c r="Q53" s="290" t="s">
        <v>648</v>
      </c>
      <c r="R53" s="290" t="s">
        <v>648</v>
      </c>
      <c r="S53" s="290" t="s">
        <v>648</v>
      </c>
      <c r="T53" s="290" t="s">
        <v>648</v>
      </c>
      <c r="U53" s="290" t="s">
        <v>648</v>
      </c>
      <c r="V53" s="290" t="s">
        <v>648</v>
      </c>
      <c r="W53" s="290" t="s">
        <v>648</v>
      </c>
      <c r="X53" s="290" t="s">
        <v>648</v>
      </c>
      <c r="Y53" s="290" t="s">
        <v>648</v>
      </c>
      <c r="Z53" s="290" t="s">
        <v>648</v>
      </c>
      <c r="AA53" s="290" t="s">
        <v>648</v>
      </c>
      <c r="AB53" s="290" t="s">
        <v>648</v>
      </c>
      <c r="AC53" s="290" t="s">
        <v>648</v>
      </c>
      <c r="AD53" s="290" t="s">
        <v>648</v>
      </c>
      <c r="AE53" s="290" t="s">
        <v>648</v>
      </c>
      <c r="AF53" s="290" t="s">
        <v>648</v>
      </c>
      <c r="AG53" s="290" t="s">
        <v>648</v>
      </c>
      <c r="AH53" s="290" t="s">
        <v>648</v>
      </c>
      <c r="AI53" s="290" t="s">
        <v>648</v>
      </c>
      <c r="AJ53" s="290" t="s">
        <v>1772</v>
      </c>
      <c r="AK53" s="290" t="s">
        <v>1771</v>
      </c>
      <c r="AL53" s="290" t="s">
        <v>1771</v>
      </c>
      <c r="AM53" s="290" t="s">
        <v>1771</v>
      </c>
      <c r="AN53" s="290" t="s">
        <v>1771</v>
      </c>
      <c r="AO53" s="290" t="s">
        <v>1772</v>
      </c>
      <c r="AP53" s="290" t="s">
        <v>1771</v>
      </c>
      <c r="AQ53" s="290" t="s">
        <v>1771</v>
      </c>
      <c r="AR53" s="290" t="s">
        <v>1771</v>
      </c>
      <c r="AS53" s="290" t="s">
        <v>1771</v>
      </c>
      <c r="AT53" s="290" t="s">
        <v>1771</v>
      </c>
      <c r="AU53" s="290" t="s">
        <v>1771</v>
      </c>
      <c r="AV53" s="290" t="s">
        <v>1771</v>
      </c>
      <c r="AW53" s="290" t="s">
        <v>1771</v>
      </c>
      <c r="AX53" s="290" t="s">
        <v>1771</v>
      </c>
      <c r="AY53" s="290" t="s">
        <v>1771</v>
      </c>
      <c r="AZ53" s="290" t="s">
        <v>1771</v>
      </c>
      <c r="BA53" s="290" t="s">
        <v>1771</v>
      </c>
      <c r="BB53" s="290" t="s">
        <v>1771</v>
      </c>
      <c r="BC53" s="290" t="s">
        <v>1771</v>
      </c>
      <c r="BD53" s="290" t="s">
        <v>1771</v>
      </c>
      <c r="BE53" s="290" t="s">
        <v>1771</v>
      </c>
      <c r="BF53" s="290" t="s">
        <v>1771</v>
      </c>
      <c r="BG53" s="290" t="s">
        <v>1771</v>
      </c>
      <c r="BH53" s="290" t="s">
        <v>1771</v>
      </c>
      <c r="BI53" s="290" t="s">
        <v>1771</v>
      </c>
      <c r="BJ53" s="290" t="s">
        <v>1771</v>
      </c>
      <c r="BK53" s="290"/>
      <c r="BL53" s="290"/>
      <c r="BM53" s="290"/>
      <c r="BN53" s="290"/>
      <c r="BO53" s="290"/>
      <c r="BP53" s="290"/>
      <c r="BQ53" s="290"/>
      <c r="BR53" s="290"/>
      <c r="BS53" s="290"/>
      <c r="BT53" s="290"/>
      <c r="BU53" s="290"/>
      <c r="BV53" s="290"/>
      <c r="BW53" s="290"/>
      <c r="BX53" s="290"/>
      <c r="BY53" s="290"/>
      <c r="BZ53" s="290"/>
      <c r="CA53" s="291">
        <f t="shared" si="0"/>
        <v>0</v>
      </c>
      <c r="CB53" s="292" t="e">
        <f t="shared" si="12"/>
        <v>#DIV/0!</v>
      </c>
      <c r="CC53" s="291">
        <f t="shared" si="2"/>
        <v>0</v>
      </c>
      <c r="CD53" s="292" t="e">
        <f t="shared" si="13"/>
        <v>#DIV/0!</v>
      </c>
      <c r="CE53" s="291">
        <f t="shared" si="4"/>
        <v>0</v>
      </c>
      <c r="CF53" s="292" t="e">
        <f t="shared" si="5"/>
        <v>#DIV/0!</v>
      </c>
      <c r="CG53" s="291" t="e">
        <f t="shared" si="6"/>
        <v>#DIV/0!</v>
      </c>
      <c r="CH53" s="291" t="e">
        <f t="shared" si="7"/>
        <v>#DIV/0!</v>
      </c>
      <c r="CI53" s="274"/>
    </row>
    <row r="54" spans="1:87" ht="132">
      <c r="A54" s="285">
        <v>50</v>
      </c>
      <c r="B54" s="384">
        <v>117</v>
      </c>
      <c r="C54" s="385" t="s">
        <v>1404</v>
      </c>
      <c r="D54" s="386" t="s">
        <v>23</v>
      </c>
      <c r="E54" s="385" t="s">
        <v>1408</v>
      </c>
      <c r="F54" s="386" t="s">
        <v>23</v>
      </c>
      <c r="G54" s="290" t="s">
        <v>1408</v>
      </c>
      <c r="H54" s="290" t="s">
        <v>1508</v>
      </c>
      <c r="I54" s="290" t="s">
        <v>1303</v>
      </c>
      <c r="J54" s="70" t="s">
        <v>1156</v>
      </c>
      <c r="K54" s="288" t="s">
        <v>1082</v>
      </c>
      <c r="L54" s="289" t="s">
        <v>648</v>
      </c>
      <c r="M54" s="290" t="s">
        <v>648</v>
      </c>
      <c r="N54" s="290" t="s">
        <v>648</v>
      </c>
      <c r="O54" s="290" t="s">
        <v>648</v>
      </c>
      <c r="P54" s="290" t="s">
        <v>648</v>
      </c>
      <c r="Q54" s="290" t="s">
        <v>648</v>
      </c>
      <c r="R54" s="290" t="s">
        <v>648</v>
      </c>
      <c r="S54" s="290" t="s">
        <v>648</v>
      </c>
      <c r="T54" s="290" t="s">
        <v>648</v>
      </c>
      <c r="U54" s="290" t="s">
        <v>648</v>
      </c>
      <c r="V54" s="290" t="s">
        <v>648</v>
      </c>
      <c r="W54" s="290" t="s">
        <v>648</v>
      </c>
      <c r="X54" s="290" t="s">
        <v>648</v>
      </c>
      <c r="Y54" s="290" t="s">
        <v>648</v>
      </c>
      <c r="Z54" s="290" t="s">
        <v>648</v>
      </c>
      <c r="AA54" s="290" t="s">
        <v>648</v>
      </c>
      <c r="AB54" s="290" t="s">
        <v>648</v>
      </c>
      <c r="AC54" s="290" t="s">
        <v>648</v>
      </c>
      <c r="AD54" s="290" t="s">
        <v>648</v>
      </c>
      <c r="AE54" s="290" t="s">
        <v>648</v>
      </c>
      <c r="AF54" s="290" t="s">
        <v>648</v>
      </c>
      <c r="AG54" s="290" t="s">
        <v>648</v>
      </c>
      <c r="AH54" s="290" t="s">
        <v>648</v>
      </c>
      <c r="AI54" s="290" t="s">
        <v>648</v>
      </c>
      <c r="AJ54" s="290" t="s">
        <v>1771</v>
      </c>
      <c r="AK54" s="290" t="s">
        <v>1771</v>
      </c>
      <c r="AL54" s="290" t="s">
        <v>1771</v>
      </c>
      <c r="AM54" s="290" t="s">
        <v>1771</v>
      </c>
      <c r="AN54" s="290" t="s">
        <v>1771</v>
      </c>
      <c r="AO54" s="290" t="s">
        <v>1772</v>
      </c>
      <c r="AP54" s="290" t="s">
        <v>1771</v>
      </c>
      <c r="AQ54" s="290" t="s">
        <v>1771</v>
      </c>
      <c r="AR54" s="290" t="s">
        <v>1771</v>
      </c>
      <c r="AS54" s="290" t="s">
        <v>1771</v>
      </c>
      <c r="AT54" s="290" t="s">
        <v>1771</v>
      </c>
      <c r="AU54" s="290" t="s">
        <v>1771</v>
      </c>
      <c r="AV54" s="290" t="s">
        <v>1771</v>
      </c>
      <c r="AW54" s="290" t="s">
        <v>1771</v>
      </c>
      <c r="AX54" s="290" t="s">
        <v>1771</v>
      </c>
      <c r="AY54" s="290" t="s">
        <v>1771</v>
      </c>
      <c r="AZ54" s="290" t="s">
        <v>1771</v>
      </c>
      <c r="BA54" s="290" t="s">
        <v>1771</v>
      </c>
      <c r="BB54" s="290" t="s">
        <v>1771</v>
      </c>
      <c r="BC54" s="290" t="s">
        <v>1771</v>
      </c>
      <c r="BD54" s="290" t="s">
        <v>1771</v>
      </c>
      <c r="BE54" s="290" t="s">
        <v>1771</v>
      </c>
      <c r="BF54" s="290" t="s">
        <v>1771</v>
      </c>
      <c r="BG54" s="290" t="s">
        <v>1771</v>
      </c>
      <c r="BH54" s="290" t="s">
        <v>1771</v>
      </c>
      <c r="BI54" s="290" t="s">
        <v>1771</v>
      </c>
      <c r="BJ54" s="290" t="s">
        <v>1771</v>
      </c>
      <c r="BK54" s="290"/>
      <c r="BL54" s="290"/>
      <c r="BM54" s="290"/>
      <c r="BN54" s="290"/>
      <c r="BO54" s="290"/>
      <c r="BP54" s="290"/>
      <c r="BQ54" s="290"/>
      <c r="BR54" s="290"/>
      <c r="BS54" s="290"/>
      <c r="BT54" s="290"/>
      <c r="BU54" s="290"/>
      <c r="BV54" s="290"/>
      <c r="BW54" s="290"/>
      <c r="BX54" s="290"/>
      <c r="BY54" s="290"/>
      <c r="BZ54" s="290"/>
      <c r="CA54" s="291">
        <f t="shared" si="0"/>
        <v>0</v>
      </c>
      <c r="CB54" s="292" t="e">
        <f t="shared" si="12"/>
        <v>#DIV/0!</v>
      </c>
      <c r="CC54" s="291">
        <f t="shared" si="2"/>
        <v>0</v>
      </c>
      <c r="CD54" s="292" t="e">
        <f t="shared" si="13"/>
        <v>#DIV/0!</v>
      </c>
      <c r="CE54" s="291">
        <f t="shared" si="4"/>
        <v>0</v>
      </c>
      <c r="CF54" s="292" t="e">
        <f t="shared" si="5"/>
        <v>#DIV/0!</v>
      </c>
      <c r="CG54" s="291" t="e">
        <f t="shared" si="6"/>
        <v>#DIV/0!</v>
      </c>
      <c r="CH54" s="291" t="e">
        <f t="shared" si="7"/>
        <v>#DIV/0!</v>
      </c>
      <c r="CI54" s="274"/>
    </row>
    <row r="55" spans="1:87" ht="192">
      <c r="A55" s="285">
        <v>51</v>
      </c>
      <c r="B55" s="384">
        <v>120</v>
      </c>
      <c r="C55" s="385" t="s">
        <v>1409</v>
      </c>
      <c r="D55" s="386" t="s">
        <v>23</v>
      </c>
      <c r="E55" s="385" t="s">
        <v>1409</v>
      </c>
      <c r="F55" s="386" t="s">
        <v>23</v>
      </c>
      <c r="G55" s="290" t="s">
        <v>1409</v>
      </c>
      <c r="H55" s="290" t="s">
        <v>1509</v>
      </c>
      <c r="I55" s="290" t="s">
        <v>1303</v>
      </c>
      <c r="J55" s="70" t="s">
        <v>1156</v>
      </c>
      <c r="K55" s="288" t="s">
        <v>1082</v>
      </c>
      <c r="L55" s="289" t="s">
        <v>648</v>
      </c>
      <c r="M55" s="290" t="s">
        <v>648</v>
      </c>
      <c r="N55" s="290" t="s">
        <v>648</v>
      </c>
      <c r="O55" s="290" t="s">
        <v>648</v>
      </c>
      <c r="P55" s="290" t="s">
        <v>648</v>
      </c>
      <c r="Q55" s="290" t="s">
        <v>648</v>
      </c>
      <c r="R55" s="290" t="s">
        <v>648</v>
      </c>
      <c r="S55" s="290" t="s">
        <v>648</v>
      </c>
      <c r="T55" s="290" t="s">
        <v>648</v>
      </c>
      <c r="U55" s="290" t="s">
        <v>648</v>
      </c>
      <c r="V55" s="290" t="s">
        <v>648</v>
      </c>
      <c r="W55" s="290" t="s">
        <v>648</v>
      </c>
      <c r="X55" s="290" t="s">
        <v>648</v>
      </c>
      <c r="Y55" s="290" t="s">
        <v>648</v>
      </c>
      <c r="Z55" s="290" t="s">
        <v>648</v>
      </c>
      <c r="AA55" s="290" t="s">
        <v>648</v>
      </c>
      <c r="AB55" s="290" t="s">
        <v>648</v>
      </c>
      <c r="AC55" s="290" t="s">
        <v>648</v>
      </c>
      <c r="AD55" s="290" t="s">
        <v>648</v>
      </c>
      <c r="AE55" s="290" t="s">
        <v>648</v>
      </c>
      <c r="AF55" s="290" t="s">
        <v>648</v>
      </c>
      <c r="AG55" s="290" t="s">
        <v>648</v>
      </c>
      <c r="AH55" s="290" t="s">
        <v>648</v>
      </c>
      <c r="AI55" s="290" t="s">
        <v>648</v>
      </c>
      <c r="AJ55" s="290" t="s">
        <v>1771</v>
      </c>
      <c r="AK55" s="290" t="s">
        <v>1771</v>
      </c>
      <c r="AL55" s="290" t="s">
        <v>1771</v>
      </c>
      <c r="AM55" s="290" t="s">
        <v>1771</v>
      </c>
      <c r="AN55" s="290" t="s">
        <v>1771</v>
      </c>
      <c r="AO55" s="290" t="s">
        <v>1772</v>
      </c>
      <c r="AP55" s="290" t="s">
        <v>1771</v>
      </c>
      <c r="AQ55" s="290" t="s">
        <v>1771</v>
      </c>
      <c r="AR55" s="290" t="s">
        <v>1771</v>
      </c>
      <c r="AS55" s="290" t="s">
        <v>1771</v>
      </c>
      <c r="AT55" s="290" t="s">
        <v>1771</v>
      </c>
      <c r="AU55" s="290" t="s">
        <v>1771</v>
      </c>
      <c r="AV55" s="290" t="s">
        <v>1771</v>
      </c>
      <c r="AW55" s="290" t="s">
        <v>1771</v>
      </c>
      <c r="AX55" s="290" t="s">
        <v>1771</v>
      </c>
      <c r="AY55" s="290" t="s">
        <v>1771</v>
      </c>
      <c r="AZ55" s="290" t="s">
        <v>1771</v>
      </c>
      <c r="BA55" s="290" t="s">
        <v>1771</v>
      </c>
      <c r="BB55" s="290" t="s">
        <v>1771</v>
      </c>
      <c r="BC55" s="290" t="s">
        <v>1771</v>
      </c>
      <c r="BD55" s="290" t="s">
        <v>1771</v>
      </c>
      <c r="BE55" s="290" t="s">
        <v>1771</v>
      </c>
      <c r="BF55" s="290" t="s">
        <v>1771</v>
      </c>
      <c r="BG55" s="290" t="s">
        <v>1771</v>
      </c>
      <c r="BH55" s="290" t="s">
        <v>1771</v>
      </c>
      <c r="BI55" s="290" t="s">
        <v>1771</v>
      </c>
      <c r="BJ55" s="290" t="s">
        <v>1771</v>
      </c>
      <c r="BK55" s="290"/>
      <c r="BL55" s="290"/>
      <c r="BM55" s="290"/>
      <c r="BN55" s="290"/>
      <c r="BO55" s="290"/>
      <c r="BP55" s="290"/>
      <c r="BQ55" s="290"/>
      <c r="BR55" s="290"/>
      <c r="BS55" s="290"/>
      <c r="BT55" s="290"/>
      <c r="BU55" s="290"/>
      <c r="BV55" s="290"/>
      <c r="BW55" s="290"/>
      <c r="BX55" s="290"/>
      <c r="BY55" s="290"/>
      <c r="BZ55" s="290"/>
      <c r="CA55" s="291">
        <f t="shared" si="0"/>
        <v>0</v>
      </c>
      <c r="CB55" s="292" t="e">
        <f t="shared" si="12"/>
        <v>#DIV/0!</v>
      </c>
      <c r="CC55" s="291">
        <f t="shared" si="2"/>
        <v>0</v>
      </c>
      <c r="CD55" s="292" t="e">
        <f t="shared" si="13"/>
        <v>#DIV/0!</v>
      </c>
      <c r="CE55" s="291">
        <f t="shared" si="4"/>
        <v>0</v>
      </c>
      <c r="CF55" s="292" t="e">
        <f t="shared" si="5"/>
        <v>#DIV/0!</v>
      </c>
      <c r="CG55" s="291" t="e">
        <f t="shared" si="6"/>
        <v>#DIV/0!</v>
      </c>
      <c r="CH55" s="291" t="e">
        <f t="shared" si="7"/>
        <v>#DIV/0!</v>
      </c>
      <c r="CI55" s="274"/>
    </row>
    <row r="56" spans="1:87" ht="312">
      <c r="A56" s="285">
        <v>52</v>
      </c>
      <c r="B56" s="384">
        <v>123</v>
      </c>
      <c r="C56" s="385" t="s">
        <v>1405</v>
      </c>
      <c r="D56" s="386" t="s">
        <v>23</v>
      </c>
      <c r="E56" s="385" t="s">
        <v>1411</v>
      </c>
      <c r="F56" s="386" t="s">
        <v>23</v>
      </c>
      <c r="G56" s="290" t="s">
        <v>1411</v>
      </c>
      <c r="H56" s="290" t="s">
        <v>1510</v>
      </c>
      <c r="I56" s="290" t="s">
        <v>1303</v>
      </c>
      <c r="J56" s="70" t="s">
        <v>1156</v>
      </c>
      <c r="K56" s="288" t="s">
        <v>1082</v>
      </c>
      <c r="L56" s="289" t="s">
        <v>648</v>
      </c>
      <c r="M56" s="290" t="s">
        <v>648</v>
      </c>
      <c r="N56" s="290" t="s">
        <v>648</v>
      </c>
      <c r="O56" s="290" t="s">
        <v>648</v>
      </c>
      <c r="P56" s="290" t="s">
        <v>648</v>
      </c>
      <c r="Q56" s="290" t="s">
        <v>648</v>
      </c>
      <c r="R56" s="290" t="s">
        <v>648</v>
      </c>
      <c r="S56" s="290" t="s">
        <v>648</v>
      </c>
      <c r="T56" s="290" t="s">
        <v>648</v>
      </c>
      <c r="U56" s="290" t="s">
        <v>648</v>
      </c>
      <c r="V56" s="290" t="s">
        <v>648</v>
      </c>
      <c r="W56" s="290" t="s">
        <v>648</v>
      </c>
      <c r="X56" s="290" t="s">
        <v>648</v>
      </c>
      <c r="Y56" s="290" t="s">
        <v>648</v>
      </c>
      <c r="Z56" s="290" t="s">
        <v>648</v>
      </c>
      <c r="AA56" s="290" t="s">
        <v>648</v>
      </c>
      <c r="AB56" s="290" t="s">
        <v>648</v>
      </c>
      <c r="AC56" s="290" t="s">
        <v>648</v>
      </c>
      <c r="AD56" s="290" t="s">
        <v>648</v>
      </c>
      <c r="AE56" s="290" t="s">
        <v>648</v>
      </c>
      <c r="AF56" s="290" t="s">
        <v>648</v>
      </c>
      <c r="AG56" s="290" t="s">
        <v>648</v>
      </c>
      <c r="AH56" s="290" t="s">
        <v>648</v>
      </c>
      <c r="AI56" s="290" t="s">
        <v>648</v>
      </c>
      <c r="AJ56" s="290" t="s">
        <v>1771</v>
      </c>
      <c r="AK56" s="290" t="s">
        <v>1771</v>
      </c>
      <c r="AL56" s="290" t="s">
        <v>1771</v>
      </c>
      <c r="AM56" s="290" t="s">
        <v>1771</v>
      </c>
      <c r="AN56" s="290" t="s">
        <v>1771</v>
      </c>
      <c r="AO56" s="290" t="s">
        <v>1772</v>
      </c>
      <c r="AP56" s="290" t="s">
        <v>1771</v>
      </c>
      <c r="AQ56" s="290" t="s">
        <v>1771</v>
      </c>
      <c r="AR56" s="290" t="s">
        <v>1771</v>
      </c>
      <c r="AS56" s="290" t="s">
        <v>1771</v>
      </c>
      <c r="AT56" s="290" t="s">
        <v>1771</v>
      </c>
      <c r="AU56" s="290" t="s">
        <v>1771</v>
      </c>
      <c r="AV56" s="290" t="s">
        <v>1771</v>
      </c>
      <c r="AW56" s="290" t="s">
        <v>1771</v>
      </c>
      <c r="AX56" s="290" t="s">
        <v>1771</v>
      </c>
      <c r="AY56" s="290" t="s">
        <v>1771</v>
      </c>
      <c r="AZ56" s="290" t="s">
        <v>1771</v>
      </c>
      <c r="BA56" s="290" t="s">
        <v>1771</v>
      </c>
      <c r="BB56" s="290" t="s">
        <v>1771</v>
      </c>
      <c r="BC56" s="290" t="s">
        <v>1771</v>
      </c>
      <c r="BD56" s="290" t="s">
        <v>1771</v>
      </c>
      <c r="BE56" s="290" t="s">
        <v>1771</v>
      </c>
      <c r="BF56" s="290" t="s">
        <v>1771</v>
      </c>
      <c r="BG56" s="290" t="s">
        <v>1771</v>
      </c>
      <c r="BH56" s="290" t="s">
        <v>1771</v>
      </c>
      <c r="BI56" s="290" t="s">
        <v>1771</v>
      </c>
      <c r="BJ56" s="290" t="s">
        <v>1771</v>
      </c>
      <c r="BK56" s="290"/>
      <c r="BL56" s="290"/>
      <c r="BM56" s="290"/>
      <c r="BN56" s="290"/>
      <c r="BO56" s="290"/>
      <c r="BP56" s="290"/>
      <c r="BQ56" s="290"/>
      <c r="BR56" s="290"/>
      <c r="BS56" s="290"/>
      <c r="BT56" s="290"/>
      <c r="BU56" s="290"/>
      <c r="BV56" s="290"/>
      <c r="BW56" s="290"/>
      <c r="BX56" s="290"/>
      <c r="BY56" s="290"/>
      <c r="BZ56" s="290"/>
      <c r="CA56" s="291">
        <f t="shared" si="0"/>
        <v>0</v>
      </c>
      <c r="CB56" s="292" t="e">
        <f t="shared" si="12"/>
        <v>#DIV/0!</v>
      </c>
      <c r="CC56" s="291">
        <f t="shared" si="2"/>
        <v>0</v>
      </c>
      <c r="CD56" s="292" t="e">
        <f t="shared" si="13"/>
        <v>#DIV/0!</v>
      </c>
      <c r="CE56" s="291">
        <f t="shared" si="4"/>
        <v>0</v>
      </c>
      <c r="CF56" s="292" t="e">
        <f t="shared" si="5"/>
        <v>#DIV/0!</v>
      </c>
      <c r="CG56" s="291" t="e">
        <f t="shared" si="6"/>
        <v>#DIV/0!</v>
      </c>
      <c r="CH56" s="291" t="e">
        <f t="shared" si="7"/>
        <v>#DIV/0!</v>
      </c>
      <c r="CI56" s="274"/>
    </row>
    <row r="57" spans="1:87" ht="108">
      <c r="A57" s="285">
        <v>53</v>
      </c>
      <c r="B57" s="384">
        <v>126</v>
      </c>
      <c r="C57" s="385" t="s">
        <v>1412</v>
      </c>
      <c r="D57" s="386" t="s">
        <v>23</v>
      </c>
      <c r="E57" s="385" t="s">
        <v>1412</v>
      </c>
      <c r="F57" s="386" t="s">
        <v>25</v>
      </c>
      <c r="G57" s="290" t="s">
        <v>1412</v>
      </c>
      <c r="H57" s="290" t="s">
        <v>1511</v>
      </c>
      <c r="I57" s="290" t="s">
        <v>1303</v>
      </c>
      <c r="J57" s="70" t="s">
        <v>1156</v>
      </c>
      <c r="K57" s="288" t="s">
        <v>1082</v>
      </c>
      <c r="L57" s="289" t="s">
        <v>648</v>
      </c>
      <c r="M57" s="290" t="s">
        <v>648</v>
      </c>
      <c r="N57" s="290" t="s">
        <v>648</v>
      </c>
      <c r="O57" s="290" t="s">
        <v>648</v>
      </c>
      <c r="P57" s="290" t="s">
        <v>648</v>
      </c>
      <c r="Q57" s="290" t="s">
        <v>648</v>
      </c>
      <c r="R57" s="290" t="s">
        <v>648</v>
      </c>
      <c r="S57" s="290" t="s">
        <v>648</v>
      </c>
      <c r="T57" s="290" t="s">
        <v>648</v>
      </c>
      <c r="U57" s="290" t="s">
        <v>648</v>
      </c>
      <c r="V57" s="290" t="s">
        <v>648</v>
      </c>
      <c r="W57" s="290" t="s">
        <v>648</v>
      </c>
      <c r="X57" s="290" t="s">
        <v>648</v>
      </c>
      <c r="Y57" s="290" t="s">
        <v>648</v>
      </c>
      <c r="Z57" s="290" t="s">
        <v>648</v>
      </c>
      <c r="AA57" s="290" t="s">
        <v>648</v>
      </c>
      <c r="AB57" s="290" t="s">
        <v>648</v>
      </c>
      <c r="AC57" s="290" t="s">
        <v>648</v>
      </c>
      <c r="AD57" s="290" t="s">
        <v>648</v>
      </c>
      <c r="AE57" s="290" t="s">
        <v>648</v>
      </c>
      <c r="AF57" s="290" t="s">
        <v>648</v>
      </c>
      <c r="AG57" s="290" t="s">
        <v>648</v>
      </c>
      <c r="AH57" s="290" t="s">
        <v>648</v>
      </c>
      <c r="AI57" s="290" t="s">
        <v>648</v>
      </c>
      <c r="AJ57" s="290" t="s">
        <v>1771</v>
      </c>
      <c r="AK57" s="290" t="s">
        <v>1771</v>
      </c>
      <c r="AL57" s="290" t="s">
        <v>1771</v>
      </c>
      <c r="AM57" s="290" t="s">
        <v>1771</v>
      </c>
      <c r="AN57" s="290" t="s">
        <v>1771</v>
      </c>
      <c r="AO57" s="290" t="s">
        <v>1772</v>
      </c>
      <c r="AP57" s="290" t="s">
        <v>1771</v>
      </c>
      <c r="AQ57" s="290" t="s">
        <v>1771</v>
      </c>
      <c r="AR57" s="290" t="s">
        <v>1771</v>
      </c>
      <c r="AS57" s="290" t="s">
        <v>1771</v>
      </c>
      <c r="AT57" s="290" t="s">
        <v>1771</v>
      </c>
      <c r="AU57" s="290" t="s">
        <v>1771</v>
      </c>
      <c r="AV57" s="290" t="s">
        <v>1771</v>
      </c>
      <c r="AW57" s="290" t="s">
        <v>1771</v>
      </c>
      <c r="AX57" s="290" t="s">
        <v>1771</v>
      </c>
      <c r="AY57" s="290" t="s">
        <v>1771</v>
      </c>
      <c r="AZ57" s="290" t="s">
        <v>1771</v>
      </c>
      <c r="BA57" s="290" t="s">
        <v>1771</v>
      </c>
      <c r="BB57" s="290" t="s">
        <v>1771</v>
      </c>
      <c r="BC57" s="290" t="s">
        <v>1771</v>
      </c>
      <c r="BD57" s="290" t="s">
        <v>1771</v>
      </c>
      <c r="BE57" s="290" t="s">
        <v>1771</v>
      </c>
      <c r="BF57" s="290" t="s">
        <v>1771</v>
      </c>
      <c r="BG57" s="290" t="s">
        <v>1771</v>
      </c>
      <c r="BH57" s="290" t="s">
        <v>1771</v>
      </c>
      <c r="BI57" s="290" t="s">
        <v>1771</v>
      </c>
      <c r="BJ57" s="290" t="s">
        <v>1771</v>
      </c>
      <c r="BK57" s="290"/>
      <c r="BL57" s="290"/>
      <c r="BM57" s="290"/>
      <c r="BN57" s="290"/>
      <c r="BO57" s="290"/>
      <c r="BP57" s="290"/>
      <c r="BQ57" s="290"/>
      <c r="BR57" s="290"/>
      <c r="BS57" s="290"/>
      <c r="BT57" s="290"/>
      <c r="BU57" s="290"/>
      <c r="BV57" s="290"/>
      <c r="BW57" s="290"/>
      <c r="BX57" s="290"/>
      <c r="BY57" s="290"/>
      <c r="BZ57" s="290"/>
      <c r="CA57" s="291">
        <f t="shared" si="0"/>
        <v>0</v>
      </c>
      <c r="CB57" s="292" t="e">
        <f t="shared" si="12"/>
        <v>#DIV/0!</v>
      </c>
      <c r="CC57" s="291">
        <f t="shared" si="2"/>
        <v>0</v>
      </c>
      <c r="CD57" s="292" t="e">
        <f t="shared" si="13"/>
        <v>#DIV/0!</v>
      </c>
      <c r="CE57" s="291">
        <f t="shared" si="4"/>
        <v>0</v>
      </c>
      <c r="CF57" s="292" t="e">
        <f t="shared" si="5"/>
        <v>#DIV/0!</v>
      </c>
      <c r="CG57" s="291" t="e">
        <f t="shared" si="6"/>
        <v>#DIV/0!</v>
      </c>
      <c r="CH57" s="291" t="e">
        <f t="shared" si="7"/>
        <v>#DIV/0!</v>
      </c>
      <c r="CI57" s="274"/>
    </row>
    <row r="58" spans="1:87" ht="132">
      <c r="A58" s="285">
        <v>54</v>
      </c>
      <c r="B58" s="384">
        <v>130</v>
      </c>
      <c r="C58" s="385" t="s">
        <v>1406</v>
      </c>
      <c r="D58" s="386" t="s">
        <v>23</v>
      </c>
      <c r="E58" s="385" t="s">
        <v>465</v>
      </c>
      <c r="F58" s="386" t="s">
        <v>23</v>
      </c>
      <c r="G58" s="290" t="s">
        <v>465</v>
      </c>
      <c r="H58" s="290" t="s">
        <v>1512</v>
      </c>
      <c r="I58" s="290" t="s">
        <v>1303</v>
      </c>
      <c r="J58" s="70" t="s">
        <v>1156</v>
      </c>
      <c r="K58" s="288" t="s">
        <v>1082</v>
      </c>
      <c r="L58" s="289" t="s">
        <v>648</v>
      </c>
      <c r="M58" s="290" t="s">
        <v>648</v>
      </c>
      <c r="N58" s="290" t="s">
        <v>648</v>
      </c>
      <c r="O58" s="290" t="s">
        <v>648</v>
      </c>
      <c r="P58" s="290" t="s">
        <v>648</v>
      </c>
      <c r="Q58" s="290" t="s">
        <v>648</v>
      </c>
      <c r="R58" s="290" t="s">
        <v>648</v>
      </c>
      <c r="S58" s="290" t="s">
        <v>648</v>
      </c>
      <c r="T58" s="290" t="s">
        <v>648</v>
      </c>
      <c r="U58" s="290" t="s">
        <v>648</v>
      </c>
      <c r="V58" s="290" t="s">
        <v>648</v>
      </c>
      <c r="W58" s="290" t="s">
        <v>648</v>
      </c>
      <c r="X58" s="290" t="s">
        <v>648</v>
      </c>
      <c r="Y58" s="290" t="s">
        <v>648</v>
      </c>
      <c r="Z58" s="290" t="s">
        <v>648</v>
      </c>
      <c r="AA58" s="290" t="s">
        <v>648</v>
      </c>
      <c r="AB58" s="290" t="s">
        <v>648</v>
      </c>
      <c r="AC58" s="290" t="s">
        <v>648</v>
      </c>
      <c r="AD58" s="290" t="s">
        <v>648</v>
      </c>
      <c r="AE58" s="290" t="s">
        <v>648</v>
      </c>
      <c r="AF58" s="290" t="s">
        <v>648</v>
      </c>
      <c r="AG58" s="290" t="s">
        <v>648</v>
      </c>
      <c r="AH58" s="290" t="s">
        <v>648</v>
      </c>
      <c r="AI58" s="290" t="s">
        <v>648</v>
      </c>
      <c r="AJ58" s="290" t="s">
        <v>1771</v>
      </c>
      <c r="AK58" s="290" t="s">
        <v>1771</v>
      </c>
      <c r="AL58" s="290" t="s">
        <v>1771</v>
      </c>
      <c r="AM58" s="290" t="s">
        <v>1771</v>
      </c>
      <c r="AN58" s="290" t="s">
        <v>1771</v>
      </c>
      <c r="AO58" s="290" t="s">
        <v>1772</v>
      </c>
      <c r="AP58" s="290" t="s">
        <v>1771</v>
      </c>
      <c r="AQ58" s="290" t="s">
        <v>1771</v>
      </c>
      <c r="AR58" s="290" t="s">
        <v>1771</v>
      </c>
      <c r="AS58" s="290" t="s">
        <v>1771</v>
      </c>
      <c r="AT58" s="290" t="s">
        <v>1771</v>
      </c>
      <c r="AU58" s="290" t="s">
        <v>1771</v>
      </c>
      <c r="AV58" s="290" t="s">
        <v>1771</v>
      </c>
      <c r="AW58" s="290" t="s">
        <v>1771</v>
      </c>
      <c r="AX58" s="290" t="s">
        <v>1771</v>
      </c>
      <c r="AY58" s="290" t="s">
        <v>1771</v>
      </c>
      <c r="AZ58" s="290" t="s">
        <v>1771</v>
      </c>
      <c r="BA58" s="290" t="s">
        <v>1771</v>
      </c>
      <c r="BB58" s="290" t="s">
        <v>1771</v>
      </c>
      <c r="BC58" s="290" t="s">
        <v>1771</v>
      </c>
      <c r="BD58" s="290" t="s">
        <v>1771</v>
      </c>
      <c r="BE58" s="290" t="s">
        <v>1771</v>
      </c>
      <c r="BF58" s="290" t="s">
        <v>1771</v>
      </c>
      <c r="BG58" s="290" t="s">
        <v>1771</v>
      </c>
      <c r="BH58" s="290" t="s">
        <v>1771</v>
      </c>
      <c r="BI58" s="290" t="s">
        <v>1771</v>
      </c>
      <c r="BJ58" s="290" t="s">
        <v>1771</v>
      </c>
      <c r="BK58" s="290"/>
      <c r="BL58" s="290"/>
      <c r="BM58" s="290"/>
      <c r="BN58" s="290"/>
      <c r="BO58" s="290"/>
      <c r="BP58" s="290"/>
      <c r="BQ58" s="290"/>
      <c r="BR58" s="290"/>
      <c r="BS58" s="290"/>
      <c r="BT58" s="290"/>
      <c r="BU58" s="290"/>
      <c r="BV58" s="290"/>
      <c r="BW58" s="290"/>
      <c r="BX58" s="290"/>
      <c r="BY58" s="290"/>
      <c r="BZ58" s="290"/>
      <c r="CA58" s="291">
        <f t="shared" si="0"/>
        <v>0</v>
      </c>
      <c r="CB58" s="292" t="e">
        <f t="shared" si="12"/>
        <v>#DIV/0!</v>
      </c>
      <c r="CC58" s="291">
        <f t="shared" si="2"/>
        <v>0</v>
      </c>
      <c r="CD58" s="292" t="e">
        <f t="shared" si="13"/>
        <v>#DIV/0!</v>
      </c>
      <c r="CE58" s="291">
        <f t="shared" si="4"/>
        <v>0</v>
      </c>
      <c r="CF58" s="292" t="e">
        <f t="shared" si="5"/>
        <v>#DIV/0!</v>
      </c>
      <c r="CG58" s="291" t="e">
        <f t="shared" si="6"/>
        <v>#DIV/0!</v>
      </c>
      <c r="CH58" s="291" t="e">
        <f t="shared" si="7"/>
        <v>#DIV/0!</v>
      </c>
      <c r="CI58" s="274"/>
    </row>
    <row r="59" spans="1:87" ht="409.5">
      <c r="A59" s="285">
        <v>55</v>
      </c>
      <c r="B59" s="384">
        <v>134</v>
      </c>
      <c r="C59" s="68" t="s">
        <v>1407</v>
      </c>
      <c r="D59" s="386" t="s">
        <v>26</v>
      </c>
      <c r="E59" s="385" t="s">
        <v>493</v>
      </c>
      <c r="F59" s="386" t="s">
        <v>26</v>
      </c>
      <c r="G59" s="290" t="s">
        <v>493</v>
      </c>
      <c r="H59" s="290" t="s">
        <v>1513</v>
      </c>
      <c r="I59" s="290" t="s">
        <v>1303</v>
      </c>
      <c r="J59" s="70" t="s">
        <v>1156</v>
      </c>
      <c r="K59" s="288" t="s">
        <v>1082</v>
      </c>
      <c r="L59" s="289" t="s">
        <v>648</v>
      </c>
      <c r="M59" s="290" t="s">
        <v>648</v>
      </c>
      <c r="N59" s="290" t="s">
        <v>648</v>
      </c>
      <c r="O59" s="290" t="s">
        <v>648</v>
      </c>
      <c r="P59" s="290" t="s">
        <v>648</v>
      </c>
      <c r="Q59" s="290" t="s">
        <v>648</v>
      </c>
      <c r="R59" s="290" t="s">
        <v>648</v>
      </c>
      <c r="S59" s="290" t="s">
        <v>648</v>
      </c>
      <c r="T59" s="290" t="s">
        <v>648</v>
      </c>
      <c r="U59" s="290" t="s">
        <v>648</v>
      </c>
      <c r="V59" s="290" t="s">
        <v>648</v>
      </c>
      <c r="W59" s="290" t="s">
        <v>648</v>
      </c>
      <c r="X59" s="290" t="s">
        <v>648</v>
      </c>
      <c r="Y59" s="290" t="s">
        <v>648</v>
      </c>
      <c r="Z59" s="290" t="s">
        <v>648</v>
      </c>
      <c r="AA59" s="290" t="s">
        <v>648</v>
      </c>
      <c r="AB59" s="290" t="s">
        <v>648</v>
      </c>
      <c r="AC59" s="290" t="s">
        <v>648</v>
      </c>
      <c r="AD59" s="290" t="s">
        <v>648</v>
      </c>
      <c r="AE59" s="290" t="s">
        <v>648</v>
      </c>
      <c r="AF59" s="290" t="s">
        <v>648</v>
      </c>
      <c r="AG59" s="290" t="s">
        <v>648</v>
      </c>
      <c r="AH59" s="290" t="s">
        <v>648</v>
      </c>
      <c r="AI59" s="290" t="s">
        <v>648</v>
      </c>
      <c r="AJ59" s="290" t="s">
        <v>1771</v>
      </c>
      <c r="AK59" s="290" t="s">
        <v>1771</v>
      </c>
      <c r="AL59" s="290" t="s">
        <v>1771</v>
      </c>
      <c r="AM59" s="290" t="s">
        <v>1771</v>
      </c>
      <c r="AN59" s="290" t="s">
        <v>1771</v>
      </c>
      <c r="AO59" s="290" t="s">
        <v>1772</v>
      </c>
      <c r="AP59" s="290" t="s">
        <v>1771</v>
      </c>
      <c r="AQ59" s="290" t="s">
        <v>1771</v>
      </c>
      <c r="AR59" s="290" t="s">
        <v>1771</v>
      </c>
      <c r="AS59" s="290" t="s">
        <v>1771</v>
      </c>
      <c r="AT59" s="290" t="s">
        <v>1771</v>
      </c>
      <c r="AU59" s="290" t="s">
        <v>1771</v>
      </c>
      <c r="AV59" s="290" t="s">
        <v>1771</v>
      </c>
      <c r="AW59" s="290" t="s">
        <v>1771</v>
      </c>
      <c r="AX59" s="290" t="s">
        <v>1771</v>
      </c>
      <c r="AY59" s="290" t="s">
        <v>1771</v>
      </c>
      <c r="AZ59" s="290" t="s">
        <v>1771</v>
      </c>
      <c r="BA59" s="290" t="s">
        <v>1771</v>
      </c>
      <c r="BB59" s="290" t="s">
        <v>1771</v>
      </c>
      <c r="BC59" s="290" t="s">
        <v>1771</v>
      </c>
      <c r="BD59" s="290" t="s">
        <v>1771</v>
      </c>
      <c r="BE59" s="290" t="s">
        <v>1771</v>
      </c>
      <c r="BF59" s="290" t="s">
        <v>1771</v>
      </c>
      <c r="BG59" s="290" t="s">
        <v>1771</v>
      </c>
      <c r="BH59" s="290" t="s">
        <v>1771</v>
      </c>
      <c r="BI59" s="290" t="s">
        <v>1771</v>
      </c>
      <c r="BJ59" s="290" t="s">
        <v>1771</v>
      </c>
      <c r="BK59" s="290"/>
      <c r="BL59" s="290"/>
      <c r="BM59" s="290"/>
      <c r="BN59" s="290"/>
      <c r="BO59" s="290"/>
      <c r="BP59" s="290"/>
      <c r="BQ59" s="290"/>
      <c r="BR59" s="290"/>
      <c r="BS59" s="290"/>
      <c r="BT59" s="290"/>
      <c r="BU59" s="290"/>
      <c r="BV59" s="290"/>
      <c r="BW59" s="290"/>
      <c r="BX59" s="290"/>
      <c r="BY59" s="290"/>
      <c r="BZ59" s="290"/>
      <c r="CA59" s="291">
        <f t="shared" si="0"/>
        <v>0</v>
      </c>
      <c r="CB59" s="292" t="e">
        <f t="shared" si="12"/>
        <v>#DIV/0!</v>
      </c>
      <c r="CC59" s="291">
        <f t="shared" si="2"/>
        <v>0</v>
      </c>
      <c r="CD59" s="292" t="e">
        <f t="shared" si="13"/>
        <v>#DIV/0!</v>
      </c>
      <c r="CE59" s="291">
        <f t="shared" si="4"/>
        <v>0</v>
      </c>
      <c r="CF59" s="292" t="e">
        <f t="shared" si="5"/>
        <v>#DIV/0!</v>
      </c>
      <c r="CG59" s="291" t="e">
        <f t="shared" si="6"/>
        <v>#DIV/0!</v>
      </c>
      <c r="CH59" s="291" t="e">
        <f t="shared" si="7"/>
        <v>#DIV/0!</v>
      </c>
      <c r="CI59" s="274"/>
    </row>
    <row r="60" spans="1:87" ht="18.75">
      <c r="A60" s="285">
        <v>56</v>
      </c>
      <c r="B60" s="286">
        <v>135</v>
      </c>
      <c r="C60" s="649" t="s">
        <v>985</v>
      </c>
      <c r="D60" s="649"/>
      <c r="E60" s="649"/>
      <c r="F60" s="287" t="s">
        <v>1176</v>
      </c>
      <c r="G60" s="287" t="s">
        <v>1176</v>
      </c>
      <c r="H60" s="287" t="s">
        <v>1176</v>
      </c>
      <c r="I60" s="287" t="s">
        <v>1176</v>
      </c>
      <c r="J60" s="392" t="s">
        <v>1156</v>
      </c>
      <c r="K60" s="287" t="s">
        <v>1176</v>
      </c>
      <c r="L60" s="287" t="s">
        <v>1176</v>
      </c>
      <c r="M60" s="287" t="s">
        <v>1176</v>
      </c>
      <c r="N60" s="287" t="s">
        <v>1176</v>
      </c>
      <c r="O60" s="287" t="s">
        <v>1176</v>
      </c>
      <c r="P60" s="287" t="s">
        <v>1176</v>
      </c>
      <c r="Q60" s="287" t="s">
        <v>1176</v>
      </c>
      <c r="R60" s="287" t="s">
        <v>1176</v>
      </c>
      <c r="S60" s="287" t="s">
        <v>1176</v>
      </c>
      <c r="T60" s="287" t="s">
        <v>1176</v>
      </c>
      <c r="U60" s="287" t="s">
        <v>1176</v>
      </c>
      <c r="V60" s="287" t="s">
        <v>1176</v>
      </c>
      <c r="W60" s="287" t="s">
        <v>1176</v>
      </c>
      <c r="X60" s="287" t="s">
        <v>1176</v>
      </c>
      <c r="Y60" s="287" t="s">
        <v>1176</v>
      </c>
      <c r="Z60" s="287" t="s">
        <v>1176</v>
      </c>
      <c r="AA60" s="287" t="s">
        <v>1176</v>
      </c>
      <c r="AB60" s="287" t="s">
        <v>1176</v>
      </c>
      <c r="AC60" s="287" t="s">
        <v>1176</v>
      </c>
      <c r="AD60" s="287" t="s">
        <v>1176</v>
      </c>
      <c r="AE60" s="287" t="s">
        <v>1176</v>
      </c>
      <c r="AF60" s="287" t="s">
        <v>1176</v>
      </c>
      <c r="AG60" s="287" t="s">
        <v>1176</v>
      </c>
      <c r="AH60" s="287" t="s">
        <v>1176</v>
      </c>
      <c r="AI60" s="287" t="s">
        <v>1176</v>
      </c>
      <c r="AJ60" s="287" t="s">
        <v>1176</v>
      </c>
      <c r="AK60" s="287" t="s">
        <v>1176</v>
      </c>
      <c r="AL60" s="287" t="s">
        <v>1176</v>
      </c>
      <c r="AM60" s="287" t="s">
        <v>1176</v>
      </c>
      <c r="AN60" s="287" t="s">
        <v>1176</v>
      </c>
      <c r="AO60" s="287" t="s">
        <v>1176</v>
      </c>
      <c r="AP60" s="287" t="s">
        <v>1176</v>
      </c>
      <c r="AQ60" s="287" t="s">
        <v>1176</v>
      </c>
      <c r="AR60" s="287" t="s">
        <v>1176</v>
      </c>
      <c r="AS60" s="287"/>
      <c r="AT60" s="287" t="s">
        <v>1176</v>
      </c>
      <c r="AU60" s="287" t="s">
        <v>1176</v>
      </c>
      <c r="AV60" s="287" t="s">
        <v>1176</v>
      </c>
      <c r="AW60" s="287" t="s">
        <v>1176</v>
      </c>
      <c r="AX60" s="287" t="s">
        <v>1176</v>
      </c>
      <c r="AY60" s="287"/>
      <c r="AZ60" s="287" t="s">
        <v>1176</v>
      </c>
      <c r="BA60" s="287" t="s">
        <v>1176</v>
      </c>
      <c r="BB60" s="287"/>
      <c r="BC60" s="287" t="s">
        <v>1176</v>
      </c>
      <c r="BD60" s="287" t="s">
        <v>1176</v>
      </c>
      <c r="BE60" s="287" t="s">
        <v>1176</v>
      </c>
      <c r="BF60" s="287" t="s">
        <v>1176</v>
      </c>
      <c r="BG60" s="287" t="s">
        <v>1176</v>
      </c>
      <c r="BH60" s="287" t="s">
        <v>1176</v>
      </c>
      <c r="BI60" s="287" t="s">
        <v>1176</v>
      </c>
      <c r="BJ60" s="287" t="s">
        <v>1176</v>
      </c>
      <c r="BK60" s="287" t="s">
        <v>1176</v>
      </c>
      <c r="BL60" s="287" t="s">
        <v>1176</v>
      </c>
      <c r="BM60" s="287" t="s">
        <v>1176</v>
      </c>
      <c r="BN60" s="287" t="s">
        <v>1176</v>
      </c>
      <c r="BO60" s="287" t="s">
        <v>1176</v>
      </c>
      <c r="BP60" s="287" t="s">
        <v>1176</v>
      </c>
      <c r="BQ60" s="287" t="s">
        <v>1176</v>
      </c>
      <c r="BR60" s="287" t="s">
        <v>1176</v>
      </c>
      <c r="BS60" s="287" t="s">
        <v>1176</v>
      </c>
      <c r="BT60" s="287" t="s">
        <v>1176</v>
      </c>
      <c r="BU60" s="287" t="s">
        <v>1176</v>
      </c>
      <c r="BV60" s="287" t="s">
        <v>1176</v>
      </c>
      <c r="BW60" s="287" t="s">
        <v>1176</v>
      </c>
      <c r="BX60" s="287" t="s">
        <v>1176</v>
      </c>
      <c r="BY60" s="287" t="s">
        <v>1176</v>
      </c>
      <c r="BZ60" s="287" t="s">
        <v>1176</v>
      </c>
      <c r="CA60" s="287" t="s">
        <v>1176</v>
      </c>
      <c r="CB60" s="287" t="s">
        <v>1176</v>
      </c>
      <c r="CC60" s="287" t="s">
        <v>1176</v>
      </c>
      <c r="CD60" s="287" t="s">
        <v>1176</v>
      </c>
      <c r="CE60" s="287" t="s">
        <v>1176</v>
      </c>
      <c r="CF60" s="287" t="s">
        <v>1176</v>
      </c>
      <c r="CG60" s="287" t="s">
        <v>1176</v>
      </c>
      <c r="CH60" s="287" t="s">
        <v>1176</v>
      </c>
      <c r="CI60" s="274"/>
    </row>
    <row r="61" spans="1:87" ht="18.75">
      <c r="A61" s="285">
        <v>57</v>
      </c>
      <c r="B61" s="286">
        <v>136</v>
      </c>
      <c r="C61" s="649" t="s">
        <v>986</v>
      </c>
      <c r="D61" s="649"/>
      <c r="E61" s="649"/>
      <c r="F61" s="287" t="s">
        <v>1176</v>
      </c>
      <c r="G61" s="287" t="s">
        <v>1176</v>
      </c>
      <c r="H61" s="287" t="s">
        <v>1176</v>
      </c>
      <c r="I61" s="287" t="s">
        <v>1176</v>
      </c>
      <c r="J61" s="392" t="s">
        <v>1156</v>
      </c>
      <c r="K61" s="287" t="s">
        <v>1176</v>
      </c>
      <c r="L61" s="287" t="s">
        <v>1176</v>
      </c>
      <c r="M61" s="287" t="s">
        <v>1176</v>
      </c>
      <c r="N61" s="287" t="s">
        <v>1176</v>
      </c>
      <c r="O61" s="287" t="s">
        <v>1176</v>
      </c>
      <c r="P61" s="287" t="s">
        <v>1176</v>
      </c>
      <c r="Q61" s="287" t="s">
        <v>1176</v>
      </c>
      <c r="R61" s="287" t="s">
        <v>1176</v>
      </c>
      <c r="S61" s="287" t="s">
        <v>1176</v>
      </c>
      <c r="T61" s="287" t="s">
        <v>1176</v>
      </c>
      <c r="U61" s="287" t="s">
        <v>1176</v>
      </c>
      <c r="V61" s="287" t="s">
        <v>1176</v>
      </c>
      <c r="W61" s="287" t="s">
        <v>1176</v>
      </c>
      <c r="X61" s="287" t="s">
        <v>1176</v>
      </c>
      <c r="Y61" s="287" t="s">
        <v>1176</v>
      </c>
      <c r="Z61" s="287" t="s">
        <v>1176</v>
      </c>
      <c r="AA61" s="287" t="s">
        <v>1176</v>
      </c>
      <c r="AB61" s="287" t="s">
        <v>1176</v>
      </c>
      <c r="AC61" s="287" t="s">
        <v>1176</v>
      </c>
      <c r="AD61" s="287" t="s">
        <v>1176</v>
      </c>
      <c r="AE61" s="287" t="s">
        <v>1176</v>
      </c>
      <c r="AF61" s="287" t="s">
        <v>1176</v>
      </c>
      <c r="AG61" s="287" t="s">
        <v>1176</v>
      </c>
      <c r="AH61" s="287" t="s">
        <v>1176</v>
      </c>
      <c r="AI61" s="287" t="s">
        <v>1176</v>
      </c>
      <c r="AJ61" s="287" t="s">
        <v>1176</v>
      </c>
      <c r="AK61" s="287" t="s">
        <v>1176</v>
      </c>
      <c r="AL61" s="287" t="s">
        <v>1176</v>
      </c>
      <c r="AM61" s="287" t="s">
        <v>1176</v>
      </c>
      <c r="AN61" s="287" t="s">
        <v>1176</v>
      </c>
      <c r="AO61" s="287" t="s">
        <v>1176</v>
      </c>
      <c r="AP61" s="287" t="s">
        <v>1176</v>
      </c>
      <c r="AQ61" s="287" t="s">
        <v>1176</v>
      </c>
      <c r="AR61" s="287" t="s">
        <v>1176</v>
      </c>
      <c r="AS61" s="287"/>
      <c r="AT61" s="287" t="s">
        <v>1176</v>
      </c>
      <c r="AU61" s="287" t="s">
        <v>1176</v>
      </c>
      <c r="AV61" s="287" t="s">
        <v>1176</v>
      </c>
      <c r="AW61" s="287" t="s">
        <v>1176</v>
      </c>
      <c r="AX61" s="287" t="s">
        <v>1176</v>
      </c>
      <c r="AY61" s="287"/>
      <c r="AZ61" s="287" t="s">
        <v>1176</v>
      </c>
      <c r="BA61" s="287" t="s">
        <v>1176</v>
      </c>
      <c r="BB61" s="287"/>
      <c r="BC61" s="287" t="s">
        <v>1176</v>
      </c>
      <c r="BD61" s="287" t="s">
        <v>1176</v>
      </c>
      <c r="BE61" s="287" t="s">
        <v>1176</v>
      </c>
      <c r="BF61" s="287" t="s">
        <v>1176</v>
      </c>
      <c r="BG61" s="287" t="s">
        <v>1176</v>
      </c>
      <c r="BH61" s="287" t="s">
        <v>1176</v>
      </c>
      <c r="BI61" s="287" t="s">
        <v>1176</v>
      </c>
      <c r="BJ61" s="287" t="s">
        <v>1176</v>
      </c>
      <c r="BK61" s="287" t="s">
        <v>1176</v>
      </c>
      <c r="BL61" s="287" t="s">
        <v>1176</v>
      </c>
      <c r="BM61" s="287" t="s">
        <v>1176</v>
      </c>
      <c r="BN61" s="287" t="s">
        <v>1176</v>
      </c>
      <c r="BO61" s="287" t="s">
        <v>1176</v>
      </c>
      <c r="BP61" s="287" t="s">
        <v>1176</v>
      </c>
      <c r="BQ61" s="287" t="s">
        <v>1176</v>
      </c>
      <c r="BR61" s="287" t="s">
        <v>1176</v>
      </c>
      <c r="BS61" s="287" t="s">
        <v>1176</v>
      </c>
      <c r="BT61" s="287" t="s">
        <v>1176</v>
      </c>
      <c r="BU61" s="287" t="s">
        <v>1176</v>
      </c>
      <c r="BV61" s="287" t="s">
        <v>1176</v>
      </c>
      <c r="BW61" s="287" t="s">
        <v>1176</v>
      </c>
      <c r="BX61" s="287" t="s">
        <v>1176</v>
      </c>
      <c r="BY61" s="287" t="s">
        <v>1176</v>
      </c>
      <c r="BZ61" s="287" t="s">
        <v>1176</v>
      </c>
      <c r="CA61" s="287" t="s">
        <v>1176</v>
      </c>
      <c r="CB61" s="287" t="s">
        <v>1176</v>
      </c>
      <c r="CC61" s="287" t="s">
        <v>1176</v>
      </c>
      <c r="CD61" s="287" t="s">
        <v>1176</v>
      </c>
      <c r="CE61" s="287" t="s">
        <v>1176</v>
      </c>
      <c r="CF61" s="287" t="s">
        <v>1176</v>
      </c>
      <c r="CG61" s="287" t="s">
        <v>1176</v>
      </c>
      <c r="CH61" s="287" t="s">
        <v>1176</v>
      </c>
      <c r="CI61" s="274"/>
    </row>
    <row r="62" spans="1:87" ht="409.5">
      <c r="A62" s="285">
        <v>58</v>
      </c>
      <c r="B62" s="384">
        <v>139</v>
      </c>
      <c r="C62" s="385" t="s">
        <v>1288</v>
      </c>
      <c r="D62" s="386" t="s">
        <v>23</v>
      </c>
      <c r="E62" s="385" t="s">
        <v>1413</v>
      </c>
      <c r="F62" s="386" t="s">
        <v>25</v>
      </c>
      <c r="G62" s="290" t="s">
        <v>1413</v>
      </c>
      <c r="H62" s="290" t="s">
        <v>1640</v>
      </c>
      <c r="I62" s="290" t="s">
        <v>1303</v>
      </c>
      <c r="J62" s="70" t="s">
        <v>1156</v>
      </c>
      <c r="K62" s="288" t="s">
        <v>1082</v>
      </c>
      <c r="L62" s="289" t="s">
        <v>648</v>
      </c>
      <c r="M62" s="290" t="s">
        <v>648</v>
      </c>
      <c r="N62" s="290" t="s">
        <v>648</v>
      </c>
      <c r="O62" s="290" t="s">
        <v>648</v>
      </c>
      <c r="P62" s="290" t="s">
        <v>648</v>
      </c>
      <c r="Q62" s="290" t="s">
        <v>648</v>
      </c>
      <c r="R62" s="290" t="s">
        <v>648</v>
      </c>
      <c r="S62" s="290" t="s">
        <v>648</v>
      </c>
      <c r="T62" s="290" t="s">
        <v>648</v>
      </c>
      <c r="U62" s="290" t="s">
        <v>648</v>
      </c>
      <c r="V62" s="290"/>
      <c r="W62" s="290" t="s">
        <v>1774</v>
      </c>
      <c r="X62" s="290" t="s">
        <v>1774</v>
      </c>
      <c r="Y62" s="290" t="s">
        <v>1774</v>
      </c>
      <c r="Z62" s="290" t="s">
        <v>1774</v>
      </c>
      <c r="AA62" s="290" t="s">
        <v>1774</v>
      </c>
      <c r="AB62" s="290" t="s">
        <v>1774</v>
      </c>
      <c r="AC62" s="290" t="s">
        <v>1774</v>
      </c>
      <c r="AD62" s="290" t="s">
        <v>1774</v>
      </c>
      <c r="AE62" s="290" t="s">
        <v>1774</v>
      </c>
      <c r="AF62" s="290" t="s">
        <v>1774</v>
      </c>
      <c r="AG62" s="290" t="s">
        <v>1774</v>
      </c>
      <c r="AH62" s="290" t="s">
        <v>1774</v>
      </c>
      <c r="AI62" s="290" t="s">
        <v>1774</v>
      </c>
      <c r="AJ62" s="290" t="s">
        <v>1774</v>
      </c>
      <c r="AK62" s="290" t="s">
        <v>1774</v>
      </c>
      <c r="AL62" s="290" t="s">
        <v>1774</v>
      </c>
      <c r="AM62" s="290" t="s">
        <v>1774</v>
      </c>
      <c r="AN62" s="290" t="s">
        <v>1774</v>
      </c>
      <c r="AO62" s="290" t="s">
        <v>1774</v>
      </c>
      <c r="AP62" s="290" t="s">
        <v>1774</v>
      </c>
      <c r="AQ62" s="290" t="s">
        <v>1774</v>
      </c>
      <c r="AR62" s="290" t="s">
        <v>1774</v>
      </c>
      <c r="AS62" s="290" t="s">
        <v>1774</v>
      </c>
      <c r="AT62" s="290" t="s">
        <v>1774</v>
      </c>
      <c r="AU62" s="290" t="s">
        <v>1774</v>
      </c>
      <c r="AV62" s="290" t="s">
        <v>1774</v>
      </c>
      <c r="AW62" s="290" t="s">
        <v>1774</v>
      </c>
      <c r="AX62" s="290" t="s">
        <v>1774</v>
      </c>
      <c r="AY62" s="290" t="s">
        <v>1774</v>
      </c>
      <c r="AZ62" s="290" t="s">
        <v>1774</v>
      </c>
      <c r="BA62" s="290" t="s">
        <v>1774</v>
      </c>
      <c r="BB62" s="290" t="s">
        <v>1774</v>
      </c>
      <c r="BC62" s="290" t="s">
        <v>1774</v>
      </c>
      <c r="BD62" s="290" t="s">
        <v>1774</v>
      </c>
      <c r="BE62" s="290" t="s">
        <v>1774</v>
      </c>
      <c r="BF62" s="290" t="s">
        <v>1774</v>
      </c>
      <c r="BG62" s="290" t="s">
        <v>1774</v>
      </c>
      <c r="BH62" s="290" t="s">
        <v>1774</v>
      </c>
      <c r="BI62" s="290" t="s">
        <v>1774</v>
      </c>
      <c r="BJ62" s="290" t="s">
        <v>1774</v>
      </c>
      <c r="BK62" s="290"/>
      <c r="BL62" s="290"/>
      <c r="BM62" s="290"/>
      <c r="BN62" s="290"/>
      <c r="BO62" s="290"/>
      <c r="BP62" s="290"/>
      <c r="BQ62" s="290"/>
      <c r="BR62" s="290"/>
      <c r="BS62" s="290"/>
      <c r="BT62" s="290"/>
      <c r="BU62" s="290"/>
      <c r="BV62" s="290"/>
      <c r="BW62" s="290"/>
      <c r="BX62" s="290"/>
      <c r="BY62" s="290"/>
      <c r="BZ62" s="290"/>
      <c r="CA62" s="291">
        <f t="shared" si="0"/>
        <v>0</v>
      </c>
      <c r="CB62" s="292" t="e">
        <f>CA62/COUNTA($BK62:$BT62)</f>
        <v>#DIV/0!</v>
      </c>
      <c r="CC62" s="291">
        <f t="shared" si="2"/>
        <v>0</v>
      </c>
      <c r="CD62" s="292" t="e">
        <f>CC62/COUNTA($BK62:$BT62)</f>
        <v>#DIV/0!</v>
      </c>
      <c r="CE62" s="291">
        <f t="shared" si="4"/>
        <v>0</v>
      </c>
      <c r="CF62" s="292" t="e">
        <f t="shared" si="5"/>
        <v>#DIV/0!</v>
      </c>
      <c r="CG62" s="291" t="e">
        <f t="shared" si="6"/>
        <v>#DIV/0!</v>
      </c>
      <c r="CH62" s="291" t="e">
        <f t="shared" si="7"/>
        <v>#DIV/0!</v>
      </c>
      <c r="CI62" s="274"/>
    </row>
    <row r="63" spans="1:87" ht="409.5">
      <c r="A63" s="285">
        <v>59</v>
      </c>
      <c r="B63" s="384">
        <v>144</v>
      </c>
      <c r="C63" s="385" t="s">
        <v>1289</v>
      </c>
      <c r="D63" s="386" t="s">
        <v>23</v>
      </c>
      <c r="E63" s="385" t="s">
        <v>1414</v>
      </c>
      <c r="F63" s="386" t="s">
        <v>24</v>
      </c>
      <c r="G63" s="290" t="s">
        <v>1414</v>
      </c>
      <c r="H63" s="290" t="s">
        <v>1641</v>
      </c>
      <c r="I63" s="290" t="s">
        <v>1303</v>
      </c>
      <c r="J63" s="70" t="s">
        <v>1156</v>
      </c>
      <c r="K63" s="288" t="s">
        <v>1082</v>
      </c>
      <c r="L63" s="289" t="s">
        <v>648</v>
      </c>
      <c r="M63" s="290" t="s">
        <v>648</v>
      </c>
      <c r="N63" s="290" t="s">
        <v>648</v>
      </c>
      <c r="O63" s="290" t="s">
        <v>648</v>
      </c>
      <c r="P63" s="290" t="s">
        <v>648</v>
      </c>
      <c r="Q63" s="290" t="s">
        <v>648</v>
      </c>
      <c r="R63" s="290" t="s">
        <v>648</v>
      </c>
      <c r="S63" s="290" t="s">
        <v>648</v>
      </c>
      <c r="T63" s="290" t="s">
        <v>648</v>
      </c>
      <c r="U63" s="290" t="s">
        <v>648</v>
      </c>
      <c r="V63" s="290"/>
      <c r="W63" s="290" t="s">
        <v>1774</v>
      </c>
      <c r="X63" s="290" t="s">
        <v>1774</v>
      </c>
      <c r="Y63" s="290" t="s">
        <v>1774</v>
      </c>
      <c r="Z63" s="290" t="s">
        <v>1774</v>
      </c>
      <c r="AA63" s="290" t="s">
        <v>1774</v>
      </c>
      <c r="AB63" s="290" t="s">
        <v>1774</v>
      </c>
      <c r="AC63" s="290" t="s">
        <v>1774</v>
      </c>
      <c r="AD63" s="290" t="s">
        <v>1774</v>
      </c>
      <c r="AE63" s="290" t="s">
        <v>1774</v>
      </c>
      <c r="AF63" s="290" t="s">
        <v>1774</v>
      </c>
      <c r="AG63" s="290" t="s">
        <v>1774</v>
      </c>
      <c r="AH63" s="290" t="s">
        <v>1774</v>
      </c>
      <c r="AI63" s="290" t="s">
        <v>1774</v>
      </c>
      <c r="AJ63" s="290" t="s">
        <v>1774</v>
      </c>
      <c r="AK63" s="290" t="s">
        <v>1774</v>
      </c>
      <c r="AL63" s="290" t="s">
        <v>1774</v>
      </c>
      <c r="AM63" s="290" t="s">
        <v>1774</v>
      </c>
      <c r="AN63" s="290" t="s">
        <v>1774</v>
      </c>
      <c r="AO63" s="290" t="s">
        <v>1774</v>
      </c>
      <c r="AP63" s="290" t="s">
        <v>1774</v>
      </c>
      <c r="AQ63" s="290" t="s">
        <v>1774</v>
      </c>
      <c r="AR63" s="290" t="s">
        <v>1774</v>
      </c>
      <c r="AS63" s="290" t="s">
        <v>1774</v>
      </c>
      <c r="AT63" s="290" t="s">
        <v>1774</v>
      </c>
      <c r="AU63" s="290" t="s">
        <v>1774</v>
      </c>
      <c r="AV63" s="290" t="s">
        <v>1774</v>
      </c>
      <c r="AW63" s="290" t="s">
        <v>1774</v>
      </c>
      <c r="AX63" s="290" t="s">
        <v>1774</v>
      </c>
      <c r="AY63" s="290" t="s">
        <v>1774</v>
      </c>
      <c r="AZ63" s="290" t="s">
        <v>1774</v>
      </c>
      <c r="BA63" s="290" t="s">
        <v>1774</v>
      </c>
      <c r="BB63" s="290" t="s">
        <v>1774</v>
      </c>
      <c r="BC63" s="290" t="s">
        <v>1774</v>
      </c>
      <c r="BD63" s="290" t="s">
        <v>1774</v>
      </c>
      <c r="BE63" s="290" t="s">
        <v>1774</v>
      </c>
      <c r="BF63" s="290" t="s">
        <v>1774</v>
      </c>
      <c r="BG63" s="290" t="s">
        <v>1774</v>
      </c>
      <c r="BH63" s="290" t="s">
        <v>1774</v>
      </c>
      <c r="BI63" s="290" t="s">
        <v>1774</v>
      </c>
      <c r="BJ63" s="290" t="s">
        <v>1774</v>
      </c>
      <c r="BK63" s="290"/>
      <c r="BL63" s="290"/>
      <c r="BM63" s="290"/>
      <c r="BN63" s="290"/>
      <c r="BO63" s="290"/>
      <c r="BP63" s="290"/>
      <c r="BQ63" s="290"/>
      <c r="BR63" s="290"/>
      <c r="BS63" s="290"/>
      <c r="BT63" s="290"/>
      <c r="BU63" s="290"/>
      <c r="BV63" s="290"/>
      <c r="BW63" s="290"/>
      <c r="BX63" s="290"/>
      <c r="BY63" s="290"/>
      <c r="BZ63" s="290"/>
      <c r="CA63" s="291">
        <f t="shared" si="0"/>
        <v>0</v>
      </c>
      <c r="CB63" s="292" t="e">
        <f>CA63/COUNTA($BK63:$BT63)</f>
        <v>#DIV/0!</v>
      </c>
      <c r="CC63" s="291">
        <f t="shared" si="2"/>
        <v>0</v>
      </c>
      <c r="CD63" s="292" t="e">
        <f>CC63/COUNTA($BK63:$BT63)</f>
        <v>#DIV/0!</v>
      </c>
      <c r="CE63" s="291">
        <f t="shared" si="4"/>
        <v>0</v>
      </c>
      <c r="CF63" s="292" t="e">
        <f t="shared" si="5"/>
        <v>#DIV/0!</v>
      </c>
      <c r="CG63" s="291" t="e">
        <f t="shared" si="6"/>
        <v>#DIV/0!</v>
      </c>
      <c r="CH63" s="291" t="e">
        <f t="shared" si="7"/>
        <v>#DIV/0!</v>
      </c>
      <c r="CI63" s="274"/>
    </row>
    <row r="64" spans="1:87" ht="409.5">
      <c r="A64" s="285">
        <v>60</v>
      </c>
      <c r="B64" s="384">
        <v>147</v>
      </c>
      <c r="C64" s="385" t="s">
        <v>1290</v>
      </c>
      <c r="D64" s="386" t="s">
        <v>23</v>
      </c>
      <c r="E64" s="385" t="s">
        <v>1415</v>
      </c>
      <c r="F64" s="386" t="s">
        <v>25</v>
      </c>
      <c r="G64" s="290" t="s">
        <v>1415</v>
      </c>
      <c r="H64" s="290" t="s">
        <v>1642</v>
      </c>
      <c r="I64" s="290" t="s">
        <v>1303</v>
      </c>
      <c r="J64" s="70" t="s">
        <v>1156</v>
      </c>
      <c r="K64" s="288" t="s">
        <v>1082</v>
      </c>
      <c r="L64" s="289" t="s">
        <v>648</v>
      </c>
      <c r="M64" s="290" t="s">
        <v>648</v>
      </c>
      <c r="N64" s="290" t="s">
        <v>648</v>
      </c>
      <c r="O64" s="290" t="s">
        <v>648</v>
      </c>
      <c r="P64" s="290" t="s">
        <v>648</v>
      </c>
      <c r="Q64" s="290" t="s">
        <v>648</v>
      </c>
      <c r="R64" s="290" t="s">
        <v>648</v>
      </c>
      <c r="S64" s="290" t="s">
        <v>648</v>
      </c>
      <c r="T64" s="290" t="s">
        <v>648</v>
      </c>
      <c r="U64" s="290" t="s">
        <v>648</v>
      </c>
      <c r="V64" s="290"/>
      <c r="W64" s="290" t="s">
        <v>1774</v>
      </c>
      <c r="X64" s="290" t="s">
        <v>1774</v>
      </c>
      <c r="Y64" s="290" t="s">
        <v>1774</v>
      </c>
      <c r="Z64" s="290" t="s">
        <v>1774</v>
      </c>
      <c r="AA64" s="290" t="s">
        <v>1774</v>
      </c>
      <c r="AB64" s="290" t="s">
        <v>1774</v>
      </c>
      <c r="AC64" s="290" t="s">
        <v>1774</v>
      </c>
      <c r="AD64" s="290" t="s">
        <v>1774</v>
      </c>
      <c r="AE64" s="290" t="s">
        <v>1774</v>
      </c>
      <c r="AF64" s="290" t="s">
        <v>1774</v>
      </c>
      <c r="AG64" s="290" t="s">
        <v>1774</v>
      </c>
      <c r="AH64" s="290" t="s">
        <v>1774</v>
      </c>
      <c r="AI64" s="290" t="s">
        <v>1774</v>
      </c>
      <c r="AJ64" s="290" t="s">
        <v>1774</v>
      </c>
      <c r="AK64" s="290" t="s">
        <v>1774</v>
      </c>
      <c r="AL64" s="290" t="s">
        <v>1774</v>
      </c>
      <c r="AM64" s="290" t="s">
        <v>1774</v>
      </c>
      <c r="AN64" s="290" t="s">
        <v>1774</v>
      </c>
      <c r="AO64" s="290" t="s">
        <v>1774</v>
      </c>
      <c r="AP64" s="290" t="s">
        <v>1774</v>
      </c>
      <c r="AQ64" s="290" t="s">
        <v>1774</v>
      </c>
      <c r="AR64" s="290" t="s">
        <v>1774</v>
      </c>
      <c r="AS64" s="290" t="s">
        <v>1774</v>
      </c>
      <c r="AT64" s="290" t="s">
        <v>1774</v>
      </c>
      <c r="AU64" s="290" t="s">
        <v>1774</v>
      </c>
      <c r="AV64" s="290" t="s">
        <v>1774</v>
      </c>
      <c r="AW64" s="290" t="s">
        <v>1774</v>
      </c>
      <c r="AX64" s="290" t="s">
        <v>1774</v>
      </c>
      <c r="AY64" s="290" t="s">
        <v>1774</v>
      </c>
      <c r="AZ64" s="290" t="s">
        <v>1774</v>
      </c>
      <c r="BA64" s="290" t="s">
        <v>1774</v>
      </c>
      <c r="BB64" s="290" t="s">
        <v>1774</v>
      </c>
      <c r="BC64" s="290" t="s">
        <v>1774</v>
      </c>
      <c r="BD64" s="290" t="s">
        <v>1774</v>
      </c>
      <c r="BE64" s="290" t="s">
        <v>1774</v>
      </c>
      <c r="BF64" s="290" t="s">
        <v>1774</v>
      </c>
      <c r="BG64" s="290" t="s">
        <v>1774</v>
      </c>
      <c r="BH64" s="290" t="s">
        <v>1774</v>
      </c>
      <c r="BI64" s="290" t="s">
        <v>1774</v>
      </c>
      <c r="BJ64" s="290" t="s">
        <v>1774</v>
      </c>
      <c r="BK64" s="290"/>
      <c r="BL64" s="290"/>
      <c r="BM64" s="290"/>
      <c r="BN64" s="290"/>
      <c r="BO64" s="290"/>
      <c r="BP64" s="290"/>
      <c r="BQ64" s="290"/>
      <c r="BR64" s="290"/>
      <c r="BS64" s="290"/>
      <c r="BT64" s="290"/>
      <c r="BU64" s="290"/>
      <c r="BV64" s="290"/>
      <c r="BW64" s="290"/>
      <c r="BX64" s="290"/>
      <c r="BY64" s="290"/>
      <c r="BZ64" s="290"/>
      <c r="CA64" s="291">
        <f t="shared" si="0"/>
        <v>0</v>
      </c>
      <c r="CB64" s="292" t="e">
        <f>CA64/COUNTA($BK64:$BT64)</f>
        <v>#DIV/0!</v>
      </c>
      <c r="CC64" s="291">
        <f t="shared" si="2"/>
        <v>0</v>
      </c>
      <c r="CD64" s="292" t="e">
        <f>CC64/COUNTA($BK64:$BT64)</f>
        <v>#DIV/0!</v>
      </c>
      <c r="CE64" s="291">
        <f t="shared" si="4"/>
        <v>0</v>
      </c>
      <c r="CF64" s="292" t="e">
        <f t="shared" si="5"/>
        <v>#DIV/0!</v>
      </c>
      <c r="CG64" s="291" t="e">
        <f t="shared" si="6"/>
        <v>#DIV/0!</v>
      </c>
      <c r="CH64" s="291" t="e">
        <f t="shared" si="7"/>
        <v>#DIV/0!</v>
      </c>
      <c r="CI64" s="274"/>
    </row>
    <row r="65" spans="1:87" ht="18.75">
      <c r="A65" s="285">
        <v>66</v>
      </c>
      <c r="B65" s="286">
        <v>156</v>
      </c>
      <c r="C65" s="649" t="s">
        <v>988</v>
      </c>
      <c r="D65" s="649"/>
      <c r="E65" s="649"/>
      <c r="F65" s="287" t="s">
        <v>1176</v>
      </c>
      <c r="G65" s="287" t="s">
        <v>1176</v>
      </c>
      <c r="H65" s="287" t="s">
        <v>1176</v>
      </c>
      <c r="I65" s="287" t="s">
        <v>1176</v>
      </c>
      <c r="J65" s="392" t="s">
        <v>1156</v>
      </c>
      <c r="K65" s="287" t="s">
        <v>1176</v>
      </c>
      <c r="L65" s="287" t="s">
        <v>1176</v>
      </c>
      <c r="M65" s="287" t="s">
        <v>1176</v>
      </c>
      <c r="N65" s="287" t="s">
        <v>1176</v>
      </c>
      <c r="O65" s="287" t="s">
        <v>1176</v>
      </c>
      <c r="P65" s="287" t="s">
        <v>1176</v>
      </c>
      <c r="Q65" s="287" t="s">
        <v>1176</v>
      </c>
      <c r="R65" s="287" t="s">
        <v>1176</v>
      </c>
      <c r="S65" s="287" t="s">
        <v>1176</v>
      </c>
      <c r="T65" s="287" t="s">
        <v>1176</v>
      </c>
      <c r="U65" s="287" t="s">
        <v>1176</v>
      </c>
      <c r="V65" s="287" t="s">
        <v>1176</v>
      </c>
      <c r="W65" s="287" t="s">
        <v>1176</v>
      </c>
      <c r="X65" s="287" t="s">
        <v>1176</v>
      </c>
      <c r="Y65" s="287" t="s">
        <v>1176</v>
      </c>
      <c r="Z65" s="287" t="s">
        <v>1176</v>
      </c>
      <c r="AA65" s="287" t="s">
        <v>1176</v>
      </c>
      <c r="AB65" s="287" t="s">
        <v>1176</v>
      </c>
      <c r="AC65" s="287" t="s">
        <v>1176</v>
      </c>
      <c r="AD65" s="287" t="s">
        <v>1176</v>
      </c>
      <c r="AE65" s="287" t="s">
        <v>1176</v>
      </c>
      <c r="AF65" s="287" t="s">
        <v>1176</v>
      </c>
      <c r="AG65" s="287" t="s">
        <v>1176</v>
      </c>
      <c r="AH65" s="287" t="s">
        <v>1176</v>
      </c>
      <c r="AI65" s="287" t="s">
        <v>1176</v>
      </c>
      <c r="AJ65" s="287" t="s">
        <v>1176</v>
      </c>
      <c r="AK65" s="287" t="s">
        <v>1176</v>
      </c>
      <c r="AL65" s="287" t="s">
        <v>1176</v>
      </c>
      <c r="AM65" s="287" t="s">
        <v>1176</v>
      </c>
      <c r="AN65" s="287" t="s">
        <v>1176</v>
      </c>
      <c r="AO65" s="287"/>
      <c r="AP65" s="287" t="s">
        <v>1176</v>
      </c>
      <c r="AQ65" s="287" t="s">
        <v>1176</v>
      </c>
      <c r="AR65" s="287" t="s">
        <v>1176</v>
      </c>
      <c r="AS65" s="287"/>
      <c r="AT65" s="287" t="s">
        <v>1176</v>
      </c>
      <c r="AU65" s="287" t="s">
        <v>1176</v>
      </c>
      <c r="AV65" s="287" t="s">
        <v>1176</v>
      </c>
      <c r="AW65" s="287" t="s">
        <v>1176</v>
      </c>
      <c r="AX65" s="287" t="s">
        <v>1176</v>
      </c>
      <c r="AY65" s="287"/>
      <c r="AZ65" s="287" t="s">
        <v>1176</v>
      </c>
      <c r="BA65" s="287" t="s">
        <v>1176</v>
      </c>
      <c r="BB65" s="287"/>
      <c r="BC65" s="287" t="s">
        <v>1176</v>
      </c>
      <c r="BD65" s="287" t="s">
        <v>1176</v>
      </c>
      <c r="BE65" s="287" t="s">
        <v>1176</v>
      </c>
      <c r="BF65" s="287" t="s">
        <v>1176</v>
      </c>
      <c r="BG65" s="287" t="s">
        <v>1176</v>
      </c>
      <c r="BH65" s="287" t="s">
        <v>1176</v>
      </c>
      <c r="BI65" s="287" t="s">
        <v>1176</v>
      </c>
      <c r="BJ65" s="287" t="s">
        <v>1176</v>
      </c>
      <c r="BK65" s="287" t="s">
        <v>1176</v>
      </c>
      <c r="BL65" s="287" t="s">
        <v>1176</v>
      </c>
      <c r="BM65" s="287" t="s">
        <v>1176</v>
      </c>
      <c r="BN65" s="287" t="s">
        <v>1176</v>
      </c>
      <c r="BO65" s="287" t="s">
        <v>1176</v>
      </c>
      <c r="BP65" s="287" t="s">
        <v>1176</v>
      </c>
      <c r="BQ65" s="287" t="s">
        <v>1176</v>
      </c>
      <c r="BR65" s="287" t="s">
        <v>1176</v>
      </c>
      <c r="BS65" s="287" t="s">
        <v>1176</v>
      </c>
      <c r="BT65" s="287" t="s">
        <v>1176</v>
      </c>
      <c r="BU65" s="287" t="s">
        <v>1176</v>
      </c>
      <c r="BV65" s="287" t="s">
        <v>1176</v>
      </c>
      <c r="BW65" s="287" t="s">
        <v>1176</v>
      </c>
      <c r="BX65" s="287" t="s">
        <v>1176</v>
      </c>
      <c r="BY65" s="287" t="s">
        <v>1176</v>
      </c>
      <c r="BZ65" s="287" t="s">
        <v>1176</v>
      </c>
      <c r="CA65" s="287" t="s">
        <v>1176</v>
      </c>
      <c r="CB65" s="287" t="s">
        <v>1176</v>
      </c>
      <c r="CC65" s="287" t="s">
        <v>1176</v>
      </c>
      <c r="CD65" s="287" t="s">
        <v>1176</v>
      </c>
      <c r="CE65" s="287" t="s">
        <v>1176</v>
      </c>
      <c r="CF65" s="287" t="s">
        <v>1176</v>
      </c>
      <c r="CG65" s="287" t="s">
        <v>1176</v>
      </c>
      <c r="CH65" s="287" t="s">
        <v>1176</v>
      </c>
      <c r="CI65" s="274"/>
    </row>
    <row r="66" spans="1:87" ht="216">
      <c r="A66" s="285">
        <v>67</v>
      </c>
      <c r="B66" s="384">
        <v>159</v>
      </c>
      <c r="C66" s="385" t="s">
        <v>1646</v>
      </c>
      <c r="D66" s="386" t="s">
        <v>23</v>
      </c>
      <c r="E66" s="296" t="s">
        <v>1646</v>
      </c>
      <c r="F66" s="386" t="s">
        <v>25</v>
      </c>
      <c r="G66" s="290" t="s">
        <v>1646</v>
      </c>
      <c r="H66" s="290" t="s">
        <v>1644</v>
      </c>
      <c r="I66" s="290" t="s">
        <v>1303</v>
      </c>
      <c r="J66" s="70" t="s">
        <v>1156</v>
      </c>
      <c r="K66" s="288" t="s">
        <v>1082</v>
      </c>
      <c r="L66" s="289" t="s">
        <v>648</v>
      </c>
      <c r="M66" s="289" t="s">
        <v>648</v>
      </c>
      <c r="N66" s="289" t="s">
        <v>648</v>
      </c>
      <c r="O66" s="289" t="s">
        <v>648</v>
      </c>
      <c r="P66" s="289" t="s">
        <v>648</v>
      </c>
      <c r="Q66" s="289" t="s">
        <v>648</v>
      </c>
      <c r="R66" s="289" t="s">
        <v>648</v>
      </c>
      <c r="S66" s="289" t="s">
        <v>648</v>
      </c>
      <c r="T66" s="289" t="s">
        <v>648</v>
      </c>
      <c r="U66" s="289" t="s">
        <v>648</v>
      </c>
      <c r="V66" s="290"/>
      <c r="W66" s="290" t="s">
        <v>1774</v>
      </c>
      <c r="X66" s="290" t="s">
        <v>1774</v>
      </c>
      <c r="Y66" s="290" t="s">
        <v>1774</v>
      </c>
      <c r="Z66" s="290" t="s">
        <v>1774</v>
      </c>
      <c r="AA66" s="290" t="s">
        <v>1774</v>
      </c>
      <c r="AB66" s="290" t="s">
        <v>1774</v>
      </c>
      <c r="AC66" s="290" t="s">
        <v>1774</v>
      </c>
      <c r="AD66" s="290" t="s">
        <v>1774</v>
      </c>
      <c r="AE66" s="290" t="s">
        <v>1774</v>
      </c>
      <c r="AF66" s="290" t="s">
        <v>1774</v>
      </c>
      <c r="AG66" s="290" t="s">
        <v>1774</v>
      </c>
      <c r="AH66" s="290" t="s">
        <v>1774</v>
      </c>
      <c r="AI66" s="290" t="s">
        <v>1774</v>
      </c>
      <c r="AJ66" s="290" t="s">
        <v>1774</v>
      </c>
      <c r="AK66" s="290" t="s">
        <v>1774</v>
      </c>
      <c r="AL66" s="290" t="s">
        <v>1774</v>
      </c>
      <c r="AM66" s="290" t="s">
        <v>1774</v>
      </c>
      <c r="AN66" s="290" t="s">
        <v>1774</v>
      </c>
      <c r="AO66" s="290" t="s">
        <v>1774</v>
      </c>
      <c r="AP66" s="290" t="s">
        <v>1774</v>
      </c>
      <c r="AQ66" s="290" t="s">
        <v>1774</v>
      </c>
      <c r="AR66" s="290" t="s">
        <v>1774</v>
      </c>
      <c r="AS66" s="290" t="s">
        <v>1774</v>
      </c>
      <c r="AT66" s="290" t="s">
        <v>1774</v>
      </c>
      <c r="AU66" s="290" t="s">
        <v>1774</v>
      </c>
      <c r="AV66" s="290" t="s">
        <v>1774</v>
      </c>
      <c r="AW66" s="290" t="s">
        <v>1774</v>
      </c>
      <c r="AX66" s="290" t="s">
        <v>1774</v>
      </c>
      <c r="AY66" s="290" t="s">
        <v>1774</v>
      </c>
      <c r="AZ66" s="290" t="s">
        <v>1774</v>
      </c>
      <c r="BA66" s="290" t="s">
        <v>1774</v>
      </c>
      <c r="BB66" s="290" t="s">
        <v>1774</v>
      </c>
      <c r="BC66" s="290" t="s">
        <v>1774</v>
      </c>
      <c r="BD66" s="290" t="s">
        <v>1774</v>
      </c>
      <c r="BE66" s="290" t="s">
        <v>1774</v>
      </c>
      <c r="BF66" s="290" t="s">
        <v>1774</v>
      </c>
      <c r="BG66" s="290" t="s">
        <v>1774</v>
      </c>
      <c r="BH66" s="290" t="s">
        <v>1774</v>
      </c>
      <c r="BI66" s="290" t="s">
        <v>1774</v>
      </c>
      <c r="BJ66" s="290" t="s">
        <v>1774</v>
      </c>
      <c r="BK66" s="290"/>
      <c r="BL66" s="290"/>
      <c r="BM66" s="290"/>
      <c r="BN66" s="290"/>
      <c r="BO66" s="290"/>
      <c r="BP66" s="290"/>
      <c r="BQ66" s="290"/>
      <c r="BR66" s="290"/>
      <c r="BS66" s="290"/>
      <c r="BT66" s="290"/>
      <c r="BU66" s="290"/>
      <c r="BV66" s="290"/>
      <c r="BW66" s="290"/>
      <c r="BX66" s="290"/>
      <c r="BY66" s="290"/>
      <c r="BZ66" s="290"/>
      <c r="CA66" s="291">
        <f t="shared" si="0"/>
        <v>0</v>
      </c>
      <c r="CB66" s="292" t="e">
        <f>CA66/COUNTA($BK66:$BT66)</f>
        <v>#DIV/0!</v>
      </c>
      <c r="CC66" s="291">
        <f t="shared" si="2"/>
        <v>0</v>
      </c>
      <c r="CD66" s="292" t="e">
        <f>CC66/COUNTA($BK66:$BT66)</f>
        <v>#DIV/0!</v>
      </c>
      <c r="CE66" s="291">
        <f t="shared" si="4"/>
        <v>0</v>
      </c>
      <c r="CF66" s="292" t="e">
        <f t="shared" si="5"/>
        <v>#DIV/0!</v>
      </c>
      <c r="CG66" s="291" t="e">
        <f t="shared" si="6"/>
        <v>#DIV/0!</v>
      </c>
      <c r="CH66" s="291" t="e">
        <f t="shared" si="7"/>
        <v>#DIV/0!</v>
      </c>
      <c r="CI66" s="274"/>
    </row>
    <row r="67" spans="1:87" ht="264">
      <c r="A67" s="285">
        <v>68</v>
      </c>
      <c r="B67" s="384">
        <v>162</v>
      </c>
      <c r="C67" s="385" t="s">
        <v>1417</v>
      </c>
      <c r="D67" s="386" t="s">
        <v>23</v>
      </c>
      <c r="E67" s="296" t="s">
        <v>1417</v>
      </c>
      <c r="F67" s="386" t="s">
        <v>25</v>
      </c>
      <c r="G67" s="290" t="s">
        <v>1417</v>
      </c>
      <c r="H67" s="290" t="s">
        <v>1643</v>
      </c>
      <c r="I67" s="290" t="s">
        <v>1303</v>
      </c>
      <c r="J67" s="70" t="s">
        <v>1156</v>
      </c>
      <c r="K67" s="288" t="s">
        <v>1082</v>
      </c>
      <c r="L67" s="289" t="s">
        <v>648</v>
      </c>
      <c r="M67" s="289" t="s">
        <v>648</v>
      </c>
      <c r="N67" s="289" t="s">
        <v>648</v>
      </c>
      <c r="O67" s="289" t="s">
        <v>648</v>
      </c>
      <c r="P67" s="289" t="s">
        <v>648</v>
      </c>
      <c r="Q67" s="289" t="s">
        <v>648</v>
      </c>
      <c r="R67" s="289" t="s">
        <v>648</v>
      </c>
      <c r="S67" s="289" t="s">
        <v>648</v>
      </c>
      <c r="T67" s="289" t="s">
        <v>648</v>
      </c>
      <c r="U67" s="289" t="s">
        <v>648</v>
      </c>
      <c r="V67" s="290"/>
      <c r="W67" s="290" t="s">
        <v>1774</v>
      </c>
      <c r="X67" s="290" t="s">
        <v>1774</v>
      </c>
      <c r="Y67" s="290" t="s">
        <v>1774</v>
      </c>
      <c r="Z67" s="290" t="s">
        <v>1774</v>
      </c>
      <c r="AA67" s="290" t="s">
        <v>1774</v>
      </c>
      <c r="AB67" s="290" t="s">
        <v>1774</v>
      </c>
      <c r="AC67" s="290" t="s">
        <v>1774</v>
      </c>
      <c r="AD67" s="290" t="s">
        <v>1774</v>
      </c>
      <c r="AE67" s="290" t="s">
        <v>1774</v>
      </c>
      <c r="AF67" s="290" t="s">
        <v>1774</v>
      </c>
      <c r="AG67" s="290" t="s">
        <v>1774</v>
      </c>
      <c r="AH67" s="290" t="s">
        <v>1774</v>
      </c>
      <c r="AI67" s="290" t="s">
        <v>1774</v>
      </c>
      <c r="AJ67" s="290" t="s">
        <v>1774</v>
      </c>
      <c r="AK67" s="290" t="s">
        <v>1774</v>
      </c>
      <c r="AL67" s="290" t="s">
        <v>1774</v>
      </c>
      <c r="AM67" s="290" t="s">
        <v>1774</v>
      </c>
      <c r="AN67" s="290" t="s">
        <v>1774</v>
      </c>
      <c r="AO67" s="290" t="s">
        <v>1774</v>
      </c>
      <c r="AP67" s="290" t="s">
        <v>1774</v>
      </c>
      <c r="AQ67" s="290" t="s">
        <v>1774</v>
      </c>
      <c r="AR67" s="290" t="s">
        <v>1774</v>
      </c>
      <c r="AS67" s="290" t="s">
        <v>1774</v>
      </c>
      <c r="AT67" s="290" t="s">
        <v>1774</v>
      </c>
      <c r="AU67" s="290" t="s">
        <v>1774</v>
      </c>
      <c r="AV67" s="290" t="s">
        <v>1774</v>
      </c>
      <c r="AW67" s="290" t="s">
        <v>1774</v>
      </c>
      <c r="AX67" s="290" t="s">
        <v>1774</v>
      </c>
      <c r="AY67" s="290" t="s">
        <v>1774</v>
      </c>
      <c r="AZ67" s="290" t="s">
        <v>1774</v>
      </c>
      <c r="BA67" s="290" t="s">
        <v>1774</v>
      </c>
      <c r="BB67" s="290" t="s">
        <v>1774</v>
      </c>
      <c r="BC67" s="290" t="s">
        <v>1774</v>
      </c>
      <c r="BD67" s="290" t="s">
        <v>1774</v>
      </c>
      <c r="BE67" s="290" t="s">
        <v>1774</v>
      </c>
      <c r="BF67" s="290" t="s">
        <v>1774</v>
      </c>
      <c r="BG67" s="290" t="s">
        <v>1774</v>
      </c>
      <c r="BH67" s="290" t="s">
        <v>1774</v>
      </c>
      <c r="BI67" s="290" t="s">
        <v>1774</v>
      </c>
      <c r="BJ67" s="290" t="s">
        <v>1774</v>
      </c>
      <c r="BK67" s="290"/>
      <c r="BL67" s="290"/>
      <c r="BM67" s="290"/>
      <c r="BN67" s="290"/>
      <c r="BO67" s="290"/>
      <c r="BP67" s="290"/>
      <c r="BQ67" s="290"/>
      <c r="BR67" s="290"/>
      <c r="BS67" s="290"/>
      <c r="BT67" s="290"/>
      <c r="BU67" s="290"/>
      <c r="BV67" s="290"/>
      <c r="BW67" s="290"/>
      <c r="BX67" s="290"/>
      <c r="BY67" s="290"/>
      <c r="BZ67" s="290"/>
      <c r="CA67" s="291">
        <f t="shared" si="0"/>
        <v>0</v>
      </c>
      <c r="CB67" s="292" t="e">
        <f>CA67/COUNTA($BK67:$BT67)</f>
        <v>#DIV/0!</v>
      </c>
      <c r="CC67" s="291">
        <f t="shared" si="2"/>
        <v>0</v>
      </c>
      <c r="CD67" s="292" t="e">
        <f>CC67/COUNTA($BK67:$BT67)</f>
        <v>#DIV/0!</v>
      </c>
      <c r="CE67" s="291">
        <f t="shared" si="4"/>
        <v>0</v>
      </c>
      <c r="CF67" s="292" t="e">
        <f t="shared" si="5"/>
        <v>#DIV/0!</v>
      </c>
      <c r="CG67" s="291" t="e">
        <f t="shared" si="6"/>
        <v>#DIV/0!</v>
      </c>
      <c r="CH67" s="291" t="e">
        <f t="shared" si="7"/>
        <v>#DIV/0!</v>
      </c>
      <c r="CI67" s="274"/>
    </row>
    <row r="68" spans="1:87" ht="276">
      <c r="A68" s="285">
        <v>69</v>
      </c>
      <c r="B68" s="384">
        <v>163</v>
      </c>
      <c r="C68" s="385" t="s">
        <v>1294</v>
      </c>
      <c r="D68" s="386" t="s">
        <v>25</v>
      </c>
      <c r="E68" s="296" t="s">
        <v>1647</v>
      </c>
      <c r="F68" s="386"/>
      <c r="G68" s="290" t="s">
        <v>1647</v>
      </c>
      <c r="H68" s="290" t="s">
        <v>1650</v>
      </c>
      <c r="I68" s="290" t="s">
        <v>1303</v>
      </c>
      <c r="J68" s="70" t="s">
        <v>1156</v>
      </c>
      <c r="K68" s="288" t="s">
        <v>1082</v>
      </c>
      <c r="L68" s="289" t="s">
        <v>648</v>
      </c>
      <c r="M68" s="289" t="s">
        <v>648</v>
      </c>
      <c r="N68" s="289" t="s">
        <v>648</v>
      </c>
      <c r="O68" s="289" t="s">
        <v>648</v>
      </c>
      <c r="P68" s="289" t="s">
        <v>648</v>
      </c>
      <c r="Q68" s="289" t="s">
        <v>648</v>
      </c>
      <c r="R68" s="289" t="s">
        <v>648</v>
      </c>
      <c r="S68" s="289" t="s">
        <v>648</v>
      </c>
      <c r="T68" s="289" t="s">
        <v>648</v>
      </c>
      <c r="U68" s="289" t="s">
        <v>648</v>
      </c>
      <c r="V68" s="290"/>
      <c r="W68" s="290" t="s">
        <v>1774</v>
      </c>
      <c r="X68" s="290" t="s">
        <v>1774</v>
      </c>
      <c r="Y68" s="290" t="s">
        <v>1774</v>
      </c>
      <c r="Z68" s="290" t="s">
        <v>1774</v>
      </c>
      <c r="AA68" s="290" t="s">
        <v>1774</v>
      </c>
      <c r="AB68" s="290" t="s">
        <v>1774</v>
      </c>
      <c r="AC68" s="290" t="s">
        <v>1774</v>
      </c>
      <c r="AD68" s="290" t="s">
        <v>1774</v>
      </c>
      <c r="AE68" s="290" t="s">
        <v>1774</v>
      </c>
      <c r="AF68" s="290" t="s">
        <v>1774</v>
      </c>
      <c r="AG68" s="290" t="s">
        <v>1774</v>
      </c>
      <c r="AH68" s="290" t="s">
        <v>1774</v>
      </c>
      <c r="AI68" s="290" t="s">
        <v>1774</v>
      </c>
      <c r="AJ68" s="290" t="s">
        <v>1774</v>
      </c>
      <c r="AK68" s="290" t="s">
        <v>1774</v>
      </c>
      <c r="AL68" s="290" t="s">
        <v>1774</v>
      </c>
      <c r="AM68" s="290" t="s">
        <v>1774</v>
      </c>
      <c r="AN68" s="290" t="s">
        <v>1774</v>
      </c>
      <c r="AO68" s="290" t="s">
        <v>1774</v>
      </c>
      <c r="AP68" s="290" t="s">
        <v>1774</v>
      </c>
      <c r="AQ68" s="290" t="s">
        <v>1774</v>
      </c>
      <c r="AR68" s="290" t="s">
        <v>1774</v>
      </c>
      <c r="AS68" s="290" t="s">
        <v>1774</v>
      </c>
      <c r="AT68" s="290" t="s">
        <v>1774</v>
      </c>
      <c r="AU68" s="290" t="s">
        <v>1774</v>
      </c>
      <c r="AV68" s="290" t="s">
        <v>1774</v>
      </c>
      <c r="AW68" s="290" t="s">
        <v>1774</v>
      </c>
      <c r="AX68" s="290" t="s">
        <v>1774</v>
      </c>
      <c r="AY68" s="290" t="s">
        <v>1774</v>
      </c>
      <c r="AZ68" s="290" t="s">
        <v>1774</v>
      </c>
      <c r="BA68" s="290" t="s">
        <v>1774</v>
      </c>
      <c r="BB68" s="290" t="s">
        <v>1774</v>
      </c>
      <c r="BC68" s="290" t="s">
        <v>1774</v>
      </c>
      <c r="BD68" s="290" t="s">
        <v>1774</v>
      </c>
      <c r="BE68" s="290" t="s">
        <v>1774</v>
      </c>
      <c r="BF68" s="290" t="s">
        <v>1774</v>
      </c>
      <c r="BG68" s="290" t="s">
        <v>1774</v>
      </c>
      <c r="BH68" s="290" t="s">
        <v>1774</v>
      </c>
      <c r="BI68" s="290" t="s">
        <v>1774</v>
      </c>
      <c r="BJ68" s="290" t="s">
        <v>1774</v>
      </c>
      <c r="BK68" s="290"/>
      <c r="BL68" s="290"/>
      <c r="BM68" s="290"/>
      <c r="BN68" s="290"/>
      <c r="BO68" s="290"/>
      <c r="BP68" s="290"/>
      <c r="BQ68" s="290"/>
      <c r="BR68" s="290"/>
      <c r="BS68" s="290"/>
      <c r="BT68" s="290"/>
      <c r="BU68" s="290"/>
      <c r="BV68" s="290"/>
      <c r="BW68" s="290"/>
      <c r="BX68" s="290"/>
      <c r="BY68" s="290"/>
      <c r="BZ68" s="290"/>
      <c r="CA68" s="291">
        <f t="shared" si="0"/>
        <v>0</v>
      </c>
      <c r="CB68" s="292" t="e">
        <f t="shared" ref="CB68:CB70" si="14">CA68/COUNTA($BK68:$BT68)</f>
        <v>#DIV/0!</v>
      </c>
      <c r="CC68" s="291">
        <f t="shared" si="2"/>
        <v>0</v>
      </c>
      <c r="CD68" s="292" t="e">
        <f t="shared" ref="CD68:CD70" si="15">CC68/COUNTA($BK68:$BT68)</f>
        <v>#DIV/0!</v>
      </c>
      <c r="CE68" s="291">
        <f t="shared" si="4"/>
        <v>0</v>
      </c>
      <c r="CF68" s="292" t="e">
        <f t="shared" si="5"/>
        <v>#DIV/0!</v>
      </c>
      <c r="CG68" s="291" t="e">
        <f t="shared" si="6"/>
        <v>#DIV/0!</v>
      </c>
      <c r="CH68" s="291" t="e">
        <f t="shared" si="7"/>
        <v>#DIV/0!</v>
      </c>
      <c r="CI68" s="274"/>
    </row>
    <row r="69" spans="1:87" ht="276">
      <c r="A69" s="285">
        <v>70</v>
      </c>
      <c r="B69" s="384">
        <v>164</v>
      </c>
      <c r="C69" s="385" t="s">
        <v>1648</v>
      </c>
      <c r="D69" s="386" t="s">
        <v>23</v>
      </c>
      <c r="E69" s="296" t="s">
        <v>1648</v>
      </c>
      <c r="F69" s="386" t="s">
        <v>23</v>
      </c>
      <c r="G69" s="290" t="s">
        <v>1648</v>
      </c>
      <c r="H69" s="290" t="s">
        <v>1651</v>
      </c>
      <c r="I69" s="290" t="s">
        <v>1303</v>
      </c>
      <c r="J69" s="70" t="s">
        <v>1156</v>
      </c>
      <c r="K69" s="288" t="s">
        <v>1082</v>
      </c>
      <c r="L69" s="289" t="s">
        <v>648</v>
      </c>
      <c r="M69" s="289" t="s">
        <v>648</v>
      </c>
      <c r="N69" s="289" t="s">
        <v>648</v>
      </c>
      <c r="O69" s="289" t="s">
        <v>648</v>
      </c>
      <c r="P69" s="289" t="s">
        <v>648</v>
      </c>
      <c r="Q69" s="289" t="s">
        <v>648</v>
      </c>
      <c r="R69" s="289" t="s">
        <v>648</v>
      </c>
      <c r="S69" s="289" t="s">
        <v>648</v>
      </c>
      <c r="T69" s="289" t="s">
        <v>648</v>
      </c>
      <c r="U69" s="289" t="s">
        <v>648</v>
      </c>
      <c r="V69" s="290"/>
      <c r="W69" s="290" t="s">
        <v>1774</v>
      </c>
      <c r="X69" s="290" t="s">
        <v>1774</v>
      </c>
      <c r="Y69" s="290" t="s">
        <v>1774</v>
      </c>
      <c r="Z69" s="290" t="s">
        <v>1774</v>
      </c>
      <c r="AA69" s="290" t="s">
        <v>1774</v>
      </c>
      <c r="AB69" s="290" t="s">
        <v>1774</v>
      </c>
      <c r="AC69" s="290" t="s">
        <v>1774</v>
      </c>
      <c r="AD69" s="290" t="s">
        <v>1774</v>
      </c>
      <c r="AE69" s="290" t="s">
        <v>1774</v>
      </c>
      <c r="AF69" s="290" t="s">
        <v>1774</v>
      </c>
      <c r="AG69" s="290" t="s">
        <v>1774</v>
      </c>
      <c r="AH69" s="290" t="s">
        <v>1774</v>
      </c>
      <c r="AI69" s="290" t="s">
        <v>1774</v>
      </c>
      <c r="AJ69" s="290" t="s">
        <v>1774</v>
      </c>
      <c r="AK69" s="290" t="s">
        <v>1774</v>
      </c>
      <c r="AL69" s="290" t="s">
        <v>1774</v>
      </c>
      <c r="AM69" s="290" t="s">
        <v>1774</v>
      </c>
      <c r="AN69" s="290" t="s">
        <v>1774</v>
      </c>
      <c r="AO69" s="290" t="s">
        <v>1774</v>
      </c>
      <c r="AP69" s="290" t="s">
        <v>1774</v>
      </c>
      <c r="AQ69" s="290" t="s">
        <v>1774</v>
      </c>
      <c r="AR69" s="290" t="s">
        <v>1774</v>
      </c>
      <c r="AS69" s="290" t="s">
        <v>1774</v>
      </c>
      <c r="AT69" s="290" t="s">
        <v>1774</v>
      </c>
      <c r="AU69" s="290" t="s">
        <v>1774</v>
      </c>
      <c r="AV69" s="290" t="s">
        <v>1774</v>
      </c>
      <c r="AW69" s="290" t="s">
        <v>1774</v>
      </c>
      <c r="AX69" s="290" t="s">
        <v>1774</v>
      </c>
      <c r="AY69" s="290" t="s">
        <v>1774</v>
      </c>
      <c r="AZ69" s="290" t="s">
        <v>1774</v>
      </c>
      <c r="BA69" s="290" t="s">
        <v>1774</v>
      </c>
      <c r="BB69" s="290" t="s">
        <v>1774</v>
      </c>
      <c r="BC69" s="290" t="s">
        <v>1774</v>
      </c>
      <c r="BD69" s="290" t="s">
        <v>1774</v>
      </c>
      <c r="BE69" s="290" t="s">
        <v>1774</v>
      </c>
      <c r="BF69" s="290" t="s">
        <v>1774</v>
      </c>
      <c r="BG69" s="290" t="s">
        <v>1774</v>
      </c>
      <c r="BH69" s="290" t="s">
        <v>1774</v>
      </c>
      <c r="BI69" s="290" t="s">
        <v>1774</v>
      </c>
      <c r="BJ69" s="290" t="s">
        <v>1774</v>
      </c>
      <c r="BK69" s="290"/>
      <c r="BL69" s="290"/>
      <c r="BM69" s="290"/>
      <c r="BN69" s="290"/>
      <c r="BO69" s="290"/>
      <c r="BP69" s="290"/>
      <c r="BQ69" s="290"/>
      <c r="BR69" s="290"/>
      <c r="BS69" s="290"/>
      <c r="BT69" s="290"/>
      <c r="BU69" s="290"/>
      <c r="BV69" s="290"/>
      <c r="BW69" s="290"/>
      <c r="BX69" s="290"/>
      <c r="BY69" s="290"/>
      <c r="BZ69" s="290"/>
      <c r="CA69" s="291">
        <f t="shared" si="0"/>
        <v>0</v>
      </c>
      <c r="CB69" s="292" t="e">
        <f t="shared" si="14"/>
        <v>#DIV/0!</v>
      </c>
      <c r="CC69" s="291">
        <f t="shared" si="2"/>
        <v>0</v>
      </c>
      <c r="CD69" s="292" t="e">
        <f t="shared" si="15"/>
        <v>#DIV/0!</v>
      </c>
      <c r="CE69" s="291">
        <f t="shared" si="4"/>
        <v>0</v>
      </c>
      <c r="CF69" s="292" t="e">
        <f t="shared" si="5"/>
        <v>#DIV/0!</v>
      </c>
      <c r="CG69" s="291" t="e">
        <f t="shared" si="6"/>
        <v>#DIV/0!</v>
      </c>
      <c r="CH69" s="291" t="e">
        <f t="shared" si="7"/>
        <v>#DIV/0!</v>
      </c>
      <c r="CI69" s="274"/>
    </row>
    <row r="70" spans="1:87" ht="409.5">
      <c r="A70" s="285">
        <v>71</v>
      </c>
      <c r="B70" s="384">
        <v>165</v>
      </c>
      <c r="C70" s="385" t="s">
        <v>1936</v>
      </c>
      <c r="D70" s="386"/>
      <c r="E70" s="296" t="s">
        <v>1936</v>
      </c>
      <c r="F70" s="386" t="s">
        <v>23</v>
      </c>
      <c r="G70" s="290" t="s">
        <v>1649</v>
      </c>
      <c r="H70" s="290" t="s">
        <v>1645</v>
      </c>
      <c r="I70" s="290" t="s">
        <v>1303</v>
      </c>
      <c r="J70" s="70" t="s">
        <v>1156</v>
      </c>
      <c r="K70" s="288" t="s">
        <v>1082</v>
      </c>
      <c r="L70" s="289" t="s">
        <v>648</v>
      </c>
      <c r="M70" s="289" t="s">
        <v>648</v>
      </c>
      <c r="N70" s="289" t="s">
        <v>648</v>
      </c>
      <c r="O70" s="289" t="s">
        <v>648</v>
      </c>
      <c r="P70" s="289" t="s">
        <v>648</v>
      </c>
      <c r="Q70" s="289" t="s">
        <v>648</v>
      </c>
      <c r="R70" s="289" t="s">
        <v>648</v>
      </c>
      <c r="S70" s="289" t="s">
        <v>648</v>
      </c>
      <c r="T70" s="289" t="s">
        <v>648</v>
      </c>
      <c r="U70" s="289" t="s">
        <v>648</v>
      </c>
      <c r="V70" s="290"/>
      <c r="W70" s="290" t="s">
        <v>1774</v>
      </c>
      <c r="X70" s="290" t="s">
        <v>1774</v>
      </c>
      <c r="Y70" s="290" t="s">
        <v>1774</v>
      </c>
      <c r="Z70" s="290" t="s">
        <v>1774</v>
      </c>
      <c r="AA70" s="290" t="s">
        <v>1774</v>
      </c>
      <c r="AB70" s="290" t="s">
        <v>1774</v>
      </c>
      <c r="AC70" s="290" t="s">
        <v>1774</v>
      </c>
      <c r="AD70" s="290" t="s">
        <v>1774</v>
      </c>
      <c r="AE70" s="290" t="s">
        <v>1774</v>
      </c>
      <c r="AF70" s="290" t="s">
        <v>1774</v>
      </c>
      <c r="AG70" s="290" t="s">
        <v>1774</v>
      </c>
      <c r="AH70" s="290" t="s">
        <v>1774</v>
      </c>
      <c r="AI70" s="290" t="s">
        <v>1774</v>
      </c>
      <c r="AJ70" s="290" t="s">
        <v>1774</v>
      </c>
      <c r="AK70" s="290" t="s">
        <v>1774</v>
      </c>
      <c r="AL70" s="290" t="s">
        <v>1774</v>
      </c>
      <c r="AM70" s="290" t="s">
        <v>1774</v>
      </c>
      <c r="AN70" s="290" t="s">
        <v>1774</v>
      </c>
      <c r="AO70" s="290" t="s">
        <v>1774</v>
      </c>
      <c r="AP70" s="290" t="s">
        <v>1774</v>
      </c>
      <c r="AQ70" s="290" t="s">
        <v>1774</v>
      </c>
      <c r="AR70" s="290" t="s">
        <v>1774</v>
      </c>
      <c r="AS70" s="290" t="s">
        <v>1774</v>
      </c>
      <c r="AT70" s="290" t="s">
        <v>1774</v>
      </c>
      <c r="AU70" s="290" t="s">
        <v>1774</v>
      </c>
      <c r="AV70" s="290" t="s">
        <v>1774</v>
      </c>
      <c r="AW70" s="290" t="s">
        <v>1774</v>
      </c>
      <c r="AX70" s="290" t="s">
        <v>1774</v>
      </c>
      <c r="AY70" s="290" t="s">
        <v>1774</v>
      </c>
      <c r="AZ70" s="290" t="s">
        <v>1774</v>
      </c>
      <c r="BA70" s="290" t="s">
        <v>1774</v>
      </c>
      <c r="BB70" s="290" t="s">
        <v>1774</v>
      </c>
      <c r="BC70" s="290" t="s">
        <v>1774</v>
      </c>
      <c r="BD70" s="290" t="s">
        <v>1774</v>
      </c>
      <c r="BE70" s="290" t="s">
        <v>1774</v>
      </c>
      <c r="BF70" s="290" t="s">
        <v>1774</v>
      </c>
      <c r="BG70" s="290" t="s">
        <v>1774</v>
      </c>
      <c r="BH70" s="290" t="s">
        <v>1774</v>
      </c>
      <c r="BI70" s="290" t="s">
        <v>1774</v>
      </c>
      <c r="BJ70" s="290" t="s">
        <v>1774</v>
      </c>
      <c r="BK70" s="290"/>
      <c r="BL70" s="290"/>
      <c r="BM70" s="290"/>
      <c r="BN70" s="290"/>
      <c r="BO70" s="290"/>
      <c r="BP70" s="290"/>
      <c r="BQ70" s="290"/>
      <c r="BR70" s="290"/>
      <c r="BS70" s="290"/>
      <c r="BT70" s="290"/>
      <c r="BU70" s="290"/>
      <c r="BV70" s="290"/>
      <c r="BW70" s="290"/>
      <c r="BX70" s="290"/>
      <c r="BY70" s="290"/>
      <c r="BZ70" s="290"/>
      <c r="CA70" s="291">
        <f t="shared" si="0"/>
        <v>0</v>
      </c>
      <c r="CB70" s="292" t="e">
        <f t="shared" si="14"/>
        <v>#DIV/0!</v>
      </c>
      <c r="CC70" s="291">
        <f t="shared" si="2"/>
        <v>0</v>
      </c>
      <c r="CD70" s="292" t="e">
        <f t="shared" si="15"/>
        <v>#DIV/0!</v>
      </c>
      <c r="CE70" s="291">
        <f t="shared" si="4"/>
        <v>0</v>
      </c>
      <c r="CF70" s="292" t="e">
        <f t="shared" si="5"/>
        <v>#DIV/0!</v>
      </c>
      <c r="CG70" s="291" t="e">
        <f t="shared" si="6"/>
        <v>#DIV/0!</v>
      </c>
      <c r="CH70" s="291" t="e">
        <f t="shared" si="7"/>
        <v>#DIV/0!</v>
      </c>
      <c r="CI70" s="274"/>
    </row>
    <row r="71" spans="1:87" ht="18.75">
      <c r="A71" s="285">
        <v>74</v>
      </c>
      <c r="B71" s="286">
        <v>176</v>
      </c>
      <c r="C71" s="649" t="s">
        <v>989</v>
      </c>
      <c r="D71" s="649"/>
      <c r="E71" s="649"/>
      <c r="F71" s="287" t="s">
        <v>1176</v>
      </c>
      <c r="G71" s="287" t="s">
        <v>1176</v>
      </c>
      <c r="H71" s="287" t="s">
        <v>1176</v>
      </c>
      <c r="I71" s="287" t="s">
        <v>1176</v>
      </c>
      <c r="J71" s="392" t="s">
        <v>1156</v>
      </c>
      <c r="K71" s="287" t="s">
        <v>1176</v>
      </c>
      <c r="L71" s="287" t="s">
        <v>1176</v>
      </c>
      <c r="M71" s="287" t="s">
        <v>1176</v>
      </c>
      <c r="N71" s="287" t="s">
        <v>1176</v>
      </c>
      <c r="O71" s="287" t="s">
        <v>1176</v>
      </c>
      <c r="P71" s="287" t="s">
        <v>1176</v>
      </c>
      <c r="Q71" s="287" t="s">
        <v>1176</v>
      </c>
      <c r="R71" s="287" t="s">
        <v>1176</v>
      </c>
      <c r="S71" s="287" t="s">
        <v>1176</v>
      </c>
      <c r="T71" s="287" t="s">
        <v>1176</v>
      </c>
      <c r="U71" s="287" t="s">
        <v>1176</v>
      </c>
      <c r="V71" s="287" t="s">
        <v>1176</v>
      </c>
      <c r="W71" s="287" t="s">
        <v>1176</v>
      </c>
      <c r="X71" s="287" t="s">
        <v>1176</v>
      </c>
      <c r="Y71" s="287" t="s">
        <v>1176</v>
      </c>
      <c r="Z71" s="287" t="s">
        <v>1176</v>
      </c>
      <c r="AA71" s="287" t="s">
        <v>1176</v>
      </c>
      <c r="AB71" s="287" t="s">
        <v>1176</v>
      </c>
      <c r="AC71" s="287" t="s">
        <v>1176</v>
      </c>
      <c r="AD71" s="287" t="s">
        <v>1176</v>
      </c>
      <c r="AE71" s="287" t="s">
        <v>1176</v>
      </c>
      <c r="AF71" s="287" t="s">
        <v>1176</v>
      </c>
      <c r="AG71" s="287" t="s">
        <v>1176</v>
      </c>
      <c r="AH71" s="287" t="s">
        <v>1176</v>
      </c>
      <c r="AI71" s="287" t="s">
        <v>1176</v>
      </c>
      <c r="AJ71" s="287" t="s">
        <v>1176</v>
      </c>
      <c r="AK71" s="287" t="s">
        <v>1176</v>
      </c>
      <c r="AL71" s="287" t="s">
        <v>1176</v>
      </c>
      <c r="AM71" s="287" t="s">
        <v>1176</v>
      </c>
      <c r="AN71" s="287" t="s">
        <v>1176</v>
      </c>
      <c r="AO71" s="287"/>
      <c r="AP71" s="287" t="s">
        <v>1176</v>
      </c>
      <c r="AQ71" s="287" t="s">
        <v>1176</v>
      </c>
      <c r="AR71" s="287" t="s">
        <v>1176</v>
      </c>
      <c r="AS71" s="287"/>
      <c r="AT71" s="287" t="s">
        <v>1176</v>
      </c>
      <c r="AU71" s="287" t="s">
        <v>1176</v>
      </c>
      <c r="AV71" s="287" t="s">
        <v>1176</v>
      </c>
      <c r="AW71" s="287" t="s">
        <v>1176</v>
      </c>
      <c r="AX71" s="287" t="s">
        <v>1176</v>
      </c>
      <c r="AY71" s="287"/>
      <c r="AZ71" s="287" t="s">
        <v>1176</v>
      </c>
      <c r="BA71" s="287" t="s">
        <v>1176</v>
      </c>
      <c r="BB71" s="287"/>
      <c r="BC71" s="287" t="s">
        <v>1176</v>
      </c>
      <c r="BD71" s="287" t="s">
        <v>1176</v>
      </c>
      <c r="BE71" s="287" t="s">
        <v>1176</v>
      </c>
      <c r="BF71" s="287" t="s">
        <v>1176</v>
      </c>
      <c r="BG71" s="287" t="s">
        <v>1176</v>
      </c>
      <c r="BH71" s="287" t="s">
        <v>1176</v>
      </c>
      <c r="BI71" s="287" t="s">
        <v>1176</v>
      </c>
      <c r="BJ71" s="287" t="s">
        <v>1176</v>
      </c>
      <c r="BK71" s="287" t="s">
        <v>1176</v>
      </c>
      <c r="BL71" s="287" t="s">
        <v>1176</v>
      </c>
      <c r="BM71" s="287" t="s">
        <v>1176</v>
      </c>
      <c r="BN71" s="287" t="s">
        <v>1176</v>
      </c>
      <c r="BO71" s="287" t="s">
        <v>1176</v>
      </c>
      <c r="BP71" s="287" t="s">
        <v>1176</v>
      </c>
      <c r="BQ71" s="287" t="s">
        <v>1176</v>
      </c>
      <c r="BR71" s="287" t="s">
        <v>1176</v>
      </c>
      <c r="BS71" s="287" t="s">
        <v>1176</v>
      </c>
      <c r="BT71" s="287" t="s">
        <v>1176</v>
      </c>
      <c r="BU71" s="287" t="s">
        <v>1176</v>
      </c>
      <c r="BV71" s="287" t="s">
        <v>1176</v>
      </c>
      <c r="BW71" s="287" t="s">
        <v>1176</v>
      </c>
      <c r="BX71" s="287" t="s">
        <v>1176</v>
      </c>
      <c r="BY71" s="287" t="s">
        <v>1176</v>
      </c>
      <c r="BZ71" s="287" t="s">
        <v>1176</v>
      </c>
      <c r="CA71" s="287" t="s">
        <v>1176</v>
      </c>
      <c r="CB71" s="287" t="s">
        <v>1176</v>
      </c>
      <c r="CC71" s="287" t="s">
        <v>1176</v>
      </c>
      <c r="CD71" s="287" t="s">
        <v>1176</v>
      </c>
      <c r="CE71" s="287" t="s">
        <v>1176</v>
      </c>
      <c r="CF71" s="287" t="s">
        <v>1176</v>
      </c>
      <c r="CG71" s="287" t="s">
        <v>1176</v>
      </c>
      <c r="CH71" s="287" t="s">
        <v>1176</v>
      </c>
      <c r="CI71" s="274"/>
    </row>
    <row r="72" spans="1:87" ht="409.5">
      <c r="A72" s="285">
        <v>75</v>
      </c>
      <c r="B72" s="384">
        <v>184</v>
      </c>
      <c r="C72" s="685" t="s">
        <v>1515</v>
      </c>
      <c r="D72" s="68" t="s">
        <v>23</v>
      </c>
      <c r="E72" s="385" t="s">
        <v>1295</v>
      </c>
      <c r="F72" s="386" t="s">
        <v>23</v>
      </c>
      <c r="G72" s="385" t="s">
        <v>1295</v>
      </c>
      <c r="H72" s="385" t="s">
        <v>1295</v>
      </c>
      <c r="I72" s="290" t="s">
        <v>1303</v>
      </c>
      <c r="J72" s="70" t="s">
        <v>1156</v>
      </c>
      <c r="K72" s="288" t="s">
        <v>1082</v>
      </c>
      <c r="L72" s="289" t="s">
        <v>648</v>
      </c>
      <c r="M72" s="289" t="s">
        <v>648</v>
      </c>
      <c r="N72" s="289" t="s">
        <v>648</v>
      </c>
      <c r="O72" s="289" t="s">
        <v>648</v>
      </c>
      <c r="P72" s="289" t="s">
        <v>648</v>
      </c>
      <c r="Q72" s="289" t="s">
        <v>648</v>
      </c>
      <c r="R72" s="289" t="s">
        <v>648</v>
      </c>
      <c r="S72" s="289" t="s">
        <v>648</v>
      </c>
      <c r="T72" s="289" t="s">
        <v>648</v>
      </c>
      <c r="U72" s="289" t="s">
        <v>648</v>
      </c>
      <c r="V72" s="290"/>
      <c r="W72" s="290" t="s">
        <v>1774</v>
      </c>
      <c r="X72" s="290" t="s">
        <v>1774</v>
      </c>
      <c r="Y72" s="290" t="s">
        <v>1774</v>
      </c>
      <c r="Z72" s="290" t="s">
        <v>1774</v>
      </c>
      <c r="AA72" s="290" t="s">
        <v>1774</v>
      </c>
      <c r="AB72" s="290" t="s">
        <v>1774</v>
      </c>
      <c r="AC72" s="290" t="s">
        <v>1774</v>
      </c>
      <c r="AD72" s="290" t="s">
        <v>1774</v>
      </c>
      <c r="AE72" s="290" t="s">
        <v>1774</v>
      </c>
      <c r="AF72" s="290" t="s">
        <v>1774</v>
      </c>
      <c r="AG72" s="290" t="s">
        <v>1774</v>
      </c>
      <c r="AH72" s="290" t="s">
        <v>1774</v>
      </c>
      <c r="AI72" s="290" t="s">
        <v>1774</v>
      </c>
      <c r="AJ72" s="290" t="s">
        <v>1774</v>
      </c>
      <c r="AK72" s="290" t="s">
        <v>1774</v>
      </c>
      <c r="AL72" s="290" t="s">
        <v>1774</v>
      </c>
      <c r="AM72" s="290" t="s">
        <v>1774</v>
      </c>
      <c r="AN72" s="290" t="s">
        <v>1774</v>
      </c>
      <c r="AO72" s="290" t="s">
        <v>1774</v>
      </c>
      <c r="AP72" s="290" t="s">
        <v>1774</v>
      </c>
      <c r="AQ72" s="290" t="s">
        <v>1774</v>
      </c>
      <c r="AR72" s="290" t="s">
        <v>1774</v>
      </c>
      <c r="AS72" s="290" t="s">
        <v>1774</v>
      </c>
      <c r="AT72" s="290" t="s">
        <v>1774</v>
      </c>
      <c r="AU72" s="290" t="s">
        <v>1774</v>
      </c>
      <c r="AV72" s="290" t="s">
        <v>1774</v>
      </c>
      <c r="AW72" s="290" t="s">
        <v>1774</v>
      </c>
      <c r="AX72" s="290" t="s">
        <v>1774</v>
      </c>
      <c r="AY72" s="290" t="s">
        <v>1774</v>
      </c>
      <c r="AZ72" s="290" t="s">
        <v>1774</v>
      </c>
      <c r="BA72" s="290" t="s">
        <v>1774</v>
      </c>
      <c r="BB72" s="290" t="s">
        <v>1774</v>
      </c>
      <c r="BC72" s="290" t="s">
        <v>1774</v>
      </c>
      <c r="BD72" s="290" t="s">
        <v>1774</v>
      </c>
      <c r="BE72" s="290" t="s">
        <v>1774</v>
      </c>
      <c r="BF72" s="290" t="s">
        <v>1774</v>
      </c>
      <c r="BG72" s="290" t="s">
        <v>1774</v>
      </c>
      <c r="BH72" s="290" t="s">
        <v>1774</v>
      </c>
      <c r="BI72" s="290" t="s">
        <v>1774</v>
      </c>
      <c r="BJ72" s="290" t="s">
        <v>1774</v>
      </c>
      <c r="BK72" s="290"/>
      <c r="BL72" s="290"/>
      <c r="BM72" s="290"/>
      <c r="BN72" s="290"/>
      <c r="BO72" s="290"/>
      <c r="BP72" s="290"/>
      <c r="BQ72" s="290"/>
      <c r="BR72" s="290"/>
      <c r="BS72" s="290"/>
      <c r="BT72" s="290"/>
      <c r="BU72" s="290"/>
      <c r="BV72" s="290"/>
      <c r="BW72" s="290"/>
      <c r="BX72" s="290"/>
      <c r="BY72" s="290"/>
      <c r="BZ72" s="290"/>
      <c r="CA72" s="291">
        <f t="shared" si="0"/>
        <v>0</v>
      </c>
      <c r="CB72" s="292" t="e">
        <f>CA72/COUNTA($BK72:$BT72)</f>
        <v>#DIV/0!</v>
      </c>
      <c r="CC72" s="291">
        <f>COUNTIF($BK72:$BT72,1)</f>
        <v>0</v>
      </c>
      <c r="CD72" s="292" t="e">
        <f>CC72/COUNTA($BK72:$BT72)</f>
        <v>#DIV/0!</v>
      </c>
      <c r="CE72" s="291">
        <f>COUNTIF($BK72:$BT72,0)</f>
        <v>0</v>
      </c>
      <c r="CF72" s="292" t="e">
        <f t="shared" si="5"/>
        <v>#DIV/0!</v>
      </c>
      <c r="CG72" s="291" t="e">
        <f t="shared" si="6"/>
        <v>#DIV/0!</v>
      </c>
      <c r="CH72" s="291" t="e">
        <f t="shared" si="7"/>
        <v>#DIV/0!</v>
      </c>
      <c r="CI72" s="274"/>
    </row>
    <row r="73" spans="1:87" ht="409.5">
      <c r="A73" s="285">
        <v>76</v>
      </c>
      <c r="B73" s="384">
        <v>185</v>
      </c>
      <c r="C73" s="685" t="s">
        <v>1302</v>
      </c>
      <c r="D73" s="68" t="s">
        <v>23</v>
      </c>
      <c r="E73" s="385" t="s">
        <v>1296</v>
      </c>
      <c r="F73" s="386" t="s">
        <v>23</v>
      </c>
      <c r="G73" s="385" t="s">
        <v>1296</v>
      </c>
      <c r="H73" s="385" t="s">
        <v>1296</v>
      </c>
      <c r="I73" s="290" t="s">
        <v>1303</v>
      </c>
      <c r="J73" s="70" t="s">
        <v>1156</v>
      </c>
      <c r="K73" s="288" t="s">
        <v>1082</v>
      </c>
      <c r="L73" s="289" t="s">
        <v>648</v>
      </c>
      <c r="M73" s="289" t="s">
        <v>648</v>
      </c>
      <c r="N73" s="289" t="s">
        <v>648</v>
      </c>
      <c r="O73" s="289" t="s">
        <v>648</v>
      </c>
      <c r="P73" s="289" t="s">
        <v>648</v>
      </c>
      <c r="Q73" s="289" t="s">
        <v>648</v>
      </c>
      <c r="R73" s="289" t="s">
        <v>648</v>
      </c>
      <c r="S73" s="289" t="s">
        <v>648</v>
      </c>
      <c r="T73" s="289" t="s">
        <v>648</v>
      </c>
      <c r="U73" s="289" t="s">
        <v>648</v>
      </c>
      <c r="V73" s="290"/>
      <c r="W73" s="290" t="s">
        <v>1774</v>
      </c>
      <c r="X73" s="290" t="s">
        <v>1774</v>
      </c>
      <c r="Y73" s="290" t="s">
        <v>1774</v>
      </c>
      <c r="Z73" s="290" t="s">
        <v>1774</v>
      </c>
      <c r="AA73" s="290" t="s">
        <v>1774</v>
      </c>
      <c r="AB73" s="290" t="s">
        <v>1774</v>
      </c>
      <c r="AC73" s="290" t="s">
        <v>1774</v>
      </c>
      <c r="AD73" s="290" t="s">
        <v>1774</v>
      </c>
      <c r="AE73" s="290" t="s">
        <v>1774</v>
      </c>
      <c r="AF73" s="290" t="s">
        <v>1774</v>
      </c>
      <c r="AG73" s="290" t="s">
        <v>1774</v>
      </c>
      <c r="AH73" s="290" t="s">
        <v>1774</v>
      </c>
      <c r="AI73" s="290" t="s">
        <v>1774</v>
      </c>
      <c r="AJ73" s="290" t="s">
        <v>1774</v>
      </c>
      <c r="AK73" s="290" t="s">
        <v>1774</v>
      </c>
      <c r="AL73" s="290" t="s">
        <v>1774</v>
      </c>
      <c r="AM73" s="290" t="s">
        <v>1774</v>
      </c>
      <c r="AN73" s="290" t="s">
        <v>1774</v>
      </c>
      <c r="AO73" s="290" t="s">
        <v>1774</v>
      </c>
      <c r="AP73" s="290" t="s">
        <v>1774</v>
      </c>
      <c r="AQ73" s="290" t="s">
        <v>1774</v>
      </c>
      <c r="AR73" s="290" t="s">
        <v>1774</v>
      </c>
      <c r="AS73" s="290" t="s">
        <v>1774</v>
      </c>
      <c r="AT73" s="290" t="s">
        <v>1774</v>
      </c>
      <c r="AU73" s="290" t="s">
        <v>1774</v>
      </c>
      <c r="AV73" s="290" t="s">
        <v>1774</v>
      </c>
      <c r="AW73" s="290" t="s">
        <v>1774</v>
      </c>
      <c r="AX73" s="290" t="s">
        <v>1774</v>
      </c>
      <c r="AY73" s="290" t="s">
        <v>1774</v>
      </c>
      <c r="AZ73" s="290" t="s">
        <v>1774</v>
      </c>
      <c r="BA73" s="290" t="s">
        <v>1774</v>
      </c>
      <c r="BB73" s="290" t="s">
        <v>1774</v>
      </c>
      <c r="BC73" s="290" t="s">
        <v>1774</v>
      </c>
      <c r="BD73" s="290" t="s">
        <v>1774</v>
      </c>
      <c r="BE73" s="290" t="s">
        <v>1774</v>
      </c>
      <c r="BF73" s="290" t="s">
        <v>1774</v>
      </c>
      <c r="BG73" s="290" t="s">
        <v>1774</v>
      </c>
      <c r="BH73" s="290" t="s">
        <v>1774</v>
      </c>
      <c r="BI73" s="290" t="s">
        <v>1774</v>
      </c>
      <c r="BJ73" s="290" t="s">
        <v>1774</v>
      </c>
      <c r="BK73" s="290"/>
      <c r="BL73" s="290"/>
      <c r="BM73" s="290"/>
      <c r="BN73" s="290"/>
      <c r="BO73" s="290"/>
      <c r="BP73" s="290"/>
      <c r="BQ73" s="290"/>
      <c r="BR73" s="290"/>
      <c r="BS73" s="290"/>
      <c r="BT73" s="290"/>
      <c r="BU73" s="290"/>
      <c r="BV73" s="290"/>
      <c r="BW73" s="290"/>
      <c r="BX73" s="290"/>
      <c r="BY73" s="290"/>
      <c r="BZ73" s="290"/>
      <c r="CA73" s="291">
        <f t="shared" si="0"/>
        <v>0</v>
      </c>
      <c r="CB73" s="292" t="e">
        <f>CA73/COUNTA($BK73:$BT73)</f>
        <v>#DIV/0!</v>
      </c>
      <c r="CC73" s="291">
        <f>COUNTIF($BK73:$BT73,1)</f>
        <v>0</v>
      </c>
      <c r="CD73" s="292" t="e">
        <f>CC73/COUNTA($BK73:$BT73)</f>
        <v>#DIV/0!</v>
      </c>
      <c r="CE73" s="291">
        <f>COUNTIF($BK73:$BT73,0)</f>
        <v>0</v>
      </c>
      <c r="CF73" s="292" t="e">
        <f t="shared" si="5"/>
        <v>#DIV/0!</v>
      </c>
      <c r="CG73" s="291" t="e">
        <f t="shared" si="6"/>
        <v>#DIV/0!</v>
      </c>
      <c r="CH73" s="291" t="e">
        <f t="shared" si="7"/>
        <v>#DIV/0!</v>
      </c>
      <c r="CI73" s="274"/>
    </row>
    <row r="74" spans="1:87" ht="409.5">
      <c r="A74" s="285">
        <v>78</v>
      </c>
      <c r="B74" s="384">
        <v>187</v>
      </c>
      <c r="C74" s="685" t="s">
        <v>1301</v>
      </c>
      <c r="D74" s="68" t="s">
        <v>23</v>
      </c>
      <c r="E74" s="385" t="s">
        <v>1298</v>
      </c>
      <c r="F74" s="386" t="s">
        <v>23</v>
      </c>
      <c r="G74" s="385" t="s">
        <v>1298</v>
      </c>
      <c r="H74" s="385" t="s">
        <v>1298</v>
      </c>
      <c r="I74" s="290" t="s">
        <v>1303</v>
      </c>
      <c r="J74" s="70" t="s">
        <v>1156</v>
      </c>
      <c r="K74" s="288" t="s">
        <v>1082</v>
      </c>
      <c r="L74" s="289" t="s">
        <v>648</v>
      </c>
      <c r="M74" s="289" t="s">
        <v>648</v>
      </c>
      <c r="N74" s="289" t="s">
        <v>648</v>
      </c>
      <c r="O74" s="289" t="s">
        <v>648</v>
      </c>
      <c r="P74" s="289" t="s">
        <v>648</v>
      </c>
      <c r="Q74" s="289" t="s">
        <v>648</v>
      </c>
      <c r="R74" s="289" t="s">
        <v>648</v>
      </c>
      <c r="S74" s="289" t="s">
        <v>648</v>
      </c>
      <c r="T74" s="289" t="s">
        <v>648</v>
      </c>
      <c r="U74" s="289" t="s">
        <v>648</v>
      </c>
      <c r="V74" s="290"/>
      <c r="W74" s="290" t="s">
        <v>1774</v>
      </c>
      <c r="X74" s="290" t="s">
        <v>1774</v>
      </c>
      <c r="Y74" s="290" t="s">
        <v>1774</v>
      </c>
      <c r="Z74" s="290" t="s">
        <v>1774</v>
      </c>
      <c r="AA74" s="290" t="s">
        <v>1774</v>
      </c>
      <c r="AB74" s="290" t="s">
        <v>1774</v>
      </c>
      <c r="AC74" s="290" t="s">
        <v>1774</v>
      </c>
      <c r="AD74" s="290" t="s">
        <v>1774</v>
      </c>
      <c r="AE74" s="290" t="s">
        <v>1774</v>
      </c>
      <c r="AF74" s="290" t="s">
        <v>1774</v>
      </c>
      <c r="AG74" s="290" t="s">
        <v>1774</v>
      </c>
      <c r="AH74" s="290" t="s">
        <v>1774</v>
      </c>
      <c r="AI74" s="290" t="s">
        <v>1774</v>
      </c>
      <c r="AJ74" s="290" t="s">
        <v>1774</v>
      </c>
      <c r="AK74" s="290" t="s">
        <v>1774</v>
      </c>
      <c r="AL74" s="290" t="s">
        <v>1774</v>
      </c>
      <c r="AM74" s="290" t="s">
        <v>1774</v>
      </c>
      <c r="AN74" s="290" t="s">
        <v>1774</v>
      </c>
      <c r="AO74" s="290" t="s">
        <v>1774</v>
      </c>
      <c r="AP74" s="290" t="s">
        <v>1774</v>
      </c>
      <c r="AQ74" s="290" t="s">
        <v>1774</v>
      </c>
      <c r="AR74" s="290" t="s">
        <v>1774</v>
      </c>
      <c r="AS74" s="290" t="s">
        <v>1774</v>
      </c>
      <c r="AT74" s="290" t="s">
        <v>1774</v>
      </c>
      <c r="AU74" s="290" t="s">
        <v>1774</v>
      </c>
      <c r="AV74" s="290" t="s">
        <v>1774</v>
      </c>
      <c r="AW74" s="290" t="s">
        <v>1774</v>
      </c>
      <c r="AX74" s="290" t="s">
        <v>1774</v>
      </c>
      <c r="AY74" s="290" t="s">
        <v>1774</v>
      </c>
      <c r="AZ74" s="290" t="s">
        <v>1774</v>
      </c>
      <c r="BA74" s="290" t="s">
        <v>1774</v>
      </c>
      <c r="BB74" s="290" t="s">
        <v>1774</v>
      </c>
      <c r="BC74" s="290" t="s">
        <v>1774</v>
      </c>
      <c r="BD74" s="290" t="s">
        <v>1774</v>
      </c>
      <c r="BE74" s="290" t="s">
        <v>1774</v>
      </c>
      <c r="BF74" s="290" t="s">
        <v>1774</v>
      </c>
      <c r="BG74" s="290" t="s">
        <v>1774</v>
      </c>
      <c r="BH74" s="290" t="s">
        <v>1774</v>
      </c>
      <c r="BI74" s="290" t="s">
        <v>1774</v>
      </c>
      <c r="BJ74" s="290" t="s">
        <v>1774</v>
      </c>
      <c r="BK74" s="290"/>
      <c r="BL74" s="290"/>
      <c r="BM74" s="290"/>
      <c r="BN74" s="290"/>
      <c r="BO74" s="290"/>
      <c r="BP74" s="290"/>
      <c r="BQ74" s="290"/>
      <c r="BR74" s="290"/>
      <c r="BS74" s="290"/>
      <c r="BT74" s="290"/>
      <c r="BU74" s="290"/>
      <c r="BV74" s="290"/>
      <c r="BW74" s="290"/>
      <c r="BX74" s="290"/>
      <c r="BY74" s="290"/>
      <c r="BZ74" s="290"/>
      <c r="CA74" s="291">
        <f t="shared" si="0"/>
        <v>0</v>
      </c>
      <c r="CB74" s="292" t="e">
        <f>CA74/COUNTA($BK74:$BT74)</f>
        <v>#DIV/0!</v>
      </c>
      <c r="CC74" s="291">
        <f>COUNTIF($BK74:$BT74,1)</f>
        <v>0</v>
      </c>
      <c r="CD74" s="292" t="e">
        <f>CC74/COUNTA($BK74:$BT74)</f>
        <v>#DIV/0!</v>
      </c>
      <c r="CE74" s="291">
        <f>COUNTIF($BK74:$BT74,0)</f>
        <v>0</v>
      </c>
      <c r="CF74" s="292" t="e">
        <f t="shared" si="5"/>
        <v>#DIV/0!</v>
      </c>
      <c r="CG74" s="291" t="e">
        <f t="shared" si="6"/>
        <v>#DIV/0!</v>
      </c>
      <c r="CH74" s="291" t="e">
        <f t="shared" si="7"/>
        <v>#DIV/0!</v>
      </c>
      <c r="CI74" s="274"/>
    </row>
    <row r="75" spans="1:87" ht="409.5">
      <c r="A75" s="285">
        <v>79</v>
      </c>
      <c r="B75" s="384">
        <v>189</v>
      </c>
      <c r="C75" s="385" t="s">
        <v>1515</v>
      </c>
      <c r="D75" s="386" t="s">
        <v>23</v>
      </c>
      <c r="E75" s="385" t="s">
        <v>1295</v>
      </c>
      <c r="F75" s="386" t="s">
        <v>25</v>
      </c>
      <c r="G75" s="290" t="s">
        <v>1295</v>
      </c>
      <c r="H75" s="290" t="s">
        <v>1517</v>
      </c>
      <c r="I75" s="290" t="s">
        <v>1303</v>
      </c>
      <c r="J75" s="70" t="s">
        <v>1156</v>
      </c>
      <c r="K75" s="288" t="s">
        <v>1082</v>
      </c>
      <c r="L75" s="289" t="s">
        <v>648</v>
      </c>
      <c r="M75" s="289" t="s">
        <v>648</v>
      </c>
      <c r="N75" s="289" t="s">
        <v>648</v>
      </c>
      <c r="O75" s="289" t="s">
        <v>648</v>
      </c>
      <c r="P75" s="289" t="s">
        <v>648</v>
      </c>
      <c r="Q75" s="289" t="s">
        <v>648</v>
      </c>
      <c r="R75" s="289" t="s">
        <v>648</v>
      </c>
      <c r="S75" s="289" t="s">
        <v>648</v>
      </c>
      <c r="T75" s="289" t="s">
        <v>648</v>
      </c>
      <c r="U75" s="289" t="s">
        <v>648</v>
      </c>
      <c r="V75" s="290"/>
      <c r="W75" s="290" t="s">
        <v>1774</v>
      </c>
      <c r="X75" s="290" t="s">
        <v>1774</v>
      </c>
      <c r="Y75" s="290" t="s">
        <v>1774</v>
      </c>
      <c r="Z75" s="290" t="s">
        <v>1774</v>
      </c>
      <c r="AA75" s="290" t="s">
        <v>1774</v>
      </c>
      <c r="AB75" s="290" t="s">
        <v>1774</v>
      </c>
      <c r="AC75" s="290" t="s">
        <v>1774</v>
      </c>
      <c r="AD75" s="290" t="s">
        <v>1774</v>
      </c>
      <c r="AE75" s="290" t="s">
        <v>1774</v>
      </c>
      <c r="AF75" s="290" t="s">
        <v>1774</v>
      </c>
      <c r="AG75" s="290" t="s">
        <v>1774</v>
      </c>
      <c r="AH75" s="290" t="s">
        <v>1774</v>
      </c>
      <c r="AI75" s="290" t="s">
        <v>1774</v>
      </c>
      <c r="AJ75" s="290" t="s">
        <v>1774</v>
      </c>
      <c r="AK75" s="290" t="s">
        <v>1774</v>
      </c>
      <c r="AL75" s="290" t="s">
        <v>1774</v>
      </c>
      <c r="AM75" s="290" t="s">
        <v>1774</v>
      </c>
      <c r="AN75" s="290" t="s">
        <v>1774</v>
      </c>
      <c r="AO75" s="290" t="s">
        <v>1774</v>
      </c>
      <c r="AP75" s="290" t="s">
        <v>1774</v>
      </c>
      <c r="AQ75" s="290" t="s">
        <v>1774</v>
      </c>
      <c r="AR75" s="290" t="s">
        <v>1774</v>
      </c>
      <c r="AS75" s="290" t="s">
        <v>1774</v>
      </c>
      <c r="AT75" s="290" t="s">
        <v>1774</v>
      </c>
      <c r="AU75" s="290" t="s">
        <v>1774</v>
      </c>
      <c r="AV75" s="290" t="s">
        <v>1774</v>
      </c>
      <c r="AW75" s="290" t="s">
        <v>1774</v>
      </c>
      <c r="AX75" s="290" t="s">
        <v>1774</v>
      </c>
      <c r="AY75" s="290" t="s">
        <v>1774</v>
      </c>
      <c r="AZ75" s="290" t="s">
        <v>1774</v>
      </c>
      <c r="BA75" s="290" t="s">
        <v>1774</v>
      </c>
      <c r="BB75" s="290" t="s">
        <v>1774</v>
      </c>
      <c r="BC75" s="290" t="s">
        <v>1774</v>
      </c>
      <c r="BD75" s="290" t="s">
        <v>1774</v>
      </c>
      <c r="BE75" s="290" t="s">
        <v>1774</v>
      </c>
      <c r="BF75" s="290" t="s">
        <v>1774</v>
      </c>
      <c r="BG75" s="290" t="s">
        <v>1774</v>
      </c>
      <c r="BH75" s="290" t="s">
        <v>1774</v>
      </c>
      <c r="BI75" s="290" t="s">
        <v>1774</v>
      </c>
      <c r="BJ75" s="290" t="s">
        <v>1774</v>
      </c>
      <c r="BK75" s="290"/>
      <c r="BL75" s="290"/>
      <c r="BM75" s="290"/>
      <c r="BN75" s="290"/>
      <c r="BO75" s="290"/>
      <c r="BP75" s="290"/>
      <c r="BQ75" s="290"/>
      <c r="BR75" s="290"/>
      <c r="BS75" s="290"/>
      <c r="BT75" s="290"/>
      <c r="BU75" s="290"/>
      <c r="BV75" s="290"/>
      <c r="BW75" s="290"/>
      <c r="BX75" s="290"/>
      <c r="BY75" s="290"/>
      <c r="BZ75" s="290"/>
      <c r="CA75" s="291">
        <f t="shared" ref="CA75:CA138" si="16">COUNTIF($BK75:$BZ75,2)</f>
        <v>0</v>
      </c>
      <c r="CB75" s="292" t="e">
        <f>CA75/COUNTA($BK75:$BT75)</f>
        <v>#DIV/0!</v>
      </c>
      <c r="CC75" s="291">
        <f t="shared" ref="CC75:CC126" si="17">COUNTIF($BK75:$BT75,1)</f>
        <v>0</v>
      </c>
      <c r="CD75" s="292" t="e">
        <f>CC75/COUNTA($BK75:$BT75)</f>
        <v>#DIV/0!</v>
      </c>
      <c r="CE75" s="291">
        <f t="shared" ref="CE75:CE126" si="18">COUNTIF($BK75:$BT75,0)</f>
        <v>0</v>
      </c>
      <c r="CF75" s="292" t="e">
        <f t="shared" ref="CF75:CF138" si="19">CE75/COUNTA($BK75:$BZ75)</f>
        <v>#DIV/0!</v>
      </c>
      <c r="CG75" s="291" t="e">
        <f t="shared" ref="CG75:CG138" si="20">(((CA75*2)+(CC75*1)+(CE75*0)))/COUNTA($BK75:$BZ75)</f>
        <v>#DIV/0!</v>
      </c>
      <c r="CH75" s="291" t="e">
        <f t="shared" ref="CH75:CH138" si="21">IF(CG75&gt;=1.6,"Đạt mục tiêu",IF(CG75&gt;=1,"Cần cố gắng","Chưa đạt"))</f>
        <v>#DIV/0!</v>
      </c>
      <c r="CI75" s="274"/>
    </row>
    <row r="76" spans="1:87" ht="409.5">
      <c r="A76" s="285">
        <v>80</v>
      </c>
      <c r="B76" s="384">
        <v>190</v>
      </c>
      <c r="C76" s="385" t="s">
        <v>1654</v>
      </c>
      <c r="D76" s="386" t="s">
        <v>23</v>
      </c>
      <c r="E76" s="385" t="s">
        <v>1296</v>
      </c>
      <c r="F76" s="386" t="s">
        <v>25</v>
      </c>
      <c r="G76" s="290" t="s">
        <v>1296</v>
      </c>
      <c r="H76" s="290" t="s">
        <v>1658</v>
      </c>
      <c r="I76" s="290" t="s">
        <v>1303</v>
      </c>
      <c r="J76" s="70" t="s">
        <v>1156</v>
      </c>
      <c r="K76" s="288" t="s">
        <v>1082</v>
      </c>
      <c r="L76" s="289" t="s">
        <v>648</v>
      </c>
      <c r="M76" s="289"/>
      <c r="N76" s="289" t="s">
        <v>648</v>
      </c>
      <c r="O76" s="289"/>
      <c r="P76" s="289"/>
      <c r="Q76" s="289"/>
      <c r="R76" s="289"/>
      <c r="S76" s="289"/>
      <c r="T76" s="289"/>
      <c r="U76" s="289"/>
      <c r="V76" s="290"/>
      <c r="W76" s="290"/>
      <c r="X76" s="290"/>
      <c r="Y76" s="290"/>
      <c r="Z76" s="290"/>
      <c r="AA76" s="290" t="s">
        <v>1772</v>
      </c>
      <c r="AB76" s="290" t="s">
        <v>1772</v>
      </c>
      <c r="AC76" s="290" t="s">
        <v>1772</v>
      </c>
      <c r="AD76" s="290" t="s">
        <v>1772</v>
      </c>
      <c r="AE76" s="290"/>
      <c r="AF76" s="290"/>
      <c r="AG76" s="290"/>
      <c r="AH76" s="290"/>
      <c r="AI76" s="290"/>
      <c r="AJ76" s="290"/>
      <c r="AK76" s="290"/>
      <c r="AL76" s="290"/>
      <c r="AM76" s="290"/>
      <c r="AN76" s="290"/>
      <c r="AO76" s="290"/>
      <c r="AP76" s="290"/>
      <c r="AQ76" s="290"/>
      <c r="AR76" s="290"/>
      <c r="AS76" s="290" t="s">
        <v>1774</v>
      </c>
      <c r="AT76" s="290" t="s">
        <v>1774</v>
      </c>
      <c r="AU76" s="290" t="s">
        <v>1774</v>
      </c>
      <c r="AV76" s="290" t="s">
        <v>1774</v>
      </c>
      <c r="AW76" s="290" t="s">
        <v>1774</v>
      </c>
      <c r="AX76" s="290"/>
      <c r="AY76" s="290"/>
      <c r="AZ76" s="290"/>
      <c r="BA76" s="290"/>
      <c r="BB76" s="290"/>
      <c r="BC76" s="290"/>
      <c r="BD76" s="290"/>
      <c r="BE76" s="290"/>
      <c r="BF76" s="290"/>
      <c r="BG76" s="290"/>
      <c r="BH76" s="290"/>
      <c r="BI76" s="290"/>
      <c r="BJ76" s="290"/>
      <c r="BK76" s="290"/>
      <c r="BL76" s="290"/>
      <c r="BM76" s="290"/>
      <c r="BN76" s="290"/>
      <c r="BO76" s="290"/>
      <c r="BP76" s="290"/>
      <c r="BQ76" s="290"/>
      <c r="BR76" s="290"/>
      <c r="BS76" s="290"/>
      <c r="BT76" s="290"/>
      <c r="BU76" s="290"/>
      <c r="BV76" s="290"/>
      <c r="BW76" s="290"/>
      <c r="BX76" s="290"/>
      <c r="BY76" s="290"/>
      <c r="BZ76" s="290"/>
      <c r="CA76" s="291">
        <f t="shared" si="16"/>
        <v>0</v>
      </c>
      <c r="CB76" s="292" t="e">
        <f t="shared" ref="CB76:CB77" si="22">CA76/COUNTA($BK76:$BT76)</f>
        <v>#DIV/0!</v>
      </c>
      <c r="CC76" s="291">
        <f t="shared" si="17"/>
        <v>0</v>
      </c>
      <c r="CD76" s="292" t="e">
        <f t="shared" ref="CD76:CD77" si="23">CC76/COUNTA($BK76:$BT76)</f>
        <v>#DIV/0!</v>
      </c>
      <c r="CE76" s="291">
        <f t="shared" si="18"/>
        <v>0</v>
      </c>
      <c r="CF76" s="292" t="e">
        <f t="shared" si="19"/>
        <v>#DIV/0!</v>
      </c>
      <c r="CG76" s="291" t="e">
        <f t="shared" si="20"/>
        <v>#DIV/0!</v>
      </c>
      <c r="CH76" s="291" t="e">
        <f t="shared" si="21"/>
        <v>#DIV/0!</v>
      </c>
      <c r="CI76" s="274"/>
    </row>
    <row r="77" spans="1:87" ht="396">
      <c r="A77" s="285">
        <v>81</v>
      </c>
      <c r="B77" s="384">
        <v>191</v>
      </c>
      <c r="C77" s="385" t="s">
        <v>571</v>
      </c>
      <c r="D77" s="386" t="s">
        <v>24</v>
      </c>
      <c r="E77" s="385" t="s">
        <v>1297</v>
      </c>
      <c r="F77" s="386" t="s">
        <v>25</v>
      </c>
      <c r="G77" s="290" t="s">
        <v>1297</v>
      </c>
      <c r="H77" s="290" t="s">
        <v>1518</v>
      </c>
      <c r="I77" s="290" t="s">
        <v>1303</v>
      </c>
      <c r="J77" s="70" t="s">
        <v>1156</v>
      </c>
      <c r="K77" s="288" t="s">
        <v>1082</v>
      </c>
      <c r="L77" s="289" t="s">
        <v>648</v>
      </c>
      <c r="M77" s="289"/>
      <c r="N77" s="289" t="s">
        <v>648</v>
      </c>
      <c r="O77" s="289"/>
      <c r="P77" s="289"/>
      <c r="Q77" s="289"/>
      <c r="R77" s="289"/>
      <c r="S77" s="289"/>
      <c r="T77" s="289"/>
      <c r="U77" s="289"/>
      <c r="V77" s="290"/>
      <c r="W77" s="290"/>
      <c r="X77" s="290"/>
      <c r="Y77" s="290"/>
      <c r="Z77" s="290"/>
      <c r="AA77" s="290" t="s">
        <v>1772</v>
      </c>
      <c r="AB77" s="290" t="s">
        <v>1772</v>
      </c>
      <c r="AC77" s="290" t="s">
        <v>1772</v>
      </c>
      <c r="AD77" s="290" t="s">
        <v>1772</v>
      </c>
      <c r="AE77" s="290"/>
      <c r="AF77" s="290"/>
      <c r="AG77" s="290"/>
      <c r="AH77" s="290"/>
      <c r="AI77" s="290"/>
      <c r="AJ77" s="290"/>
      <c r="AK77" s="290"/>
      <c r="AL77" s="290"/>
      <c r="AM77" s="290"/>
      <c r="AN77" s="290"/>
      <c r="AO77" s="290"/>
      <c r="AP77" s="290"/>
      <c r="AQ77" s="290"/>
      <c r="AR77" s="290"/>
      <c r="AS77" s="290" t="s">
        <v>1772</v>
      </c>
      <c r="AT77" s="290" t="s">
        <v>1772</v>
      </c>
      <c r="AU77" s="290" t="s">
        <v>1772</v>
      </c>
      <c r="AV77" s="290" t="s">
        <v>1772</v>
      </c>
      <c r="AW77" s="290" t="s">
        <v>1772</v>
      </c>
      <c r="AX77" s="290"/>
      <c r="AY77" s="290"/>
      <c r="AZ77" s="290"/>
      <c r="BA77" s="290"/>
      <c r="BB77" s="290"/>
      <c r="BC77" s="290"/>
      <c r="BD77" s="290" t="s">
        <v>1772</v>
      </c>
      <c r="BE77" s="290" t="s">
        <v>1772</v>
      </c>
      <c r="BF77" s="290" t="s">
        <v>1772</v>
      </c>
      <c r="BG77" s="290" t="s">
        <v>1772</v>
      </c>
      <c r="BH77" s="290"/>
      <c r="BI77" s="290"/>
      <c r="BJ77" s="290"/>
      <c r="BK77" s="290"/>
      <c r="BL77" s="290"/>
      <c r="BM77" s="290"/>
      <c r="BN77" s="290"/>
      <c r="BO77" s="290"/>
      <c r="BP77" s="290"/>
      <c r="BQ77" s="290"/>
      <c r="BR77" s="290"/>
      <c r="BS77" s="290"/>
      <c r="BT77" s="290"/>
      <c r="BU77" s="290"/>
      <c r="BV77" s="290"/>
      <c r="BW77" s="290"/>
      <c r="BX77" s="290"/>
      <c r="BY77" s="290"/>
      <c r="BZ77" s="290"/>
      <c r="CA77" s="291">
        <f t="shared" si="16"/>
        <v>0</v>
      </c>
      <c r="CB77" s="292" t="e">
        <f t="shared" si="22"/>
        <v>#DIV/0!</v>
      </c>
      <c r="CC77" s="291">
        <f t="shared" si="17"/>
        <v>0</v>
      </c>
      <c r="CD77" s="292" t="e">
        <f t="shared" si="23"/>
        <v>#DIV/0!</v>
      </c>
      <c r="CE77" s="291">
        <f t="shared" si="18"/>
        <v>0</v>
      </c>
      <c r="CF77" s="292" t="e">
        <f t="shared" si="19"/>
        <v>#DIV/0!</v>
      </c>
      <c r="CG77" s="291" t="e">
        <f t="shared" si="20"/>
        <v>#DIV/0!</v>
      </c>
      <c r="CH77" s="291" t="e">
        <f t="shared" si="21"/>
        <v>#DIV/0!</v>
      </c>
      <c r="CI77" s="274"/>
    </row>
    <row r="78" spans="1:87" ht="409.5">
      <c r="A78" s="285">
        <v>82</v>
      </c>
      <c r="B78" s="384">
        <v>192</v>
      </c>
      <c r="C78" s="376" t="s">
        <v>1298</v>
      </c>
      <c r="D78" s="386" t="s">
        <v>24</v>
      </c>
      <c r="E78" s="385" t="s">
        <v>1298</v>
      </c>
      <c r="F78" s="386" t="s">
        <v>25</v>
      </c>
      <c r="G78" s="290" t="s">
        <v>1298</v>
      </c>
      <c r="H78" s="290" t="s">
        <v>1659</v>
      </c>
      <c r="I78" s="290" t="s">
        <v>1303</v>
      </c>
      <c r="J78" s="70" t="s">
        <v>1156</v>
      </c>
      <c r="K78" s="288" t="s">
        <v>1082</v>
      </c>
      <c r="L78" s="289" t="s">
        <v>648</v>
      </c>
      <c r="M78" s="289"/>
      <c r="N78" s="289"/>
      <c r="O78" s="289"/>
      <c r="P78" s="289"/>
      <c r="Q78" s="289"/>
      <c r="R78" s="289"/>
      <c r="S78" s="289"/>
      <c r="T78" s="289" t="s">
        <v>648</v>
      </c>
      <c r="U78" s="289"/>
      <c r="V78" s="290"/>
      <c r="W78" s="290"/>
      <c r="X78" s="290"/>
      <c r="Y78" s="290"/>
      <c r="Z78" s="290"/>
      <c r="AA78" s="290"/>
      <c r="AB78" s="290"/>
      <c r="AC78" s="290"/>
      <c r="AD78" s="290"/>
      <c r="AE78" s="290"/>
      <c r="AF78" s="290"/>
      <c r="AG78" s="290"/>
      <c r="AH78" s="290"/>
      <c r="AI78" s="290"/>
      <c r="AJ78" s="290"/>
      <c r="AK78" s="290"/>
      <c r="AL78" s="290"/>
      <c r="AM78" s="290"/>
      <c r="AN78" s="290"/>
      <c r="AO78" s="290"/>
      <c r="AP78" s="290"/>
      <c r="AQ78" s="290"/>
      <c r="AR78" s="290"/>
      <c r="AS78" s="290" t="s">
        <v>1768</v>
      </c>
      <c r="AT78" s="290" t="s">
        <v>1768</v>
      </c>
      <c r="AU78" s="290" t="s">
        <v>1768</v>
      </c>
      <c r="AV78" s="290" t="s">
        <v>1768</v>
      </c>
      <c r="AW78" s="290" t="s">
        <v>1768</v>
      </c>
      <c r="AX78" s="290"/>
      <c r="AY78" s="290"/>
      <c r="AZ78" s="290"/>
      <c r="BA78" s="290"/>
      <c r="BB78" s="290"/>
      <c r="BC78" s="290"/>
      <c r="BD78" s="290"/>
      <c r="BE78" s="290"/>
      <c r="BF78" s="290"/>
      <c r="BG78" s="290"/>
      <c r="BH78" s="290"/>
      <c r="BI78" s="290"/>
      <c r="BJ78" s="290"/>
      <c r="BK78" s="290"/>
      <c r="BL78" s="290"/>
      <c r="BM78" s="290"/>
      <c r="BN78" s="290"/>
      <c r="BO78" s="290"/>
      <c r="BP78" s="290"/>
      <c r="BQ78" s="290"/>
      <c r="BR78" s="290"/>
      <c r="BS78" s="290"/>
      <c r="BT78" s="290"/>
      <c r="BU78" s="290"/>
      <c r="BV78" s="290"/>
      <c r="BW78" s="290"/>
      <c r="BX78" s="290"/>
      <c r="BY78" s="290"/>
      <c r="BZ78" s="290"/>
      <c r="CA78" s="291">
        <f t="shared" si="16"/>
        <v>0</v>
      </c>
      <c r="CB78" s="292" t="e">
        <f>CA78/COUNTA($BK78:$BT78)</f>
        <v>#DIV/0!</v>
      </c>
      <c r="CC78" s="291">
        <f t="shared" si="17"/>
        <v>0</v>
      </c>
      <c r="CD78" s="292" t="e">
        <f>CC78/COUNTA($BK78:$BT78)</f>
        <v>#DIV/0!</v>
      </c>
      <c r="CE78" s="291">
        <f t="shared" si="18"/>
        <v>0</v>
      </c>
      <c r="CF78" s="292" t="e">
        <f t="shared" si="19"/>
        <v>#DIV/0!</v>
      </c>
      <c r="CG78" s="291" t="e">
        <f t="shared" si="20"/>
        <v>#DIV/0!</v>
      </c>
      <c r="CH78" s="291" t="e">
        <f t="shared" si="21"/>
        <v>#DIV/0!</v>
      </c>
      <c r="CI78" s="274"/>
    </row>
    <row r="79" spans="1:87" ht="409.5">
      <c r="A79" s="285">
        <v>86</v>
      </c>
      <c r="B79" s="384">
        <v>202</v>
      </c>
      <c r="C79" s="385" t="s">
        <v>1655</v>
      </c>
      <c r="D79" s="386" t="s">
        <v>23</v>
      </c>
      <c r="E79" s="385" t="s">
        <v>1652</v>
      </c>
      <c r="F79" s="386" t="s">
        <v>25</v>
      </c>
      <c r="G79" s="290" t="s">
        <v>1652</v>
      </c>
      <c r="H79" s="290" t="s">
        <v>1661</v>
      </c>
      <c r="I79" s="290" t="s">
        <v>1303</v>
      </c>
      <c r="J79" s="70" t="s">
        <v>1156</v>
      </c>
      <c r="K79" s="288" t="s">
        <v>1082</v>
      </c>
      <c r="L79" s="289" t="s">
        <v>648</v>
      </c>
      <c r="M79" s="289" t="s">
        <v>648</v>
      </c>
      <c r="N79" s="289"/>
      <c r="O79" s="289"/>
      <c r="P79" s="289"/>
      <c r="Q79" s="289"/>
      <c r="R79" s="289"/>
      <c r="S79" s="289"/>
      <c r="T79" s="289"/>
      <c r="U79" s="289"/>
      <c r="V79" s="290"/>
      <c r="W79" s="290"/>
      <c r="X79" s="290"/>
      <c r="Y79" s="290"/>
      <c r="Z79" s="290" t="s">
        <v>1772</v>
      </c>
      <c r="AA79" s="290"/>
      <c r="AB79" s="290"/>
      <c r="AC79" s="290"/>
      <c r="AD79" s="290"/>
      <c r="AE79" s="290"/>
      <c r="AF79" s="290"/>
      <c r="AG79" s="290"/>
      <c r="AH79" s="290"/>
      <c r="AI79" s="290"/>
      <c r="AJ79" s="290"/>
      <c r="AK79" s="290"/>
      <c r="AL79" s="290" t="s">
        <v>1768</v>
      </c>
      <c r="AM79" s="290"/>
      <c r="AN79" s="290"/>
      <c r="AO79" s="290"/>
      <c r="AP79" s="290"/>
      <c r="AQ79" s="290"/>
      <c r="AR79" s="290"/>
      <c r="AS79" s="290" t="s">
        <v>1768</v>
      </c>
      <c r="AT79" s="290" t="s">
        <v>1768</v>
      </c>
      <c r="AU79" s="290" t="s">
        <v>1768</v>
      </c>
      <c r="AV79" s="290" t="s">
        <v>1768</v>
      </c>
      <c r="AW79" s="290" t="s">
        <v>1768</v>
      </c>
      <c r="AX79" s="290"/>
      <c r="AY79" s="290"/>
      <c r="AZ79" s="290"/>
      <c r="BA79" s="290"/>
      <c r="BB79" s="290"/>
      <c r="BC79" s="290"/>
      <c r="BD79" s="290"/>
      <c r="BE79" s="290"/>
      <c r="BF79" s="290"/>
      <c r="BG79" s="290"/>
      <c r="BH79" s="290"/>
      <c r="BI79" s="290"/>
      <c r="BJ79" s="290"/>
      <c r="BK79" s="290"/>
      <c r="BL79" s="290"/>
      <c r="BM79" s="290"/>
      <c r="BN79" s="290"/>
      <c r="BO79" s="290"/>
      <c r="BP79" s="290"/>
      <c r="BQ79" s="290"/>
      <c r="BR79" s="290"/>
      <c r="BS79" s="290"/>
      <c r="BT79" s="290"/>
      <c r="BU79" s="290"/>
      <c r="BV79" s="290"/>
      <c r="BW79" s="290"/>
      <c r="BX79" s="290"/>
      <c r="BY79" s="290"/>
      <c r="BZ79" s="290"/>
      <c r="CA79" s="291">
        <f t="shared" si="16"/>
        <v>0</v>
      </c>
      <c r="CB79" s="292" t="e">
        <f>CA79/COUNTA($BK79:$BT79)</f>
        <v>#DIV/0!</v>
      </c>
      <c r="CC79" s="291">
        <f t="shared" si="17"/>
        <v>0</v>
      </c>
      <c r="CD79" s="292" t="e">
        <f>CC79/COUNTA($BK79:$BT79)</f>
        <v>#DIV/0!</v>
      </c>
      <c r="CE79" s="291">
        <f t="shared" si="18"/>
        <v>0</v>
      </c>
      <c r="CF79" s="292" t="e">
        <f t="shared" si="19"/>
        <v>#DIV/0!</v>
      </c>
      <c r="CG79" s="291" t="e">
        <f t="shared" si="20"/>
        <v>#DIV/0!</v>
      </c>
      <c r="CH79" s="291" t="e">
        <f t="shared" si="21"/>
        <v>#DIV/0!</v>
      </c>
      <c r="CI79" s="274"/>
    </row>
    <row r="80" spans="1:87" ht="409.5">
      <c r="A80" s="285">
        <v>87</v>
      </c>
      <c r="B80" s="384">
        <v>203</v>
      </c>
      <c r="C80" s="385" t="s">
        <v>1656</v>
      </c>
      <c r="D80" s="386" t="s">
        <v>23</v>
      </c>
      <c r="E80" s="385" t="s">
        <v>1653</v>
      </c>
      <c r="F80" s="386" t="s">
        <v>25</v>
      </c>
      <c r="G80" s="290" t="s">
        <v>1653</v>
      </c>
      <c r="H80" s="290" t="s">
        <v>1660</v>
      </c>
      <c r="I80" s="290" t="s">
        <v>1303</v>
      </c>
      <c r="J80" s="70" t="s">
        <v>1156</v>
      </c>
      <c r="K80" s="288" t="s">
        <v>1082</v>
      </c>
      <c r="L80" s="289" t="s">
        <v>648</v>
      </c>
      <c r="M80" s="289"/>
      <c r="N80" s="289"/>
      <c r="O80" s="289" t="s">
        <v>648</v>
      </c>
      <c r="P80" s="289"/>
      <c r="Q80" s="289"/>
      <c r="R80" s="289"/>
      <c r="S80" s="289"/>
      <c r="T80" s="289"/>
      <c r="U80" s="289"/>
      <c r="V80" s="290"/>
      <c r="W80" s="290"/>
      <c r="X80" s="290"/>
      <c r="Y80" s="290"/>
      <c r="Z80" s="290"/>
      <c r="AA80" s="290"/>
      <c r="AB80" s="290"/>
      <c r="AC80" s="290"/>
      <c r="AD80" s="290"/>
      <c r="AE80" s="290" t="s">
        <v>1772</v>
      </c>
      <c r="AF80" s="290" t="s">
        <v>1772</v>
      </c>
      <c r="AG80" s="290" t="s">
        <v>1772</v>
      </c>
      <c r="AH80" s="290" t="s">
        <v>1772</v>
      </c>
      <c r="AI80" s="290"/>
      <c r="AJ80" s="290"/>
      <c r="AK80" s="290"/>
      <c r="AL80" s="290" t="s">
        <v>1768</v>
      </c>
      <c r="AM80" s="290"/>
      <c r="AN80" s="290"/>
      <c r="AO80" s="290"/>
      <c r="AP80" s="290"/>
      <c r="AQ80" s="290"/>
      <c r="AR80" s="290"/>
      <c r="AS80" s="290" t="s">
        <v>1768</v>
      </c>
      <c r="AT80" s="290" t="s">
        <v>1768</v>
      </c>
      <c r="AU80" s="290" t="s">
        <v>1768</v>
      </c>
      <c r="AV80" s="290" t="s">
        <v>1768</v>
      </c>
      <c r="AW80" s="290" t="s">
        <v>1768</v>
      </c>
      <c r="AX80" s="290"/>
      <c r="AY80" s="290"/>
      <c r="AZ80" s="290"/>
      <c r="BA80" s="290"/>
      <c r="BB80" s="290"/>
      <c r="BC80" s="290"/>
      <c r="BD80" s="290"/>
      <c r="BE80" s="290"/>
      <c r="BF80" s="290"/>
      <c r="BG80" s="290"/>
      <c r="BH80" s="290"/>
      <c r="BI80" s="290"/>
      <c r="BJ80" s="290"/>
      <c r="BK80" s="290"/>
      <c r="BL80" s="290"/>
      <c r="BM80" s="290"/>
      <c r="BN80" s="290"/>
      <c r="BO80" s="290"/>
      <c r="BP80" s="290"/>
      <c r="BQ80" s="290"/>
      <c r="BR80" s="290"/>
      <c r="BS80" s="290"/>
      <c r="BT80" s="290"/>
      <c r="BU80" s="290"/>
      <c r="BV80" s="290"/>
      <c r="BW80" s="290"/>
      <c r="BX80" s="290"/>
      <c r="BY80" s="290"/>
      <c r="BZ80" s="290"/>
      <c r="CA80" s="291">
        <f t="shared" si="16"/>
        <v>0</v>
      </c>
      <c r="CB80" s="292" t="e">
        <f t="shared" ref="CB80:CB82" si="24">CA80/COUNTA($BK80:$BT80)</f>
        <v>#DIV/0!</v>
      </c>
      <c r="CC80" s="291">
        <f t="shared" si="17"/>
        <v>0</v>
      </c>
      <c r="CD80" s="292" t="e">
        <f t="shared" ref="CD80:CD82" si="25">CC80/COUNTA($BK80:$BT80)</f>
        <v>#DIV/0!</v>
      </c>
      <c r="CE80" s="291">
        <f t="shared" si="18"/>
        <v>0</v>
      </c>
      <c r="CF80" s="292" t="e">
        <f t="shared" si="19"/>
        <v>#DIV/0!</v>
      </c>
      <c r="CG80" s="291" t="e">
        <f t="shared" si="20"/>
        <v>#DIV/0!</v>
      </c>
      <c r="CH80" s="291" t="e">
        <f t="shared" si="21"/>
        <v>#DIV/0!</v>
      </c>
      <c r="CI80" s="274"/>
    </row>
    <row r="81" spans="1:87" ht="240">
      <c r="A81" s="285">
        <v>88</v>
      </c>
      <c r="B81" s="384">
        <v>207</v>
      </c>
      <c r="C81" s="385" t="s">
        <v>1308</v>
      </c>
      <c r="D81" s="386" t="s">
        <v>23</v>
      </c>
      <c r="E81" s="385" t="s">
        <v>578</v>
      </c>
      <c r="F81" s="386" t="s">
        <v>23</v>
      </c>
      <c r="G81" s="290" t="s">
        <v>578</v>
      </c>
      <c r="H81" s="385" t="s">
        <v>578</v>
      </c>
      <c r="I81" s="290" t="s">
        <v>1303</v>
      </c>
      <c r="J81" s="70" t="s">
        <v>1156</v>
      </c>
      <c r="K81" s="288" t="s">
        <v>1082</v>
      </c>
      <c r="L81" s="289" t="s">
        <v>648</v>
      </c>
      <c r="M81" s="289"/>
      <c r="N81" s="289" t="s">
        <v>648</v>
      </c>
      <c r="O81" s="289"/>
      <c r="P81" s="289"/>
      <c r="Q81" s="289"/>
      <c r="R81" s="289"/>
      <c r="S81" s="289"/>
      <c r="T81" s="289"/>
      <c r="U81" s="289"/>
      <c r="V81" s="290"/>
      <c r="W81" s="290"/>
      <c r="X81" s="290"/>
      <c r="Y81" s="290"/>
      <c r="Z81" s="290"/>
      <c r="AA81" s="290" t="s">
        <v>1772</v>
      </c>
      <c r="AB81" s="290" t="s">
        <v>1772</v>
      </c>
      <c r="AC81" s="290" t="s">
        <v>1772</v>
      </c>
      <c r="AD81" s="290" t="s">
        <v>1772</v>
      </c>
      <c r="AE81" s="290"/>
      <c r="AF81" s="290"/>
      <c r="AG81" s="290"/>
      <c r="AH81" s="290"/>
      <c r="AI81" s="290"/>
      <c r="AJ81" s="290"/>
      <c r="AK81" s="290"/>
      <c r="AL81" s="290"/>
      <c r="AM81" s="290"/>
      <c r="AN81" s="290"/>
      <c r="AO81" s="290"/>
      <c r="AP81" s="290"/>
      <c r="AQ81" s="290"/>
      <c r="AR81" s="290"/>
      <c r="AS81" s="290"/>
      <c r="AT81" s="290"/>
      <c r="AU81" s="290"/>
      <c r="AV81" s="290"/>
      <c r="AW81" s="290"/>
      <c r="AX81" s="290"/>
      <c r="AY81" s="290"/>
      <c r="AZ81" s="290"/>
      <c r="BA81" s="290"/>
      <c r="BB81" s="290"/>
      <c r="BC81" s="290"/>
      <c r="BD81" s="290"/>
      <c r="BE81" s="290"/>
      <c r="BF81" s="290"/>
      <c r="BG81" s="290"/>
      <c r="BH81" s="290"/>
      <c r="BI81" s="290"/>
      <c r="BJ81" s="290"/>
      <c r="BK81" s="290"/>
      <c r="BL81" s="290"/>
      <c r="BM81" s="290"/>
      <c r="BN81" s="290"/>
      <c r="BO81" s="290"/>
      <c r="BP81" s="290"/>
      <c r="BQ81" s="290"/>
      <c r="BR81" s="290"/>
      <c r="BS81" s="290"/>
      <c r="BT81" s="290"/>
      <c r="BU81" s="290"/>
      <c r="BV81" s="290"/>
      <c r="BW81" s="290"/>
      <c r="BX81" s="290"/>
      <c r="BY81" s="290"/>
      <c r="BZ81" s="290"/>
      <c r="CA81" s="291">
        <f t="shared" si="16"/>
        <v>0</v>
      </c>
      <c r="CB81" s="292" t="e">
        <f t="shared" si="24"/>
        <v>#DIV/0!</v>
      </c>
      <c r="CC81" s="291">
        <f t="shared" si="17"/>
        <v>0</v>
      </c>
      <c r="CD81" s="292" t="e">
        <f t="shared" si="25"/>
        <v>#DIV/0!</v>
      </c>
      <c r="CE81" s="291">
        <f t="shared" si="18"/>
        <v>0</v>
      </c>
      <c r="CF81" s="292" t="e">
        <f t="shared" si="19"/>
        <v>#DIV/0!</v>
      </c>
      <c r="CG81" s="291" t="e">
        <f t="shared" si="20"/>
        <v>#DIV/0!</v>
      </c>
      <c r="CH81" s="291" t="e">
        <f t="shared" si="21"/>
        <v>#DIV/0!</v>
      </c>
      <c r="CI81" s="274"/>
    </row>
    <row r="82" spans="1:87" ht="240">
      <c r="A82" s="285">
        <v>88</v>
      </c>
      <c r="B82" s="384">
        <v>204</v>
      </c>
      <c r="C82" s="385" t="s">
        <v>1657</v>
      </c>
      <c r="D82" s="386" t="s">
        <v>23</v>
      </c>
      <c r="E82" s="385" t="s">
        <v>1657</v>
      </c>
      <c r="F82" s="386" t="s">
        <v>23</v>
      </c>
      <c r="G82" s="290" t="s">
        <v>1657</v>
      </c>
      <c r="H82" s="290" t="s">
        <v>1662</v>
      </c>
      <c r="I82" s="290" t="s">
        <v>1303</v>
      </c>
      <c r="J82" s="70" t="s">
        <v>1156</v>
      </c>
      <c r="K82" s="288" t="s">
        <v>1082</v>
      </c>
      <c r="L82" s="289" t="s">
        <v>648</v>
      </c>
      <c r="M82" s="289" t="s">
        <v>648</v>
      </c>
      <c r="N82" s="289"/>
      <c r="O82" s="289"/>
      <c r="P82" s="289"/>
      <c r="Q82" s="289"/>
      <c r="R82" s="289"/>
      <c r="S82" s="289"/>
      <c r="T82" s="289" t="s">
        <v>648</v>
      </c>
      <c r="U82" s="289"/>
      <c r="V82" s="290"/>
      <c r="W82" s="290" t="s">
        <v>1768</v>
      </c>
      <c r="X82" s="290" t="s">
        <v>1768</v>
      </c>
      <c r="Y82" s="290" t="s">
        <v>1768</v>
      </c>
      <c r="Z82" s="290" t="s">
        <v>1768</v>
      </c>
      <c r="AA82" s="290"/>
      <c r="AB82" s="290"/>
      <c r="AC82" s="290"/>
      <c r="AD82" s="290"/>
      <c r="AE82" s="290"/>
      <c r="AF82" s="290"/>
      <c r="AG82" s="290"/>
      <c r="AH82" s="290"/>
      <c r="AI82" s="290"/>
      <c r="AJ82" s="290"/>
      <c r="AK82" s="290"/>
      <c r="AL82" s="290"/>
      <c r="AM82" s="290"/>
      <c r="AN82" s="290"/>
      <c r="AO82" s="290"/>
      <c r="AP82" s="290"/>
      <c r="AQ82" s="290"/>
      <c r="AR82" s="290"/>
      <c r="AS82" s="290" t="s">
        <v>1774</v>
      </c>
      <c r="AT82" s="290" t="s">
        <v>1774</v>
      </c>
      <c r="AU82" s="290" t="s">
        <v>1774</v>
      </c>
      <c r="AV82" s="290" t="s">
        <v>1774</v>
      </c>
      <c r="AW82" s="290" t="s">
        <v>1774</v>
      </c>
      <c r="AX82" s="290"/>
      <c r="AY82" s="290"/>
      <c r="AZ82" s="290"/>
      <c r="BA82" s="290"/>
      <c r="BB82" s="290"/>
      <c r="BC82" s="290"/>
      <c r="BD82" s="290" t="s">
        <v>1768</v>
      </c>
      <c r="BE82" s="290"/>
      <c r="BF82" s="290"/>
      <c r="BG82" s="290"/>
      <c r="BH82" s="290"/>
      <c r="BI82" s="290"/>
      <c r="BJ82" s="290"/>
      <c r="BK82" s="290"/>
      <c r="BL82" s="290"/>
      <c r="BM82" s="290"/>
      <c r="BN82" s="290"/>
      <c r="BO82" s="290"/>
      <c r="BP82" s="290"/>
      <c r="BQ82" s="290"/>
      <c r="BR82" s="290"/>
      <c r="BS82" s="290"/>
      <c r="BT82" s="290"/>
      <c r="BU82" s="290"/>
      <c r="BV82" s="290"/>
      <c r="BW82" s="290"/>
      <c r="BX82" s="290"/>
      <c r="BY82" s="290"/>
      <c r="BZ82" s="290"/>
      <c r="CA82" s="291">
        <f t="shared" si="16"/>
        <v>0</v>
      </c>
      <c r="CB82" s="292" t="e">
        <f t="shared" si="24"/>
        <v>#DIV/0!</v>
      </c>
      <c r="CC82" s="291">
        <f t="shared" si="17"/>
        <v>0</v>
      </c>
      <c r="CD82" s="292" t="e">
        <f t="shared" si="25"/>
        <v>#DIV/0!</v>
      </c>
      <c r="CE82" s="291">
        <f t="shared" si="18"/>
        <v>0</v>
      </c>
      <c r="CF82" s="292" t="e">
        <f t="shared" si="19"/>
        <v>#DIV/0!</v>
      </c>
      <c r="CG82" s="291" t="e">
        <f t="shared" si="20"/>
        <v>#DIV/0!</v>
      </c>
      <c r="CH82" s="291" t="e">
        <f t="shared" si="21"/>
        <v>#DIV/0!</v>
      </c>
      <c r="CI82" s="274"/>
    </row>
    <row r="83" spans="1:87" ht="18.75">
      <c r="A83" s="285">
        <v>89</v>
      </c>
      <c r="B83" s="286">
        <v>208</v>
      </c>
      <c r="C83" s="649" t="s">
        <v>990</v>
      </c>
      <c r="D83" s="649"/>
      <c r="E83" s="649"/>
      <c r="F83" s="287" t="s">
        <v>1176</v>
      </c>
      <c r="G83" s="287" t="s">
        <v>1176</v>
      </c>
      <c r="H83" s="287" t="s">
        <v>1176</v>
      </c>
      <c r="I83" s="287" t="s">
        <v>1176</v>
      </c>
      <c r="J83" s="392" t="s">
        <v>1156</v>
      </c>
      <c r="K83" s="287" t="s">
        <v>1176</v>
      </c>
      <c r="L83" s="287" t="s">
        <v>1176</v>
      </c>
      <c r="M83" s="287" t="s">
        <v>1176</v>
      </c>
      <c r="N83" s="287" t="s">
        <v>1176</v>
      </c>
      <c r="O83" s="287" t="s">
        <v>1176</v>
      </c>
      <c r="P83" s="287" t="s">
        <v>1176</v>
      </c>
      <c r="Q83" s="287" t="s">
        <v>1176</v>
      </c>
      <c r="R83" s="287" t="s">
        <v>1176</v>
      </c>
      <c r="S83" s="287" t="s">
        <v>1176</v>
      </c>
      <c r="T83" s="287" t="s">
        <v>1176</v>
      </c>
      <c r="U83" s="287" t="s">
        <v>1176</v>
      </c>
      <c r="V83" s="287" t="s">
        <v>1176</v>
      </c>
      <c r="W83" s="287" t="s">
        <v>1176</v>
      </c>
      <c r="X83" s="287" t="s">
        <v>1176</v>
      </c>
      <c r="Y83" s="287" t="s">
        <v>1176</v>
      </c>
      <c r="Z83" s="287" t="s">
        <v>1176</v>
      </c>
      <c r="AA83" s="287" t="s">
        <v>1176</v>
      </c>
      <c r="AB83" s="287" t="s">
        <v>1176</v>
      </c>
      <c r="AC83" s="287" t="s">
        <v>1176</v>
      </c>
      <c r="AD83" s="287" t="s">
        <v>1176</v>
      </c>
      <c r="AE83" s="287" t="s">
        <v>1176</v>
      </c>
      <c r="AF83" s="287" t="s">
        <v>1176</v>
      </c>
      <c r="AG83" s="287" t="s">
        <v>1176</v>
      </c>
      <c r="AH83" s="287" t="s">
        <v>1176</v>
      </c>
      <c r="AI83" s="287" t="s">
        <v>1176</v>
      </c>
      <c r="AJ83" s="287" t="s">
        <v>1176</v>
      </c>
      <c r="AK83" s="287" t="s">
        <v>1176</v>
      </c>
      <c r="AL83" s="287" t="s">
        <v>1176</v>
      </c>
      <c r="AM83" s="287" t="s">
        <v>1176</v>
      </c>
      <c r="AN83" s="287" t="s">
        <v>1176</v>
      </c>
      <c r="AO83" s="287"/>
      <c r="AP83" s="287" t="s">
        <v>1176</v>
      </c>
      <c r="AQ83" s="287" t="s">
        <v>1176</v>
      </c>
      <c r="AR83" s="287" t="s">
        <v>1176</v>
      </c>
      <c r="AS83" s="287"/>
      <c r="AT83" s="287" t="s">
        <v>1176</v>
      </c>
      <c r="AU83" s="287" t="s">
        <v>1176</v>
      </c>
      <c r="AV83" s="287" t="s">
        <v>1176</v>
      </c>
      <c r="AW83" s="287" t="s">
        <v>1176</v>
      </c>
      <c r="AX83" s="287" t="s">
        <v>1176</v>
      </c>
      <c r="AY83" s="287"/>
      <c r="AZ83" s="287" t="s">
        <v>1176</v>
      </c>
      <c r="BA83" s="287" t="s">
        <v>1176</v>
      </c>
      <c r="BB83" s="287"/>
      <c r="BC83" s="287" t="s">
        <v>1176</v>
      </c>
      <c r="BD83" s="287" t="s">
        <v>1176</v>
      </c>
      <c r="BE83" s="287" t="s">
        <v>1176</v>
      </c>
      <c r="BF83" s="287" t="s">
        <v>1176</v>
      </c>
      <c r="BG83" s="287" t="s">
        <v>1176</v>
      </c>
      <c r="BH83" s="287" t="s">
        <v>1176</v>
      </c>
      <c r="BI83" s="287" t="s">
        <v>1176</v>
      </c>
      <c r="BJ83" s="287" t="s">
        <v>1176</v>
      </c>
      <c r="BK83" s="287" t="s">
        <v>1176</v>
      </c>
      <c r="BL83" s="287" t="s">
        <v>1176</v>
      </c>
      <c r="BM83" s="287" t="s">
        <v>1176</v>
      </c>
      <c r="BN83" s="287" t="s">
        <v>1176</v>
      </c>
      <c r="BO83" s="287" t="s">
        <v>1176</v>
      </c>
      <c r="BP83" s="287" t="s">
        <v>1176</v>
      </c>
      <c r="BQ83" s="287" t="s">
        <v>1176</v>
      </c>
      <c r="BR83" s="287" t="s">
        <v>1176</v>
      </c>
      <c r="BS83" s="287" t="s">
        <v>1176</v>
      </c>
      <c r="BT83" s="287" t="s">
        <v>1176</v>
      </c>
      <c r="BU83" s="287" t="s">
        <v>1176</v>
      </c>
      <c r="BV83" s="287" t="s">
        <v>1176</v>
      </c>
      <c r="BW83" s="287" t="s">
        <v>1176</v>
      </c>
      <c r="BX83" s="287" t="s">
        <v>1176</v>
      </c>
      <c r="BY83" s="287" t="s">
        <v>1176</v>
      </c>
      <c r="BZ83" s="287" t="s">
        <v>1176</v>
      </c>
      <c r="CA83" s="287" t="s">
        <v>1176</v>
      </c>
      <c r="CB83" s="287" t="s">
        <v>1176</v>
      </c>
      <c r="CC83" s="287" t="s">
        <v>1176</v>
      </c>
      <c r="CD83" s="287" t="s">
        <v>1176</v>
      </c>
      <c r="CE83" s="287" t="s">
        <v>1176</v>
      </c>
      <c r="CF83" s="287" t="s">
        <v>1176</v>
      </c>
      <c r="CG83" s="287" t="s">
        <v>1176</v>
      </c>
      <c r="CH83" s="287" t="s">
        <v>1176</v>
      </c>
      <c r="CI83" s="274"/>
    </row>
    <row r="84" spans="1:87" ht="409.5">
      <c r="A84" s="285">
        <v>91</v>
      </c>
      <c r="B84" s="384">
        <v>214</v>
      </c>
      <c r="C84" s="385" t="s">
        <v>1670</v>
      </c>
      <c r="D84" s="68" t="s">
        <v>23</v>
      </c>
      <c r="E84" s="68" t="s">
        <v>1670</v>
      </c>
      <c r="F84" s="68" t="s">
        <v>23</v>
      </c>
      <c r="G84" s="68" t="s">
        <v>1670</v>
      </c>
      <c r="H84" s="290" t="s">
        <v>1671</v>
      </c>
      <c r="I84" s="290" t="s">
        <v>1303</v>
      </c>
      <c r="J84" s="70" t="s">
        <v>1156</v>
      </c>
      <c r="K84" s="288" t="s">
        <v>1082</v>
      </c>
      <c r="L84" s="289" t="s">
        <v>648</v>
      </c>
      <c r="M84" s="289"/>
      <c r="N84" s="289"/>
      <c r="O84" s="289" t="s">
        <v>648</v>
      </c>
      <c r="P84" s="289"/>
      <c r="Q84" s="289"/>
      <c r="R84" s="289"/>
      <c r="S84" s="289"/>
      <c r="T84" s="289"/>
      <c r="U84" s="289"/>
      <c r="V84" s="290"/>
      <c r="W84" s="290"/>
      <c r="X84" s="290"/>
      <c r="Y84" s="290"/>
      <c r="Z84" s="290" t="s">
        <v>1567</v>
      </c>
      <c r="AA84" s="290"/>
      <c r="AB84" s="290"/>
      <c r="AC84" s="290"/>
      <c r="AD84" s="290"/>
      <c r="AE84" s="290"/>
      <c r="AF84" s="290"/>
      <c r="AG84" s="290"/>
      <c r="AH84" s="290"/>
      <c r="AI84" s="290"/>
      <c r="AJ84" s="290"/>
      <c r="AK84" s="290"/>
      <c r="AL84" s="290"/>
      <c r="AM84" s="290"/>
      <c r="AN84" s="290"/>
      <c r="AO84" s="290"/>
      <c r="AP84" s="290"/>
      <c r="AQ84" s="290"/>
      <c r="AR84" s="290"/>
      <c r="AS84" s="290"/>
      <c r="AT84" s="290"/>
      <c r="AU84" s="290"/>
      <c r="AV84" s="290"/>
      <c r="AW84" s="290"/>
      <c r="AX84" s="290"/>
      <c r="AY84" s="290"/>
      <c r="AZ84" s="290"/>
      <c r="BA84" s="290"/>
      <c r="BB84" s="290"/>
      <c r="BC84" s="290"/>
      <c r="BD84" s="290"/>
      <c r="BE84" s="290"/>
      <c r="BF84" s="290"/>
      <c r="BG84" s="290"/>
      <c r="BH84" s="290"/>
      <c r="BI84" s="290"/>
      <c r="BJ84" s="290"/>
      <c r="BK84" s="290"/>
      <c r="BL84" s="290"/>
      <c r="BM84" s="290"/>
      <c r="BN84" s="290"/>
      <c r="BO84" s="290"/>
      <c r="BP84" s="290"/>
      <c r="BQ84" s="290"/>
      <c r="BR84" s="290"/>
      <c r="BS84" s="290"/>
      <c r="BT84" s="290"/>
      <c r="BU84" s="290"/>
      <c r="BV84" s="290"/>
      <c r="BW84" s="290"/>
      <c r="BX84" s="290"/>
      <c r="BY84" s="290"/>
      <c r="BZ84" s="290"/>
      <c r="CA84" s="291">
        <f t="shared" si="16"/>
        <v>0</v>
      </c>
      <c r="CB84" s="292" t="e">
        <f t="shared" ref="CB84:CB91" si="26">CA84/COUNTA($BK84:$BT84)</f>
        <v>#DIV/0!</v>
      </c>
      <c r="CC84" s="291">
        <f t="shared" si="17"/>
        <v>0</v>
      </c>
      <c r="CD84" s="292" t="e">
        <f t="shared" ref="CD84:CD91" si="27">CC84/COUNTA($BK84:$BT84)</f>
        <v>#DIV/0!</v>
      </c>
      <c r="CE84" s="291">
        <f t="shared" si="18"/>
        <v>0</v>
      </c>
      <c r="CF84" s="292" t="e">
        <f t="shared" si="19"/>
        <v>#DIV/0!</v>
      </c>
      <c r="CG84" s="291" t="e">
        <f t="shared" si="20"/>
        <v>#DIV/0!</v>
      </c>
      <c r="CH84" s="291" t="e">
        <f t="shared" si="21"/>
        <v>#DIV/0!</v>
      </c>
      <c r="CI84" s="274"/>
    </row>
    <row r="85" spans="1:87" ht="409.5">
      <c r="A85" s="285">
        <v>92</v>
      </c>
      <c r="B85" s="384">
        <v>215</v>
      </c>
      <c r="C85" s="385" t="s">
        <v>1663</v>
      </c>
      <c r="D85" s="386" t="s">
        <v>23</v>
      </c>
      <c r="E85" s="385" t="s">
        <v>1663</v>
      </c>
      <c r="F85" s="386" t="s">
        <v>23</v>
      </c>
      <c r="G85" s="385" t="s">
        <v>1663</v>
      </c>
      <c r="H85" s="290" t="s">
        <v>1672</v>
      </c>
      <c r="I85" s="290" t="s">
        <v>1303</v>
      </c>
      <c r="J85" s="70" t="s">
        <v>1156</v>
      </c>
      <c r="K85" s="288" t="s">
        <v>1082</v>
      </c>
      <c r="L85" s="289" t="s">
        <v>648</v>
      </c>
      <c r="M85" s="289" t="s">
        <v>648</v>
      </c>
      <c r="N85" s="289"/>
      <c r="O85" s="289"/>
      <c r="P85" s="289"/>
      <c r="Q85" s="289"/>
      <c r="R85" s="289"/>
      <c r="S85" s="289"/>
      <c r="T85" s="289"/>
      <c r="U85" s="289"/>
      <c r="V85" s="290"/>
      <c r="W85" s="290"/>
      <c r="X85" s="290"/>
      <c r="Y85" s="290"/>
      <c r="Z85" s="290" t="s">
        <v>1567</v>
      </c>
      <c r="AA85" s="290"/>
      <c r="AB85" s="290"/>
      <c r="AC85" s="290"/>
      <c r="AD85" s="290"/>
      <c r="AE85" s="290"/>
      <c r="AF85" s="290"/>
      <c r="AG85" s="290"/>
      <c r="AH85" s="290"/>
      <c r="AI85" s="290"/>
      <c r="AJ85" s="290"/>
      <c r="AK85" s="290"/>
      <c r="AL85" s="290"/>
      <c r="AM85" s="290"/>
      <c r="AN85" s="290"/>
      <c r="AO85" s="290"/>
      <c r="AP85" s="290"/>
      <c r="AQ85" s="290"/>
      <c r="AR85" s="290"/>
      <c r="AS85" s="290"/>
      <c r="AT85" s="290"/>
      <c r="AU85" s="290"/>
      <c r="AV85" s="290"/>
      <c r="AW85" s="290"/>
      <c r="AX85" s="290"/>
      <c r="AY85" s="290"/>
      <c r="AZ85" s="290"/>
      <c r="BA85" s="290"/>
      <c r="BB85" s="290"/>
      <c r="BC85" s="290"/>
      <c r="BD85" s="290"/>
      <c r="BE85" s="290"/>
      <c r="BF85" s="290"/>
      <c r="BG85" s="290"/>
      <c r="BH85" s="290"/>
      <c r="BI85" s="290"/>
      <c r="BJ85" s="290"/>
      <c r="BK85" s="290"/>
      <c r="BL85" s="290"/>
      <c r="BM85" s="290"/>
      <c r="BN85" s="290"/>
      <c r="BO85" s="290"/>
      <c r="BP85" s="290"/>
      <c r="BQ85" s="290"/>
      <c r="BR85" s="290"/>
      <c r="BS85" s="290"/>
      <c r="BT85" s="290"/>
      <c r="BU85" s="290"/>
      <c r="BV85" s="290"/>
      <c r="BW85" s="290"/>
      <c r="BX85" s="290"/>
      <c r="BY85" s="290"/>
      <c r="BZ85" s="290"/>
      <c r="CA85" s="291">
        <f t="shared" si="16"/>
        <v>0</v>
      </c>
      <c r="CB85" s="292" t="e">
        <f t="shared" si="26"/>
        <v>#DIV/0!</v>
      </c>
      <c r="CC85" s="291">
        <f t="shared" si="17"/>
        <v>0</v>
      </c>
      <c r="CD85" s="292" t="e">
        <f t="shared" si="27"/>
        <v>#DIV/0!</v>
      </c>
      <c r="CE85" s="291">
        <f t="shared" si="18"/>
        <v>0</v>
      </c>
      <c r="CF85" s="292" t="e">
        <f t="shared" si="19"/>
        <v>#DIV/0!</v>
      </c>
      <c r="CG85" s="291" t="e">
        <f t="shared" si="20"/>
        <v>#DIV/0!</v>
      </c>
      <c r="CH85" s="291" t="e">
        <f t="shared" si="21"/>
        <v>#DIV/0!</v>
      </c>
      <c r="CI85" s="274"/>
    </row>
    <row r="86" spans="1:87" ht="409.5">
      <c r="A86" s="285">
        <v>93</v>
      </c>
      <c r="B86" s="384">
        <v>216</v>
      </c>
      <c r="C86" s="385" t="s">
        <v>1664</v>
      </c>
      <c r="D86" s="386" t="s">
        <v>23</v>
      </c>
      <c r="E86" s="385" t="s">
        <v>1664</v>
      </c>
      <c r="F86" s="386" t="s">
        <v>23</v>
      </c>
      <c r="G86" s="385" t="s">
        <v>1664</v>
      </c>
      <c r="H86" s="372" t="s">
        <v>1753</v>
      </c>
      <c r="I86" s="616" t="s">
        <v>1303</v>
      </c>
      <c r="J86" s="70" t="s">
        <v>1156</v>
      </c>
      <c r="K86" s="288" t="s">
        <v>1082</v>
      </c>
      <c r="L86" s="289" t="s">
        <v>648</v>
      </c>
      <c r="M86" s="289" t="s">
        <v>648</v>
      </c>
      <c r="N86" s="289"/>
      <c r="O86" s="289"/>
      <c r="P86" s="289"/>
      <c r="Q86" s="289"/>
      <c r="R86" s="289"/>
      <c r="S86" s="289"/>
      <c r="T86" s="289"/>
      <c r="U86" s="289"/>
      <c r="V86" s="290"/>
      <c r="W86" s="290"/>
      <c r="X86" s="290"/>
      <c r="Y86" s="290"/>
      <c r="Z86" s="290" t="s">
        <v>1567</v>
      </c>
      <c r="AA86" s="290"/>
      <c r="AB86" s="290"/>
      <c r="AC86" s="290"/>
      <c r="AD86" s="290"/>
      <c r="AE86" s="290"/>
      <c r="AF86" s="290"/>
      <c r="AG86" s="290"/>
      <c r="AH86" s="290"/>
      <c r="AI86" s="290"/>
      <c r="AJ86" s="290"/>
      <c r="AK86" s="290"/>
      <c r="AL86" s="290"/>
      <c r="AM86" s="290"/>
      <c r="AN86" s="290"/>
      <c r="AO86" s="290"/>
      <c r="AP86" s="290"/>
      <c r="AQ86" s="290"/>
      <c r="AR86" s="290"/>
      <c r="AS86" s="290"/>
      <c r="AT86" s="290"/>
      <c r="AU86" s="290"/>
      <c r="AV86" s="290"/>
      <c r="AW86" s="290"/>
      <c r="AX86" s="290"/>
      <c r="AY86" s="290"/>
      <c r="AZ86" s="290"/>
      <c r="BA86" s="290"/>
      <c r="BB86" s="290"/>
      <c r="BC86" s="290"/>
      <c r="BD86" s="290"/>
      <c r="BE86" s="290"/>
      <c r="BF86" s="290"/>
      <c r="BG86" s="290"/>
      <c r="BH86" s="290"/>
      <c r="BI86" s="290"/>
      <c r="BJ86" s="290"/>
      <c r="BK86" s="290"/>
      <c r="BL86" s="290"/>
      <c r="BM86" s="290"/>
      <c r="BN86" s="290"/>
      <c r="BO86" s="290"/>
      <c r="BP86" s="290"/>
      <c r="BQ86" s="290"/>
      <c r="BR86" s="290"/>
      <c r="BS86" s="290"/>
      <c r="BT86" s="290"/>
      <c r="BU86" s="290"/>
      <c r="BV86" s="290"/>
      <c r="BW86" s="290"/>
      <c r="BX86" s="290"/>
      <c r="BY86" s="290"/>
      <c r="BZ86" s="290"/>
      <c r="CA86" s="291">
        <f t="shared" si="16"/>
        <v>0</v>
      </c>
      <c r="CB86" s="292" t="e">
        <f t="shared" si="26"/>
        <v>#DIV/0!</v>
      </c>
      <c r="CC86" s="291">
        <f t="shared" si="17"/>
        <v>0</v>
      </c>
      <c r="CD86" s="292" t="e">
        <f t="shared" si="27"/>
        <v>#DIV/0!</v>
      </c>
      <c r="CE86" s="291">
        <f t="shared" si="18"/>
        <v>0</v>
      </c>
      <c r="CF86" s="292" t="e">
        <f t="shared" si="19"/>
        <v>#DIV/0!</v>
      </c>
      <c r="CG86" s="291" t="e">
        <f t="shared" si="20"/>
        <v>#DIV/0!</v>
      </c>
      <c r="CH86" s="291" t="e">
        <f t="shared" si="21"/>
        <v>#DIV/0!</v>
      </c>
      <c r="CI86" s="274"/>
    </row>
    <row r="87" spans="1:87" ht="409.5">
      <c r="A87" s="285">
        <v>94</v>
      </c>
      <c r="B87" s="384">
        <v>219</v>
      </c>
      <c r="C87" s="385" t="s">
        <v>1665</v>
      </c>
      <c r="D87" s="386" t="s">
        <v>23</v>
      </c>
      <c r="E87" s="385" t="s">
        <v>1665</v>
      </c>
      <c r="F87" s="386" t="s">
        <v>23</v>
      </c>
      <c r="G87" s="385" t="s">
        <v>1665</v>
      </c>
      <c r="H87" s="647"/>
      <c r="I87" s="617" t="s">
        <v>1303</v>
      </c>
      <c r="J87" s="70" t="s">
        <v>1156</v>
      </c>
      <c r="K87" s="288" t="s">
        <v>1082</v>
      </c>
      <c r="L87" s="289" t="s">
        <v>648</v>
      </c>
      <c r="M87" s="289" t="s">
        <v>648</v>
      </c>
      <c r="N87" s="289"/>
      <c r="O87" s="289"/>
      <c r="P87" s="289"/>
      <c r="Q87" s="289"/>
      <c r="R87" s="289"/>
      <c r="S87" s="289"/>
      <c r="T87" s="289"/>
      <c r="U87" s="289"/>
      <c r="V87" s="290"/>
      <c r="W87" s="290" t="s">
        <v>1768</v>
      </c>
      <c r="X87" s="290" t="s">
        <v>1768</v>
      </c>
      <c r="Y87" s="290" t="s">
        <v>1768</v>
      </c>
      <c r="Z87" s="290" t="s">
        <v>1768</v>
      </c>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0"/>
      <c r="AY87" s="290"/>
      <c r="AZ87" s="290"/>
      <c r="BA87" s="290"/>
      <c r="BB87" s="290"/>
      <c r="BC87" s="290"/>
      <c r="BD87" s="290"/>
      <c r="BE87" s="290"/>
      <c r="BF87" s="290"/>
      <c r="BG87" s="290"/>
      <c r="BH87" s="290"/>
      <c r="BI87" s="290"/>
      <c r="BJ87" s="290"/>
      <c r="BK87" s="290"/>
      <c r="BL87" s="290"/>
      <c r="BM87" s="290"/>
      <c r="BN87" s="290"/>
      <c r="BO87" s="290"/>
      <c r="BP87" s="290"/>
      <c r="BQ87" s="290"/>
      <c r="BR87" s="290"/>
      <c r="BS87" s="290"/>
      <c r="BT87" s="290"/>
      <c r="BU87" s="290"/>
      <c r="BV87" s="290"/>
      <c r="BW87" s="290"/>
      <c r="BX87" s="290"/>
      <c r="BY87" s="290"/>
      <c r="BZ87" s="290"/>
      <c r="CA87" s="291">
        <f t="shared" si="16"/>
        <v>0</v>
      </c>
      <c r="CB87" s="292" t="e">
        <f t="shared" si="26"/>
        <v>#DIV/0!</v>
      </c>
      <c r="CC87" s="291">
        <f t="shared" si="17"/>
        <v>0</v>
      </c>
      <c r="CD87" s="292" t="e">
        <f t="shared" si="27"/>
        <v>#DIV/0!</v>
      </c>
      <c r="CE87" s="291">
        <f t="shared" si="18"/>
        <v>0</v>
      </c>
      <c r="CF87" s="292" t="e">
        <f t="shared" si="19"/>
        <v>#DIV/0!</v>
      </c>
      <c r="CG87" s="291" t="e">
        <f t="shared" si="20"/>
        <v>#DIV/0!</v>
      </c>
      <c r="CH87" s="291" t="e">
        <f t="shared" si="21"/>
        <v>#DIV/0!</v>
      </c>
      <c r="CI87" s="274"/>
    </row>
    <row r="88" spans="1:87" ht="409.5">
      <c r="A88" s="285">
        <v>95</v>
      </c>
      <c r="B88" s="384">
        <v>220</v>
      </c>
      <c r="C88" s="385" t="s">
        <v>1666</v>
      </c>
      <c r="D88" s="386" t="s">
        <v>23</v>
      </c>
      <c r="E88" s="385" t="s">
        <v>1666</v>
      </c>
      <c r="F88" s="386" t="s">
        <v>23</v>
      </c>
      <c r="G88" s="385" t="s">
        <v>1666</v>
      </c>
      <c r="H88" s="648"/>
      <c r="I88" s="618" t="s">
        <v>1303</v>
      </c>
      <c r="J88" s="70" t="s">
        <v>1156</v>
      </c>
      <c r="K88" s="288" t="s">
        <v>1082</v>
      </c>
      <c r="L88" s="289" t="s">
        <v>648</v>
      </c>
      <c r="M88" s="289"/>
      <c r="N88" s="289" t="s">
        <v>648</v>
      </c>
      <c r="O88" s="289"/>
      <c r="P88" s="289"/>
      <c r="Q88" s="289"/>
      <c r="R88" s="289"/>
      <c r="S88" s="289"/>
      <c r="T88" s="289"/>
      <c r="U88" s="289"/>
      <c r="V88" s="290"/>
      <c r="W88" s="290"/>
      <c r="X88" s="290"/>
      <c r="Y88" s="290"/>
      <c r="Z88" s="290"/>
      <c r="AA88" s="290"/>
      <c r="AB88" s="290"/>
      <c r="AC88" s="290"/>
      <c r="AD88" s="290"/>
      <c r="AE88" s="290"/>
      <c r="AF88" s="290"/>
      <c r="AG88" s="290"/>
      <c r="AH88" s="290"/>
      <c r="AI88" s="290"/>
      <c r="AJ88" s="290"/>
      <c r="AK88" s="290"/>
      <c r="AL88" s="290"/>
      <c r="AM88" s="290"/>
      <c r="AN88" s="290"/>
      <c r="AO88" s="290"/>
      <c r="AP88" s="290"/>
      <c r="AQ88" s="290"/>
      <c r="AR88" s="290"/>
      <c r="AS88" s="290"/>
      <c r="AT88" s="290"/>
      <c r="AU88" s="290"/>
      <c r="AV88" s="290"/>
      <c r="AW88" s="290"/>
      <c r="AX88" s="290"/>
      <c r="AY88" s="290"/>
      <c r="AZ88" s="290"/>
      <c r="BA88" s="290"/>
      <c r="BB88" s="290"/>
      <c r="BC88" s="290"/>
      <c r="BD88" s="290"/>
      <c r="BE88" s="290"/>
      <c r="BF88" s="290"/>
      <c r="BG88" s="290"/>
      <c r="BH88" s="290"/>
      <c r="BI88" s="290"/>
      <c r="BJ88" s="290"/>
      <c r="BK88" s="290"/>
      <c r="BL88" s="290"/>
      <c r="BM88" s="290"/>
      <c r="BN88" s="290"/>
      <c r="BO88" s="290"/>
      <c r="BP88" s="290"/>
      <c r="BQ88" s="290"/>
      <c r="BR88" s="290"/>
      <c r="BS88" s="290"/>
      <c r="BT88" s="290"/>
      <c r="BU88" s="290"/>
      <c r="BV88" s="290"/>
      <c r="BW88" s="290"/>
      <c r="BX88" s="290"/>
      <c r="BY88" s="290"/>
      <c r="BZ88" s="290"/>
      <c r="CA88" s="291">
        <f t="shared" si="16"/>
        <v>0</v>
      </c>
      <c r="CB88" s="292" t="e">
        <f t="shared" si="26"/>
        <v>#DIV/0!</v>
      </c>
      <c r="CC88" s="291">
        <f t="shared" si="17"/>
        <v>0</v>
      </c>
      <c r="CD88" s="292" t="e">
        <f t="shared" si="27"/>
        <v>#DIV/0!</v>
      </c>
      <c r="CE88" s="291">
        <f t="shared" si="18"/>
        <v>0</v>
      </c>
      <c r="CF88" s="292" t="e">
        <f t="shared" si="19"/>
        <v>#DIV/0!</v>
      </c>
      <c r="CG88" s="291" t="e">
        <f t="shared" si="20"/>
        <v>#DIV/0!</v>
      </c>
      <c r="CH88" s="291" t="e">
        <f t="shared" si="21"/>
        <v>#DIV/0!</v>
      </c>
      <c r="CI88" s="274"/>
    </row>
    <row r="89" spans="1:87" ht="409.5">
      <c r="A89" s="285">
        <v>96</v>
      </c>
      <c r="B89" s="384">
        <v>223</v>
      </c>
      <c r="C89" s="385" t="s">
        <v>1667</v>
      </c>
      <c r="D89" s="386" t="s">
        <v>23</v>
      </c>
      <c r="E89" s="385" t="s">
        <v>1667</v>
      </c>
      <c r="F89" s="386" t="s">
        <v>23</v>
      </c>
      <c r="G89" s="385" t="s">
        <v>1667</v>
      </c>
      <c r="H89" s="290" t="s">
        <v>1675</v>
      </c>
      <c r="I89" s="290" t="s">
        <v>1145</v>
      </c>
      <c r="J89" s="70" t="s">
        <v>1156</v>
      </c>
      <c r="K89" s="288" t="s">
        <v>1082</v>
      </c>
      <c r="L89" s="289" t="s">
        <v>648</v>
      </c>
      <c r="M89" s="289" t="s">
        <v>648</v>
      </c>
      <c r="N89" s="289"/>
      <c r="O89" s="289"/>
      <c r="P89" s="289"/>
      <c r="Q89" s="289"/>
      <c r="R89" s="289"/>
      <c r="S89" s="289"/>
      <c r="T89" s="289"/>
      <c r="U89" s="289"/>
      <c r="V89" s="290"/>
      <c r="W89" s="290"/>
      <c r="X89" s="290"/>
      <c r="Y89" s="290"/>
      <c r="Z89" s="290"/>
      <c r="AA89" s="290"/>
      <c r="AB89" s="290"/>
      <c r="AC89" s="290"/>
      <c r="AD89" s="290"/>
      <c r="AE89" s="290"/>
      <c r="AF89" s="290" t="s">
        <v>1772</v>
      </c>
      <c r="AG89" s="290"/>
      <c r="AH89" s="290"/>
      <c r="AI89" s="290"/>
      <c r="AJ89" s="290"/>
      <c r="AK89" s="290"/>
      <c r="AL89" s="290"/>
      <c r="AM89" s="290"/>
      <c r="AN89" s="290"/>
      <c r="AO89" s="290"/>
      <c r="AP89" s="290"/>
      <c r="AQ89" s="290"/>
      <c r="AR89" s="290"/>
      <c r="AS89" s="290"/>
      <c r="AT89" s="290"/>
      <c r="AU89" s="290"/>
      <c r="AV89" s="290"/>
      <c r="AW89" s="290"/>
      <c r="AX89" s="290"/>
      <c r="AY89" s="290"/>
      <c r="AZ89" s="290"/>
      <c r="BA89" s="290"/>
      <c r="BB89" s="290"/>
      <c r="BC89" s="290"/>
      <c r="BD89" s="290"/>
      <c r="BE89" s="290"/>
      <c r="BF89" s="290"/>
      <c r="BG89" s="290"/>
      <c r="BH89" s="290"/>
      <c r="BI89" s="290"/>
      <c r="BJ89" s="290"/>
      <c r="BK89" s="290"/>
      <c r="BL89" s="290"/>
      <c r="BM89" s="290"/>
      <c r="BN89" s="290"/>
      <c r="BO89" s="290"/>
      <c r="BP89" s="290"/>
      <c r="BQ89" s="290"/>
      <c r="BR89" s="290"/>
      <c r="BS89" s="290"/>
      <c r="BT89" s="290"/>
      <c r="BU89" s="290"/>
      <c r="BV89" s="290"/>
      <c r="BW89" s="290"/>
      <c r="BX89" s="290"/>
      <c r="BY89" s="290"/>
      <c r="BZ89" s="290"/>
      <c r="CA89" s="291">
        <f t="shared" si="16"/>
        <v>0</v>
      </c>
      <c r="CB89" s="292" t="e">
        <f t="shared" si="26"/>
        <v>#DIV/0!</v>
      </c>
      <c r="CC89" s="291">
        <f t="shared" si="17"/>
        <v>0</v>
      </c>
      <c r="CD89" s="292" t="e">
        <f t="shared" si="27"/>
        <v>#DIV/0!</v>
      </c>
      <c r="CE89" s="291">
        <f t="shared" si="18"/>
        <v>0</v>
      </c>
      <c r="CF89" s="292" t="e">
        <f t="shared" si="19"/>
        <v>#DIV/0!</v>
      </c>
      <c r="CG89" s="291" t="e">
        <f t="shared" si="20"/>
        <v>#DIV/0!</v>
      </c>
      <c r="CH89" s="291" t="e">
        <f t="shared" si="21"/>
        <v>#DIV/0!</v>
      </c>
      <c r="CI89" s="274"/>
    </row>
    <row r="90" spans="1:87" ht="409.5">
      <c r="A90" s="285">
        <v>97</v>
      </c>
      <c r="B90" s="384">
        <v>224</v>
      </c>
      <c r="C90" s="385" t="s">
        <v>1668</v>
      </c>
      <c r="D90" s="386" t="s">
        <v>23</v>
      </c>
      <c r="E90" s="385" t="s">
        <v>1668</v>
      </c>
      <c r="F90" s="386" t="s">
        <v>23</v>
      </c>
      <c r="G90" s="290" t="s">
        <v>1668</v>
      </c>
      <c r="H90" s="290" t="s">
        <v>1673</v>
      </c>
      <c r="I90" s="290" t="s">
        <v>1303</v>
      </c>
      <c r="J90" s="70" t="s">
        <v>1156</v>
      </c>
      <c r="K90" s="288" t="s">
        <v>1082</v>
      </c>
      <c r="L90" s="289" t="s">
        <v>648</v>
      </c>
      <c r="M90" s="289"/>
      <c r="N90" s="289"/>
      <c r="O90" s="289" t="s">
        <v>648</v>
      </c>
      <c r="P90" s="289"/>
      <c r="Q90" s="289"/>
      <c r="R90" s="289"/>
      <c r="S90" s="289"/>
      <c r="T90" s="289"/>
      <c r="U90" s="289"/>
      <c r="V90" s="290"/>
      <c r="W90" s="290"/>
      <c r="X90" s="290"/>
      <c r="Y90" s="290"/>
      <c r="Z90" s="290"/>
      <c r="AA90" s="290"/>
      <c r="AB90" s="290"/>
      <c r="AC90" s="290"/>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c r="BU90" s="290"/>
      <c r="BV90" s="290"/>
      <c r="BW90" s="290"/>
      <c r="BX90" s="290"/>
      <c r="BY90" s="290"/>
      <c r="BZ90" s="290"/>
      <c r="CA90" s="291">
        <f t="shared" si="16"/>
        <v>0</v>
      </c>
      <c r="CB90" s="292" t="e">
        <f t="shared" si="26"/>
        <v>#DIV/0!</v>
      </c>
      <c r="CC90" s="291">
        <f t="shared" si="17"/>
        <v>0</v>
      </c>
      <c r="CD90" s="292" t="e">
        <f t="shared" si="27"/>
        <v>#DIV/0!</v>
      </c>
      <c r="CE90" s="291">
        <f t="shared" si="18"/>
        <v>0</v>
      </c>
      <c r="CF90" s="292" t="e">
        <f t="shared" si="19"/>
        <v>#DIV/0!</v>
      </c>
      <c r="CG90" s="291" t="e">
        <f t="shared" si="20"/>
        <v>#DIV/0!</v>
      </c>
      <c r="CH90" s="291" t="e">
        <f t="shared" si="21"/>
        <v>#DIV/0!</v>
      </c>
      <c r="CI90" s="274"/>
    </row>
    <row r="91" spans="1:87" ht="409.5">
      <c r="A91" s="285">
        <v>98</v>
      </c>
      <c r="B91" s="384">
        <v>225</v>
      </c>
      <c r="C91" s="385" t="s">
        <v>1669</v>
      </c>
      <c r="D91" s="386" t="s">
        <v>23</v>
      </c>
      <c r="E91" s="385" t="s">
        <v>1669</v>
      </c>
      <c r="F91" s="386" t="s">
        <v>23</v>
      </c>
      <c r="G91" s="290" t="s">
        <v>1669</v>
      </c>
      <c r="H91" s="290" t="s">
        <v>1674</v>
      </c>
      <c r="I91" s="290" t="s">
        <v>1303</v>
      </c>
      <c r="J91" s="70" t="s">
        <v>1156</v>
      </c>
      <c r="K91" s="288" t="s">
        <v>1082</v>
      </c>
      <c r="L91" s="289" t="s">
        <v>648</v>
      </c>
      <c r="M91" s="289"/>
      <c r="N91" s="289"/>
      <c r="O91" s="289" t="s">
        <v>648</v>
      </c>
      <c r="P91" s="289"/>
      <c r="Q91" s="289"/>
      <c r="R91" s="289"/>
      <c r="S91" s="289"/>
      <c r="T91" s="289"/>
      <c r="U91" s="289"/>
      <c r="V91" s="290"/>
      <c r="W91" s="290"/>
      <c r="X91" s="290"/>
      <c r="Y91" s="290"/>
      <c r="Z91" s="290"/>
      <c r="AA91" s="290"/>
      <c r="AB91" s="290"/>
      <c r="AC91" s="290"/>
      <c r="AD91" s="290"/>
      <c r="AE91" s="290" t="s">
        <v>1768</v>
      </c>
      <c r="AF91" s="290" t="s">
        <v>1768</v>
      </c>
      <c r="AG91" s="290" t="s">
        <v>1768</v>
      </c>
      <c r="AH91" s="290" t="s">
        <v>1768</v>
      </c>
      <c r="AI91" s="290"/>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c r="BH91" s="290"/>
      <c r="BI91" s="290"/>
      <c r="BJ91" s="290"/>
      <c r="BK91" s="290"/>
      <c r="BL91" s="290"/>
      <c r="BM91" s="290"/>
      <c r="BN91" s="290"/>
      <c r="BO91" s="290"/>
      <c r="BP91" s="290"/>
      <c r="BQ91" s="290"/>
      <c r="BR91" s="290"/>
      <c r="BS91" s="290"/>
      <c r="BT91" s="290"/>
      <c r="BU91" s="290"/>
      <c r="BV91" s="290"/>
      <c r="BW91" s="290"/>
      <c r="BX91" s="290"/>
      <c r="BY91" s="290"/>
      <c r="BZ91" s="290"/>
      <c r="CA91" s="291">
        <f t="shared" si="16"/>
        <v>0</v>
      </c>
      <c r="CB91" s="292" t="e">
        <f t="shared" si="26"/>
        <v>#DIV/0!</v>
      </c>
      <c r="CC91" s="291">
        <f t="shared" si="17"/>
        <v>0</v>
      </c>
      <c r="CD91" s="292" t="e">
        <f t="shared" si="27"/>
        <v>#DIV/0!</v>
      </c>
      <c r="CE91" s="291">
        <f t="shared" si="18"/>
        <v>0</v>
      </c>
      <c r="CF91" s="292" t="e">
        <f t="shared" si="19"/>
        <v>#DIV/0!</v>
      </c>
      <c r="CG91" s="291" t="e">
        <f t="shared" si="20"/>
        <v>#DIV/0!</v>
      </c>
      <c r="CH91" s="291" t="e">
        <f t="shared" si="21"/>
        <v>#DIV/0!</v>
      </c>
      <c r="CI91" s="274"/>
    </row>
    <row r="92" spans="1:87" ht="24">
      <c r="A92" s="285" t="s">
        <v>1922</v>
      </c>
      <c r="B92" s="286">
        <v>225</v>
      </c>
      <c r="C92" s="649" t="s">
        <v>610</v>
      </c>
      <c r="D92" s="649"/>
      <c r="E92" s="649"/>
      <c r="F92" s="287" t="s">
        <v>1176</v>
      </c>
      <c r="G92" s="287" t="s">
        <v>1176</v>
      </c>
      <c r="H92" s="287" t="s">
        <v>1176</v>
      </c>
      <c r="I92" s="287" t="s">
        <v>1176</v>
      </c>
      <c r="J92" s="392" t="s">
        <v>1161</v>
      </c>
      <c r="K92" s="287" t="s">
        <v>1176</v>
      </c>
      <c r="L92" s="287" t="s">
        <v>1176</v>
      </c>
      <c r="M92" s="287" t="s">
        <v>1176</v>
      </c>
      <c r="N92" s="287" t="s">
        <v>1176</v>
      </c>
      <c r="O92" s="287" t="s">
        <v>1176</v>
      </c>
      <c r="P92" s="287" t="s">
        <v>1176</v>
      </c>
      <c r="Q92" s="287" t="s">
        <v>1176</v>
      </c>
      <c r="R92" s="287" t="s">
        <v>1176</v>
      </c>
      <c r="S92" s="287" t="s">
        <v>1176</v>
      </c>
      <c r="T92" s="287" t="s">
        <v>1176</v>
      </c>
      <c r="U92" s="287" t="s">
        <v>1176</v>
      </c>
      <c r="V92" s="287" t="s">
        <v>1176</v>
      </c>
      <c r="W92" s="287" t="s">
        <v>1176</v>
      </c>
      <c r="X92" s="287" t="s">
        <v>1176</v>
      </c>
      <c r="Y92" s="287" t="s">
        <v>1176</v>
      </c>
      <c r="Z92" s="287" t="s">
        <v>1176</v>
      </c>
      <c r="AA92" s="287" t="s">
        <v>1176</v>
      </c>
      <c r="AB92" s="287" t="s">
        <v>1176</v>
      </c>
      <c r="AC92" s="287" t="s">
        <v>1176</v>
      </c>
      <c r="AD92" s="287" t="s">
        <v>1176</v>
      </c>
      <c r="AE92" s="287" t="s">
        <v>1176</v>
      </c>
      <c r="AF92" s="287" t="s">
        <v>1176</v>
      </c>
      <c r="AG92" s="287" t="s">
        <v>1176</v>
      </c>
      <c r="AH92" s="287" t="s">
        <v>1176</v>
      </c>
      <c r="AI92" s="287" t="s">
        <v>1176</v>
      </c>
      <c r="AJ92" s="287" t="s">
        <v>1176</v>
      </c>
      <c r="AK92" s="287" t="s">
        <v>1176</v>
      </c>
      <c r="AL92" s="287" t="s">
        <v>1176</v>
      </c>
      <c r="AM92" s="287" t="s">
        <v>1176</v>
      </c>
      <c r="AN92" s="287" t="s">
        <v>1176</v>
      </c>
      <c r="AO92" s="287"/>
      <c r="AP92" s="287" t="s">
        <v>1176</v>
      </c>
      <c r="AQ92" s="287" t="s">
        <v>1176</v>
      </c>
      <c r="AR92" s="287" t="s">
        <v>1176</v>
      </c>
      <c r="AS92" s="287"/>
      <c r="AT92" s="287" t="s">
        <v>1176</v>
      </c>
      <c r="AU92" s="287" t="s">
        <v>1176</v>
      </c>
      <c r="AV92" s="287" t="s">
        <v>1176</v>
      </c>
      <c r="AW92" s="287" t="s">
        <v>1176</v>
      </c>
      <c r="AX92" s="287" t="s">
        <v>1176</v>
      </c>
      <c r="AY92" s="287"/>
      <c r="AZ92" s="287" t="s">
        <v>1176</v>
      </c>
      <c r="BA92" s="287" t="s">
        <v>1176</v>
      </c>
      <c r="BB92" s="287"/>
      <c r="BC92" s="287" t="s">
        <v>1176</v>
      </c>
      <c r="BD92" s="287" t="s">
        <v>1176</v>
      </c>
      <c r="BE92" s="287" t="s">
        <v>1176</v>
      </c>
      <c r="BF92" s="287" t="s">
        <v>1176</v>
      </c>
      <c r="BG92" s="287" t="s">
        <v>1176</v>
      </c>
      <c r="BH92" s="287" t="s">
        <v>1176</v>
      </c>
      <c r="BI92" s="287" t="s">
        <v>1176</v>
      </c>
      <c r="BJ92" s="287" t="s">
        <v>1176</v>
      </c>
      <c r="BK92" s="287" t="s">
        <v>1176</v>
      </c>
      <c r="BL92" s="287" t="s">
        <v>1176</v>
      </c>
      <c r="BM92" s="287" t="s">
        <v>1176</v>
      </c>
      <c r="BN92" s="287" t="s">
        <v>1176</v>
      </c>
      <c r="BO92" s="287" t="s">
        <v>1176</v>
      </c>
      <c r="BP92" s="287" t="s">
        <v>1176</v>
      </c>
      <c r="BQ92" s="287" t="s">
        <v>1176</v>
      </c>
      <c r="BR92" s="287" t="s">
        <v>1176</v>
      </c>
      <c r="BS92" s="287" t="s">
        <v>1176</v>
      </c>
      <c r="BT92" s="287" t="s">
        <v>1176</v>
      </c>
      <c r="BU92" s="287" t="s">
        <v>1176</v>
      </c>
      <c r="BV92" s="287" t="s">
        <v>1176</v>
      </c>
      <c r="BW92" s="287" t="s">
        <v>1176</v>
      </c>
      <c r="BX92" s="287" t="s">
        <v>1176</v>
      </c>
      <c r="BY92" s="287" t="s">
        <v>1176</v>
      </c>
      <c r="BZ92" s="287" t="s">
        <v>1176</v>
      </c>
      <c r="CA92" s="287" t="s">
        <v>1176</v>
      </c>
      <c r="CB92" s="287" t="s">
        <v>1176</v>
      </c>
      <c r="CC92" s="287" t="s">
        <v>1176</v>
      </c>
      <c r="CD92" s="287" t="s">
        <v>1176</v>
      </c>
      <c r="CE92" s="287" t="s">
        <v>1176</v>
      </c>
      <c r="CF92" s="287" t="s">
        <v>1176</v>
      </c>
      <c r="CG92" s="287" t="s">
        <v>1176</v>
      </c>
      <c r="CH92" s="287" t="s">
        <v>1176</v>
      </c>
      <c r="CI92" s="274"/>
    </row>
    <row r="93" spans="1:87" ht="24">
      <c r="A93" s="285">
        <v>100</v>
      </c>
      <c r="B93" s="286">
        <v>226</v>
      </c>
      <c r="C93" s="649" t="s">
        <v>609</v>
      </c>
      <c r="D93" s="649"/>
      <c r="E93" s="649"/>
      <c r="F93" s="287" t="s">
        <v>1176</v>
      </c>
      <c r="G93" s="287" t="s">
        <v>1176</v>
      </c>
      <c r="H93" s="287" t="s">
        <v>1176</v>
      </c>
      <c r="I93" s="287" t="s">
        <v>1176</v>
      </c>
      <c r="J93" s="392" t="s">
        <v>1161</v>
      </c>
      <c r="K93" s="287" t="s">
        <v>1082</v>
      </c>
      <c r="L93" s="287" t="s">
        <v>1176</v>
      </c>
      <c r="M93" s="287" t="s">
        <v>1176</v>
      </c>
      <c r="N93" s="287" t="s">
        <v>1176</v>
      </c>
      <c r="O93" s="287" t="s">
        <v>1176</v>
      </c>
      <c r="P93" s="287" t="s">
        <v>1176</v>
      </c>
      <c r="Q93" s="287" t="s">
        <v>1176</v>
      </c>
      <c r="R93" s="287" t="s">
        <v>1176</v>
      </c>
      <c r="S93" s="287" t="s">
        <v>1176</v>
      </c>
      <c r="T93" s="287" t="s">
        <v>1176</v>
      </c>
      <c r="U93" s="287" t="s">
        <v>1176</v>
      </c>
      <c r="V93" s="287" t="s">
        <v>1176</v>
      </c>
      <c r="W93" s="287" t="s">
        <v>1176</v>
      </c>
      <c r="X93" s="287" t="s">
        <v>1176</v>
      </c>
      <c r="Y93" s="287" t="s">
        <v>1176</v>
      </c>
      <c r="Z93" s="287" t="s">
        <v>1176</v>
      </c>
      <c r="AA93" s="287" t="s">
        <v>1176</v>
      </c>
      <c r="AB93" s="287" t="s">
        <v>1176</v>
      </c>
      <c r="AC93" s="287" t="s">
        <v>1176</v>
      </c>
      <c r="AD93" s="287" t="s">
        <v>1176</v>
      </c>
      <c r="AE93" s="287" t="s">
        <v>1176</v>
      </c>
      <c r="AF93" s="287" t="s">
        <v>1176</v>
      </c>
      <c r="AG93" s="287" t="s">
        <v>1176</v>
      </c>
      <c r="AH93" s="287" t="s">
        <v>1176</v>
      </c>
      <c r="AI93" s="287" t="s">
        <v>1176</v>
      </c>
      <c r="AJ93" s="287" t="s">
        <v>1176</v>
      </c>
      <c r="AK93" s="287" t="s">
        <v>1176</v>
      </c>
      <c r="AL93" s="287" t="s">
        <v>1176</v>
      </c>
      <c r="AM93" s="287" t="s">
        <v>1176</v>
      </c>
      <c r="AN93" s="287" t="s">
        <v>1176</v>
      </c>
      <c r="AO93" s="287"/>
      <c r="AP93" s="287" t="s">
        <v>1176</v>
      </c>
      <c r="AQ93" s="287" t="s">
        <v>1176</v>
      </c>
      <c r="AR93" s="287" t="s">
        <v>1176</v>
      </c>
      <c r="AS93" s="287"/>
      <c r="AT93" s="287" t="s">
        <v>1176</v>
      </c>
      <c r="AU93" s="287" t="s">
        <v>1176</v>
      </c>
      <c r="AV93" s="287" t="s">
        <v>1176</v>
      </c>
      <c r="AW93" s="287" t="s">
        <v>1176</v>
      </c>
      <c r="AX93" s="287" t="s">
        <v>1176</v>
      </c>
      <c r="AY93" s="287"/>
      <c r="AZ93" s="287" t="s">
        <v>1176</v>
      </c>
      <c r="BA93" s="287" t="s">
        <v>1176</v>
      </c>
      <c r="BB93" s="287"/>
      <c r="BC93" s="287" t="s">
        <v>1176</v>
      </c>
      <c r="BD93" s="287" t="s">
        <v>1176</v>
      </c>
      <c r="BE93" s="287" t="s">
        <v>1176</v>
      </c>
      <c r="BF93" s="287" t="s">
        <v>1176</v>
      </c>
      <c r="BG93" s="287" t="s">
        <v>1176</v>
      </c>
      <c r="BH93" s="287" t="s">
        <v>1176</v>
      </c>
      <c r="BI93" s="287" t="s">
        <v>1176</v>
      </c>
      <c r="BJ93" s="287" t="s">
        <v>1176</v>
      </c>
      <c r="BK93" s="287" t="s">
        <v>1176</v>
      </c>
      <c r="BL93" s="287" t="s">
        <v>1176</v>
      </c>
      <c r="BM93" s="287" t="s">
        <v>1176</v>
      </c>
      <c r="BN93" s="287" t="s">
        <v>1176</v>
      </c>
      <c r="BO93" s="287" t="s">
        <v>1176</v>
      </c>
      <c r="BP93" s="287" t="s">
        <v>1176</v>
      </c>
      <c r="BQ93" s="287" t="s">
        <v>1176</v>
      </c>
      <c r="BR93" s="287" t="s">
        <v>1176</v>
      </c>
      <c r="BS93" s="287" t="s">
        <v>1176</v>
      </c>
      <c r="BT93" s="287" t="s">
        <v>1176</v>
      </c>
      <c r="BU93" s="287" t="s">
        <v>1176</v>
      </c>
      <c r="BV93" s="287" t="s">
        <v>1176</v>
      </c>
      <c r="BW93" s="287" t="s">
        <v>1176</v>
      </c>
      <c r="BX93" s="287" t="s">
        <v>1176</v>
      </c>
      <c r="BY93" s="287" t="s">
        <v>1176</v>
      </c>
      <c r="BZ93" s="287" t="s">
        <v>1176</v>
      </c>
      <c r="CA93" s="287" t="s">
        <v>1176</v>
      </c>
      <c r="CB93" s="287" t="s">
        <v>1176</v>
      </c>
      <c r="CC93" s="287" t="s">
        <v>1176</v>
      </c>
      <c r="CD93" s="287" t="s">
        <v>1176</v>
      </c>
      <c r="CE93" s="287" t="s">
        <v>1176</v>
      </c>
      <c r="CF93" s="287" t="s">
        <v>1176</v>
      </c>
      <c r="CG93" s="287" t="s">
        <v>1176</v>
      </c>
      <c r="CH93" s="287" t="s">
        <v>1176</v>
      </c>
      <c r="CI93" s="274"/>
    </row>
    <row r="94" spans="1:87" ht="24">
      <c r="A94" s="285">
        <v>100</v>
      </c>
      <c r="B94" s="286">
        <v>227</v>
      </c>
      <c r="C94" s="649" t="s">
        <v>294</v>
      </c>
      <c r="D94" s="649"/>
      <c r="E94" s="649"/>
      <c r="F94" s="287" t="s">
        <v>1176</v>
      </c>
      <c r="G94" s="287" t="s">
        <v>1176</v>
      </c>
      <c r="H94" s="287" t="s">
        <v>1176</v>
      </c>
      <c r="I94" s="287" t="s">
        <v>1176</v>
      </c>
      <c r="J94" s="392" t="s">
        <v>1161</v>
      </c>
      <c r="K94" s="287" t="s">
        <v>1176</v>
      </c>
      <c r="L94" s="287" t="s">
        <v>1176</v>
      </c>
      <c r="M94" s="287" t="s">
        <v>1176</v>
      </c>
      <c r="N94" s="287" t="s">
        <v>1176</v>
      </c>
      <c r="O94" s="287" t="s">
        <v>1176</v>
      </c>
      <c r="P94" s="287" t="s">
        <v>1176</v>
      </c>
      <c r="Q94" s="287" t="s">
        <v>1176</v>
      </c>
      <c r="R94" s="287" t="s">
        <v>1176</v>
      </c>
      <c r="S94" s="287" t="s">
        <v>1176</v>
      </c>
      <c r="T94" s="287" t="s">
        <v>1176</v>
      </c>
      <c r="U94" s="287" t="s">
        <v>1176</v>
      </c>
      <c r="V94" s="287" t="s">
        <v>1176</v>
      </c>
      <c r="W94" s="287" t="s">
        <v>1176</v>
      </c>
      <c r="X94" s="287" t="s">
        <v>1176</v>
      </c>
      <c r="Y94" s="287" t="s">
        <v>1176</v>
      </c>
      <c r="Z94" s="287" t="s">
        <v>1176</v>
      </c>
      <c r="AA94" s="287" t="s">
        <v>1176</v>
      </c>
      <c r="AB94" s="287" t="s">
        <v>1176</v>
      </c>
      <c r="AC94" s="287" t="s">
        <v>1176</v>
      </c>
      <c r="AD94" s="287" t="s">
        <v>1176</v>
      </c>
      <c r="AE94" s="287" t="s">
        <v>1176</v>
      </c>
      <c r="AF94" s="287" t="s">
        <v>1176</v>
      </c>
      <c r="AG94" s="287" t="s">
        <v>1176</v>
      </c>
      <c r="AH94" s="287" t="s">
        <v>1176</v>
      </c>
      <c r="AI94" s="287" t="s">
        <v>1176</v>
      </c>
      <c r="AJ94" s="287" t="s">
        <v>1176</v>
      </c>
      <c r="AK94" s="287" t="s">
        <v>1176</v>
      </c>
      <c r="AL94" s="287" t="s">
        <v>1176</v>
      </c>
      <c r="AM94" s="287" t="s">
        <v>1176</v>
      </c>
      <c r="AN94" s="287" t="s">
        <v>1176</v>
      </c>
      <c r="AO94" s="287"/>
      <c r="AP94" s="287" t="s">
        <v>1176</v>
      </c>
      <c r="AQ94" s="287" t="s">
        <v>1176</v>
      </c>
      <c r="AR94" s="287" t="s">
        <v>1176</v>
      </c>
      <c r="AS94" s="287"/>
      <c r="AT94" s="287" t="s">
        <v>1176</v>
      </c>
      <c r="AU94" s="287" t="s">
        <v>1176</v>
      </c>
      <c r="AV94" s="287" t="s">
        <v>1176</v>
      </c>
      <c r="AW94" s="287" t="s">
        <v>1176</v>
      </c>
      <c r="AX94" s="287" t="s">
        <v>1176</v>
      </c>
      <c r="AY94" s="287"/>
      <c r="AZ94" s="287" t="s">
        <v>1176</v>
      </c>
      <c r="BA94" s="287" t="s">
        <v>1176</v>
      </c>
      <c r="BB94" s="287"/>
      <c r="BC94" s="287" t="s">
        <v>1176</v>
      </c>
      <c r="BD94" s="287" t="s">
        <v>1176</v>
      </c>
      <c r="BE94" s="287" t="s">
        <v>1176</v>
      </c>
      <c r="BF94" s="287" t="s">
        <v>1176</v>
      </c>
      <c r="BG94" s="287" t="s">
        <v>1176</v>
      </c>
      <c r="BH94" s="287" t="s">
        <v>1176</v>
      </c>
      <c r="BI94" s="287" t="s">
        <v>1176</v>
      </c>
      <c r="BJ94" s="287" t="s">
        <v>1176</v>
      </c>
      <c r="BK94" s="287" t="s">
        <v>1176</v>
      </c>
      <c r="BL94" s="287" t="s">
        <v>1176</v>
      </c>
      <c r="BM94" s="287" t="s">
        <v>1176</v>
      </c>
      <c r="BN94" s="287" t="s">
        <v>1176</v>
      </c>
      <c r="BO94" s="287" t="s">
        <v>1176</v>
      </c>
      <c r="BP94" s="287" t="s">
        <v>1176</v>
      </c>
      <c r="BQ94" s="287" t="s">
        <v>1176</v>
      </c>
      <c r="BR94" s="287" t="s">
        <v>1176</v>
      </c>
      <c r="BS94" s="287" t="s">
        <v>1176</v>
      </c>
      <c r="BT94" s="287" t="s">
        <v>1176</v>
      </c>
      <c r="BU94" s="287" t="s">
        <v>1176</v>
      </c>
      <c r="BV94" s="287" t="s">
        <v>1176</v>
      </c>
      <c r="BW94" s="287" t="s">
        <v>1176</v>
      </c>
      <c r="BX94" s="287" t="s">
        <v>1176</v>
      </c>
      <c r="BY94" s="287" t="s">
        <v>1176</v>
      </c>
      <c r="BZ94" s="287" t="s">
        <v>1176</v>
      </c>
      <c r="CA94" s="287" t="s">
        <v>1176</v>
      </c>
      <c r="CB94" s="287" t="s">
        <v>1176</v>
      </c>
      <c r="CC94" s="287" t="s">
        <v>1176</v>
      </c>
      <c r="CD94" s="287" t="s">
        <v>1176</v>
      </c>
      <c r="CE94" s="287" t="s">
        <v>1176</v>
      </c>
      <c r="CF94" s="287" t="s">
        <v>1176</v>
      </c>
      <c r="CG94" s="287" t="s">
        <v>1176</v>
      </c>
      <c r="CH94" s="287" t="s">
        <v>1176</v>
      </c>
      <c r="CI94" s="274"/>
    </row>
    <row r="95" spans="1:87" ht="409.5">
      <c r="A95" s="285">
        <v>101</v>
      </c>
      <c r="B95" s="384">
        <v>228</v>
      </c>
      <c r="C95" s="385" t="s">
        <v>1317</v>
      </c>
      <c r="D95" s="386" t="s">
        <v>25</v>
      </c>
      <c r="E95" s="385" t="s">
        <v>1317</v>
      </c>
      <c r="F95" s="386" t="s">
        <v>25</v>
      </c>
      <c r="G95" s="290" t="s">
        <v>1317</v>
      </c>
      <c r="H95" s="290" t="s">
        <v>1519</v>
      </c>
      <c r="I95" s="290" t="s">
        <v>1303</v>
      </c>
      <c r="J95" s="70" t="s">
        <v>1161</v>
      </c>
      <c r="K95" s="288" t="s">
        <v>1082</v>
      </c>
      <c r="L95" s="289" t="s">
        <v>648</v>
      </c>
      <c r="M95" s="289"/>
      <c r="N95" s="289" t="s">
        <v>648</v>
      </c>
      <c r="O95" s="289"/>
      <c r="P95" s="289"/>
      <c r="Q95" s="289"/>
      <c r="R95" s="289"/>
      <c r="S95" s="289"/>
      <c r="T95" s="289"/>
      <c r="U95" s="289"/>
      <c r="V95" s="290"/>
      <c r="W95" s="290"/>
      <c r="X95" s="290"/>
      <c r="Y95" s="290"/>
      <c r="Z95" s="290"/>
      <c r="AA95" s="290" t="s">
        <v>1769</v>
      </c>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0"/>
      <c r="AY95" s="290"/>
      <c r="AZ95" s="290"/>
      <c r="BA95" s="290"/>
      <c r="BB95" s="290"/>
      <c r="BC95" s="290"/>
      <c r="BD95" s="290"/>
      <c r="BE95" s="290"/>
      <c r="BF95" s="290"/>
      <c r="BG95" s="290"/>
      <c r="BH95" s="290"/>
      <c r="BI95" s="290"/>
      <c r="BJ95" s="290"/>
      <c r="BK95" s="290"/>
      <c r="BL95" s="290"/>
      <c r="BM95" s="290"/>
      <c r="BN95" s="290"/>
      <c r="BO95" s="290"/>
      <c r="BP95" s="290"/>
      <c r="BQ95" s="290"/>
      <c r="BR95" s="290"/>
      <c r="BS95" s="290"/>
      <c r="BT95" s="290"/>
      <c r="BU95" s="290"/>
      <c r="BV95" s="290"/>
      <c r="BW95" s="290"/>
      <c r="BX95" s="290"/>
      <c r="BY95" s="290"/>
      <c r="BZ95" s="290"/>
      <c r="CA95" s="291">
        <f t="shared" si="16"/>
        <v>0</v>
      </c>
      <c r="CB95" s="292" t="e">
        <f>CA95/COUNTA($BK95:$BT95)</f>
        <v>#DIV/0!</v>
      </c>
      <c r="CC95" s="291">
        <f t="shared" si="17"/>
        <v>0</v>
      </c>
      <c r="CD95" s="292" t="e">
        <f>CC95/COUNTA($BK95:$BT95)</f>
        <v>#DIV/0!</v>
      </c>
      <c r="CE95" s="291">
        <f t="shared" si="18"/>
        <v>0</v>
      </c>
      <c r="CF95" s="292" t="e">
        <f t="shared" si="19"/>
        <v>#DIV/0!</v>
      </c>
      <c r="CG95" s="291" t="e">
        <f t="shared" si="20"/>
        <v>#DIV/0!</v>
      </c>
      <c r="CH95" s="291" t="e">
        <f t="shared" si="21"/>
        <v>#DIV/0!</v>
      </c>
      <c r="CI95" s="274"/>
    </row>
    <row r="96" spans="1:87" ht="24">
      <c r="A96" s="285">
        <v>102</v>
      </c>
      <c r="B96" s="286">
        <v>232</v>
      </c>
      <c r="C96" s="649" t="s">
        <v>1200</v>
      </c>
      <c r="D96" s="649"/>
      <c r="E96" s="649"/>
      <c r="F96" s="287" t="s">
        <v>1176</v>
      </c>
      <c r="G96" s="287" t="s">
        <v>1176</v>
      </c>
      <c r="H96" s="287" t="s">
        <v>1176</v>
      </c>
      <c r="I96" s="287" t="s">
        <v>1176</v>
      </c>
      <c r="J96" s="392" t="s">
        <v>1161</v>
      </c>
      <c r="K96" s="287" t="s">
        <v>1176</v>
      </c>
      <c r="L96" s="287" t="s">
        <v>1176</v>
      </c>
      <c r="M96" s="287" t="s">
        <v>1176</v>
      </c>
      <c r="N96" s="287" t="s">
        <v>1176</v>
      </c>
      <c r="O96" s="287" t="s">
        <v>1176</v>
      </c>
      <c r="P96" s="287" t="s">
        <v>1176</v>
      </c>
      <c r="Q96" s="287" t="s">
        <v>1176</v>
      </c>
      <c r="R96" s="287" t="s">
        <v>1176</v>
      </c>
      <c r="S96" s="287" t="s">
        <v>1176</v>
      </c>
      <c r="T96" s="287" t="s">
        <v>1176</v>
      </c>
      <c r="U96" s="287" t="s">
        <v>1176</v>
      </c>
      <c r="V96" s="287" t="s">
        <v>1176</v>
      </c>
      <c r="W96" s="287" t="s">
        <v>1176</v>
      </c>
      <c r="X96" s="287" t="s">
        <v>1176</v>
      </c>
      <c r="Y96" s="287" t="s">
        <v>1176</v>
      </c>
      <c r="Z96" s="287" t="s">
        <v>1176</v>
      </c>
      <c r="AA96" s="287" t="s">
        <v>1176</v>
      </c>
      <c r="AB96" s="287" t="s">
        <v>1176</v>
      </c>
      <c r="AC96" s="287" t="s">
        <v>1176</v>
      </c>
      <c r="AD96" s="287" t="s">
        <v>1176</v>
      </c>
      <c r="AE96" s="287" t="s">
        <v>1176</v>
      </c>
      <c r="AF96" s="287" t="s">
        <v>1176</v>
      </c>
      <c r="AG96" s="287" t="s">
        <v>1176</v>
      </c>
      <c r="AH96" s="287" t="s">
        <v>1176</v>
      </c>
      <c r="AI96" s="287" t="s">
        <v>1176</v>
      </c>
      <c r="AJ96" s="287" t="s">
        <v>1176</v>
      </c>
      <c r="AK96" s="287" t="s">
        <v>1176</v>
      </c>
      <c r="AL96" s="287" t="s">
        <v>1176</v>
      </c>
      <c r="AM96" s="287" t="s">
        <v>1176</v>
      </c>
      <c r="AN96" s="287" t="s">
        <v>1176</v>
      </c>
      <c r="AO96" s="287"/>
      <c r="AP96" s="287" t="s">
        <v>1176</v>
      </c>
      <c r="AQ96" s="287" t="s">
        <v>1176</v>
      </c>
      <c r="AR96" s="287" t="s">
        <v>1176</v>
      </c>
      <c r="AS96" s="287"/>
      <c r="AT96" s="287" t="s">
        <v>1176</v>
      </c>
      <c r="AU96" s="287" t="s">
        <v>1176</v>
      </c>
      <c r="AV96" s="287" t="s">
        <v>1176</v>
      </c>
      <c r="AW96" s="287" t="s">
        <v>1176</v>
      </c>
      <c r="AX96" s="287" t="s">
        <v>1176</v>
      </c>
      <c r="AY96" s="287"/>
      <c r="AZ96" s="287" t="s">
        <v>1176</v>
      </c>
      <c r="BA96" s="287" t="s">
        <v>1176</v>
      </c>
      <c r="BB96" s="287"/>
      <c r="BC96" s="287" t="s">
        <v>1176</v>
      </c>
      <c r="BD96" s="287" t="s">
        <v>1176</v>
      </c>
      <c r="BE96" s="287" t="s">
        <v>1176</v>
      </c>
      <c r="BF96" s="287" t="s">
        <v>1176</v>
      </c>
      <c r="BG96" s="287" t="s">
        <v>1176</v>
      </c>
      <c r="BH96" s="287" t="s">
        <v>1176</v>
      </c>
      <c r="BI96" s="287" t="s">
        <v>1176</v>
      </c>
      <c r="BJ96" s="287" t="s">
        <v>1176</v>
      </c>
      <c r="BK96" s="287" t="s">
        <v>1176</v>
      </c>
      <c r="BL96" s="287" t="s">
        <v>1176</v>
      </c>
      <c r="BM96" s="287" t="s">
        <v>1176</v>
      </c>
      <c r="BN96" s="287" t="s">
        <v>1176</v>
      </c>
      <c r="BO96" s="287" t="s">
        <v>1176</v>
      </c>
      <c r="BP96" s="287" t="s">
        <v>1176</v>
      </c>
      <c r="BQ96" s="287" t="s">
        <v>1176</v>
      </c>
      <c r="BR96" s="287" t="s">
        <v>1176</v>
      </c>
      <c r="BS96" s="287" t="s">
        <v>1176</v>
      </c>
      <c r="BT96" s="287" t="s">
        <v>1176</v>
      </c>
      <c r="BU96" s="287" t="s">
        <v>1176</v>
      </c>
      <c r="BV96" s="287" t="s">
        <v>1176</v>
      </c>
      <c r="BW96" s="287" t="s">
        <v>1176</v>
      </c>
      <c r="BX96" s="287" t="s">
        <v>1176</v>
      </c>
      <c r="BY96" s="287" t="s">
        <v>1176</v>
      </c>
      <c r="BZ96" s="287" t="s">
        <v>1176</v>
      </c>
      <c r="CA96" s="287" t="s">
        <v>1176</v>
      </c>
      <c r="CB96" s="287" t="s">
        <v>1176</v>
      </c>
      <c r="CC96" s="287" t="s">
        <v>1176</v>
      </c>
      <c r="CD96" s="287" t="s">
        <v>1176</v>
      </c>
      <c r="CE96" s="287" t="s">
        <v>1176</v>
      </c>
      <c r="CF96" s="287" t="s">
        <v>1176</v>
      </c>
      <c r="CG96" s="287" t="s">
        <v>1176</v>
      </c>
      <c r="CH96" s="287" t="s">
        <v>1176</v>
      </c>
      <c r="CI96" s="274"/>
    </row>
    <row r="97" spans="1:87" ht="24">
      <c r="A97" s="285">
        <v>104</v>
      </c>
      <c r="B97" s="286">
        <v>233</v>
      </c>
      <c r="C97" s="649" t="s">
        <v>1123</v>
      </c>
      <c r="D97" s="649"/>
      <c r="E97" s="649"/>
      <c r="F97" s="287" t="s">
        <v>1176</v>
      </c>
      <c r="G97" s="287" t="s">
        <v>1176</v>
      </c>
      <c r="H97" s="287" t="s">
        <v>1176</v>
      </c>
      <c r="I97" s="287" t="s">
        <v>1176</v>
      </c>
      <c r="J97" s="392" t="s">
        <v>1161</v>
      </c>
      <c r="K97" s="287" t="s">
        <v>1176</v>
      </c>
      <c r="L97" s="287" t="s">
        <v>1176</v>
      </c>
      <c r="M97" s="287" t="s">
        <v>1176</v>
      </c>
      <c r="N97" s="287" t="s">
        <v>1176</v>
      </c>
      <c r="O97" s="287" t="s">
        <v>1176</v>
      </c>
      <c r="P97" s="287" t="s">
        <v>1176</v>
      </c>
      <c r="Q97" s="287" t="s">
        <v>1176</v>
      </c>
      <c r="R97" s="287" t="s">
        <v>1176</v>
      </c>
      <c r="S97" s="287" t="s">
        <v>1176</v>
      </c>
      <c r="T97" s="287" t="s">
        <v>1176</v>
      </c>
      <c r="U97" s="287" t="s">
        <v>1176</v>
      </c>
      <c r="V97" s="287" t="s">
        <v>1176</v>
      </c>
      <c r="W97" s="287" t="s">
        <v>1176</v>
      </c>
      <c r="X97" s="287" t="s">
        <v>1176</v>
      </c>
      <c r="Y97" s="287" t="s">
        <v>1176</v>
      </c>
      <c r="Z97" s="287" t="s">
        <v>1176</v>
      </c>
      <c r="AA97" s="287" t="s">
        <v>1176</v>
      </c>
      <c r="AB97" s="287" t="s">
        <v>1176</v>
      </c>
      <c r="AC97" s="287" t="s">
        <v>1176</v>
      </c>
      <c r="AD97" s="287" t="s">
        <v>1176</v>
      </c>
      <c r="AE97" s="287" t="s">
        <v>1176</v>
      </c>
      <c r="AF97" s="287" t="s">
        <v>1176</v>
      </c>
      <c r="AG97" s="287" t="s">
        <v>1176</v>
      </c>
      <c r="AH97" s="287" t="s">
        <v>1176</v>
      </c>
      <c r="AI97" s="287" t="s">
        <v>1176</v>
      </c>
      <c r="AJ97" s="287" t="s">
        <v>1176</v>
      </c>
      <c r="AK97" s="287" t="s">
        <v>1176</v>
      </c>
      <c r="AL97" s="287" t="s">
        <v>1176</v>
      </c>
      <c r="AM97" s="287" t="s">
        <v>1176</v>
      </c>
      <c r="AN97" s="287" t="s">
        <v>1176</v>
      </c>
      <c r="AO97" s="287"/>
      <c r="AP97" s="287" t="s">
        <v>1176</v>
      </c>
      <c r="AQ97" s="287" t="s">
        <v>1176</v>
      </c>
      <c r="AR97" s="287" t="s">
        <v>1176</v>
      </c>
      <c r="AS97" s="287"/>
      <c r="AT97" s="287" t="s">
        <v>1176</v>
      </c>
      <c r="AU97" s="287" t="s">
        <v>1176</v>
      </c>
      <c r="AV97" s="287" t="s">
        <v>1176</v>
      </c>
      <c r="AW97" s="287" t="s">
        <v>1176</v>
      </c>
      <c r="AX97" s="287" t="s">
        <v>1176</v>
      </c>
      <c r="AY97" s="287"/>
      <c r="AZ97" s="287" t="s">
        <v>1176</v>
      </c>
      <c r="BA97" s="287" t="s">
        <v>1176</v>
      </c>
      <c r="BB97" s="287"/>
      <c r="BC97" s="287" t="s">
        <v>1176</v>
      </c>
      <c r="BD97" s="287" t="s">
        <v>1176</v>
      </c>
      <c r="BE97" s="287" t="s">
        <v>1176</v>
      </c>
      <c r="BF97" s="287" t="s">
        <v>1176</v>
      </c>
      <c r="BG97" s="287" t="s">
        <v>1176</v>
      </c>
      <c r="BH97" s="287" t="s">
        <v>1176</v>
      </c>
      <c r="BI97" s="287" t="s">
        <v>1176</v>
      </c>
      <c r="BJ97" s="287" t="s">
        <v>1176</v>
      </c>
      <c r="BK97" s="287" t="s">
        <v>1176</v>
      </c>
      <c r="BL97" s="287" t="s">
        <v>1176</v>
      </c>
      <c r="BM97" s="287" t="s">
        <v>1176</v>
      </c>
      <c r="BN97" s="287" t="s">
        <v>1176</v>
      </c>
      <c r="BO97" s="287" t="s">
        <v>1176</v>
      </c>
      <c r="BP97" s="287" t="s">
        <v>1176</v>
      </c>
      <c r="BQ97" s="287" t="s">
        <v>1176</v>
      </c>
      <c r="BR97" s="287" t="s">
        <v>1176</v>
      </c>
      <c r="BS97" s="287" t="s">
        <v>1176</v>
      </c>
      <c r="BT97" s="287" t="s">
        <v>1176</v>
      </c>
      <c r="BU97" s="287" t="s">
        <v>1176</v>
      </c>
      <c r="BV97" s="287" t="s">
        <v>1176</v>
      </c>
      <c r="BW97" s="287" t="s">
        <v>1176</v>
      </c>
      <c r="BX97" s="287" t="s">
        <v>1176</v>
      </c>
      <c r="BY97" s="287" t="s">
        <v>1176</v>
      </c>
      <c r="BZ97" s="287" t="s">
        <v>1176</v>
      </c>
      <c r="CA97" s="287" t="s">
        <v>1176</v>
      </c>
      <c r="CB97" s="287" t="s">
        <v>1176</v>
      </c>
      <c r="CC97" s="287" t="s">
        <v>1176</v>
      </c>
      <c r="CD97" s="287" t="s">
        <v>1176</v>
      </c>
      <c r="CE97" s="287" t="s">
        <v>1176</v>
      </c>
      <c r="CF97" s="287" t="s">
        <v>1176</v>
      </c>
      <c r="CG97" s="287" t="s">
        <v>1176</v>
      </c>
      <c r="CH97" s="287" t="s">
        <v>1176</v>
      </c>
      <c r="CI97" s="274"/>
    </row>
    <row r="98" spans="1:87" ht="24">
      <c r="A98" s="651">
        <v>102</v>
      </c>
      <c r="B98" s="298">
        <v>234</v>
      </c>
      <c r="C98" s="645" t="s">
        <v>298</v>
      </c>
      <c r="D98" s="645" t="s">
        <v>25</v>
      </c>
      <c r="E98" s="645" t="s">
        <v>298</v>
      </c>
      <c r="F98" s="645" t="s">
        <v>25</v>
      </c>
      <c r="G98" s="616" t="s">
        <v>298</v>
      </c>
      <c r="H98" s="290" t="s">
        <v>1676</v>
      </c>
      <c r="I98" s="646" t="s">
        <v>1303</v>
      </c>
      <c r="J98" s="70" t="s">
        <v>1161</v>
      </c>
      <c r="K98" s="288" t="s">
        <v>1082</v>
      </c>
      <c r="L98" s="289" t="s">
        <v>648</v>
      </c>
      <c r="M98" s="289" t="s">
        <v>648</v>
      </c>
      <c r="N98" s="289"/>
      <c r="O98" s="289"/>
      <c r="P98" s="289"/>
      <c r="Q98" s="289"/>
      <c r="R98" s="289"/>
      <c r="S98" s="289"/>
      <c r="T98" s="289"/>
      <c r="U98" s="289"/>
      <c r="V98" s="290"/>
      <c r="W98" s="290"/>
      <c r="X98" s="290" t="s">
        <v>1772</v>
      </c>
      <c r="Y98" s="290"/>
      <c r="Z98" s="290"/>
      <c r="AA98" s="290"/>
      <c r="AB98" s="290"/>
      <c r="AC98" s="290" t="s">
        <v>1772</v>
      </c>
      <c r="AD98" s="290"/>
      <c r="AE98" s="290"/>
      <c r="AF98" s="290"/>
      <c r="AG98" s="290"/>
      <c r="AH98" s="290"/>
      <c r="AI98" s="290"/>
      <c r="AJ98" s="290"/>
      <c r="AK98" s="290" t="s">
        <v>1772</v>
      </c>
      <c r="AL98" s="290"/>
      <c r="AM98" s="290"/>
      <c r="AN98" s="290"/>
      <c r="AO98" s="290"/>
      <c r="AP98" s="290"/>
      <c r="AQ98" s="290"/>
      <c r="AR98" s="290"/>
      <c r="AS98" s="290"/>
      <c r="AT98" s="290"/>
      <c r="AU98" s="290"/>
      <c r="AV98" s="290"/>
      <c r="AW98" s="290"/>
      <c r="AX98" s="290"/>
      <c r="AY98" s="290"/>
      <c r="AZ98" s="290"/>
      <c r="BA98" s="290"/>
      <c r="BB98" s="290"/>
      <c r="BC98" s="290"/>
      <c r="BD98" s="290"/>
      <c r="BE98" s="290"/>
      <c r="BF98" s="290"/>
      <c r="BG98" s="290"/>
      <c r="BH98" s="290"/>
      <c r="BI98" s="290"/>
      <c r="BJ98" s="290"/>
      <c r="BK98" s="290"/>
      <c r="BL98" s="290"/>
      <c r="BM98" s="290"/>
      <c r="BN98" s="290"/>
      <c r="BO98" s="290"/>
      <c r="BP98" s="290"/>
      <c r="BQ98" s="290"/>
      <c r="BR98" s="290"/>
      <c r="BS98" s="290"/>
      <c r="BT98" s="290"/>
      <c r="BU98" s="290"/>
      <c r="BV98" s="290"/>
      <c r="BW98" s="290"/>
      <c r="BX98" s="290"/>
      <c r="BY98" s="290"/>
      <c r="BZ98" s="290"/>
      <c r="CA98" s="291">
        <f t="shared" si="16"/>
        <v>0</v>
      </c>
      <c r="CB98" s="292" t="e">
        <f>CA98/COUNTA($BK98:$BT98)</f>
        <v>#DIV/0!</v>
      </c>
      <c r="CC98" s="291">
        <f t="shared" si="17"/>
        <v>0</v>
      </c>
      <c r="CD98" s="292" t="e">
        <f>CC98/COUNTA($BK98:$BT98)</f>
        <v>#DIV/0!</v>
      </c>
      <c r="CE98" s="291">
        <f t="shared" si="18"/>
        <v>0</v>
      </c>
      <c r="CF98" s="292" t="e">
        <f t="shared" si="19"/>
        <v>#DIV/0!</v>
      </c>
      <c r="CG98" s="291" t="e">
        <f t="shared" si="20"/>
        <v>#DIV/0!</v>
      </c>
      <c r="CH98" s="291" t="e">
        <f t="shared" si="21"/>
        <v>#DIV/0!</v>
      </c>
      <c r="CI98" s="274"/>
    </row>
    <row r="99" spans="1:87" ht="24">
      <c r="A99" s="652"/>
      <c r="B99" s="299"/>
      <c r="C99" s="643"/>
      <c r="D99" s="643"/>
      <c r="E99" s="643"/>
      <c r="F99" s="643"/>
      <c r="G99" s="617"/>
      <c r="H99" s="290" t="s">
        <v>1816</v>
      </c>
      <c r="I99" s="647" t="s">
        <v>1303</v>
      </c>
      <c r="J99" s="70" t="s">
        <v>1161</v>
      </c>
      <c r="K99" s="288" t="s">
        <v>1082</v>
      </c>
      <c r="L99" s="289" t="s">
        <v>648</v>
      </c>
      <c r="M99" s="289"/>
      <c r="N99" s="289"/>
      <c r="O99" s="289" t="s">
        <v>648</v>
      </c>
      <c r="P99" s="289"/>
      <c r="Q99" s="289"/>
      <c r="R99" s="289"/>
      <c r="S99" s="289"/>
      <c r="T99" s="289"/>
      <c r="U99" s="289"/>
      <c r="V99" s="290"/>
      <c r="W99" s="290"/>
      <c r="X99" s="290"/>
      <c r="Y99" s="290"/>
      <c r="Z99" s="290"/>
      <c r="AA99" s="290"/>
      <c r="AB99" s="290"/>
      <c r="AC99" s="290"/>
      <c r="AD99" s="290"/>
      <c r="AE99" s="290"/>
      <c r="AF99" s="290" t="s">
        <v>1769</v>
      </c>
      <c r="AG99" s="290"/>
      <c r="AH99" s="290"/>
      <c r="AI99" s="290"/>
      <c r="AJ99" s="290"/>
      <c r="AK99" s="290"/>
      <c r="AL99" s="290"/>
      <c r="AM99" s="290"/>
      <c r="AN99" s="290"/>
      <c r="AO99" s="290"/>
      <c r="AP99" s="290"/>
      <c r="AQ99" s="290"/>
      <c r="AR99" s="290"/>
      <c r="AS99" s="290"/>
      <c r="AT99" s="290"/>
      <c r="AU99" s="290"/>
      <c r="AV99" s="290"/>
      <c r="AW99" s="290"/>
      <c r="AX99" s="290"/>
      <c r="AY99" s="290"/>
      <c r="AZ99" s="290"/>
      <c r="BA99" s="290"/>
      <c r="BB99" s="290"/>
      <c r="BC99" s="290"/>
      <c r="BD99" s="290"/>
      <c r="BE99" s="290"/>
      <c r="BF99" s="290"/>
      <c r="BG99" s="290"/>
      <c r="BH99" s="290"/>
      <c r="BI99" s="290"/>
      <c r="BJ99" s="290"/>
      <c r="BK99" s="290"/>
      <c r="BL99" s="290"/>
      <c r="BM99" s="290"/>
      <c r="BN99" s="290"/>
      <c r="BO99" s="290"/>
      <c r="BP99" s="290"/>
      <c r="BQ99" s="290"/>
      <c r="BR99" s="290"/>
      <c r="BS99" s="290"/>
      <c r="BT99" s="290"/>
      <c r="BU99" s="290"/>
      <c r="BV99" s="290"/>
      <c r="BW99" s="290"/>
      <c r="BX99" s="290"/>
      <c r="BY99" s="290"/>
      <c r="BZ99" s="290"/>
      <c r="CA99" s="291">
        <f t="shared" si="16"/>
        <v>0</v>
      </c>
      <c r="CB99" s="292" t="e">
        <f>CA99/COUNTA($BK99:$BT99)</f>
        <v>#DIV/0!</v>
      </c>
      <c r="CC99" s="291">
        <f t="shared" si="17"/>
        <v>0</v>
      </c>
      <c r="CD99" s="292" t="e">
        <f>CC99/COUNTA($BK99:$BT99)</f>
        <v>#DIV/0!</v>
      </c>
      <c r="CE99" s="291">
        <f t="shared" si="18"/>
        <v>0</v>
      </c>
      <c r="CF99" s="292" t="e">
        <f t="shared" si="19"/>
        <v>#DIV/0!</v>
      </c>
      <c r="CG99" s="291" t="e">
        <f t="shared" si="20"/>
        <v>#DIV/0!</v>
      </c>
      <c r="CH99" s="291" t="e">
        <f t="shared" si="21"/>
        <v>#DIV/0!</v>
      </c>
      <c r="CI99" s="274"/>
    </row>
    <row r="100" spans="1:87" ht="24">
      <c r="A100" s="652"/>
      <c r="B100" s="299"/>
      <c r="C100" s="643"/>
      <c r="D100" s="643"/>
      <c r="E100" s="643"/>
      <c r="F100" s="643"/>
      <c r="G100" s="617"/>
      <c r="H100" s="290" t="s">
        <v>1815</v>
      </c>
      <c r="I100" s="648" t="s">
        <v>1303</v>
      </c>
      <c r="J100" s="70" t="s">
        <v>1161</v>
      </c>
      <c r="K100" s="288" t="s">
        <v>1082</v>
      </c>
      <c r="L100" s="289" t="s">
        <v>648</v>
      </c>
      <c r="M100" s="289"/>
      <c r="N100" s="289" t="s">
        <v>648</v>
      </c>
      <c r="O100" s="289"/>
      <c r="P100" s="289"/>
      <c r="Q100" s="289"/>
      <c r="R100" s="289"/>
      <c r="S100" s="289"/>
      <c r="T100" s="289"/>
      <c r="U100" s="289"/>
      <c r="V100" s="290"/>
      <c r="W100" s="290"/>
      <c r="X100" s="290"/>
      <c r="Y100" s="290"/>
      <c r="Z100" s="290" t="s">
        <v>1772</v>
      </c>
      <c r="AA100" s="290"/>
      <c r="AB100" s="290"/>
      <c r="AC100" s="290"/>
      <c r="AD100" s="290" t="s">
        <v>1769</v>
      </c>
      <c r="AE100" s="290"/>
      <c r="AF100" s="290"/>
      <c r="AG100" s="290"/>
      <c r="AH100" s="290"/>
      <c r="AI100" s="290"/>
      <c r="AJ100" s="290"/>
      <c r="AK100" s="290"/>
      <c r="AL100" s="290"/>
      <c r="AM100" s="290"/>
      <c r="AN100" s="290"/>
      <c r="AO100" s="290"/>
      <c r="AP100" s="290"/>
      <c r="AQ100" s="290"/>
      <c r="AR100" s="290"/>
      <c r="AS100" s="290"/>
      <c r="AT100" s="290"/>
      <c r="AU100" s="290"/>
      <c r="AV100" s="290"/>
      <c r="AW100" s="290"/>
      <c r="AX100" s="290"/>
      <c r="AY100" s="290"/>
      <c r="AZ100" s="290"/>
      <c r="BA100" s="290"/>
      <c r="BB100" s="290"/>
      <c r="BC100" s="290"/>
      <c r="BD100" s="290"/>
      <c r="BE100" s="290"/>
      <c r="BF100" s="290"/>
      <c r="BG100" s="290"/>
      <c r="BH100" s="290"/>
      <c r="BI100" s="290"/>
      <c r="BJ100" s="290"/>
      <c r="BK100" s="290"/>
      <c r="BL100" s="290"/>
      <c r="BM100" s="290"/>
      <c r="BN100" s="290"/>
      <c r="BO100" s="290"/>
      <c r="BP100" s="290"/>
      <c r="BQ100" s="290"/>
      <c r="BR100" s="290"/>
      <c r="BS100" s="290"/>
      <c r="BT100" s="290"/>
      <c r="BU100" s="290"/>
      <c r="BV100" s="290"/>
      <c r="BW100" s="290"/>
      <c r="BX100" s="290"/>
      <c r="BY100" s="290"/>
      <c r="BZ100" s="290"/>
      <c r="CA100" s="291">
        <f t="shared" si="16"/>
        <v>0</v>
      </c>
      <c r="CB100" s="292" t="e">
        <f>CA100/COUNTA($BK100:$BT100)</f>
        <v>#DIV/0!</v>
      </c>
      <c r="CC100" s="291">
        <f t="shared" si="17"/>
        <v>0</v>
      </c>
      <c r="CD100" s="292" t="e">
        <f>CC100/COUNTA($BK100:$BT100)</f>
        <v>#DIV/0!</v>
      </c>
      <c r="CE100" s="291">
        <f t="shared" si="18"/>
        <v>0</v>
      </c>
      <c r="CF100" s="292" t="e">
        <f t="shared" si="19"/>
        <v>#DIV/0!</v>
      </c>
      <c r="CG100" s="291" t="e">
        <f t="shared" si="20"/>
        <v>#DIV/0!</v>
      </c>
      <c r="CH100" s="291" t="e">
        <f t="shared" si="21"/>
        <v>#DIV/0!</v>
      </c>
      <c r="CI100" s="274"/>
    </row>
    <row r="101" spans="1:87" ht="24">
      <c r="A101" s="652"/>
      <c r="B101" s="299"/>
      <c r="C101" s="643"/>
      <c r="D101" s="643"/>
      <c r="E101" s="643"/>
      <c r="F101" s="643"/>
      <c r="G101" s="617"/>
      <c r="H101" s="372" t="s">
        <v>1677</v>
      </c>
      <c r="I101" s="646" t="s">
        <v>1303</v>
      </c>
      <c r="J101" s="70" t="s">
        <v>1161</v>
      </c>
      <c r="K101" s="288" t="s">
        <v>1082</v>
      </c>
      <c r="L101" s="289" t="s">
        <v>648</v>
      </c>
      <c r="M101" s="289" t="s">
        <v>648</v>
      </c>
      <c r="N101" s="289" t="s">
        <v>648</v>
      </c>
      <c r="O101" s="289" t="s">
        <v>648</v>
      </c>
      <c r="P101" s="289" t="s">
        <v>648</v>
      </c>
      <c r="Q101" s="289" t="s">
        <v>648</v>
      </c>
      <c r="R101" s="289" t="s">
        <v>648</v>
      </c>
      <c r="S101" s="289" t="s">
        <v>648</v>
      </c>
      <c r="T101" s="289" t="s">
        <v>648</v>
      </c>
      <c r="U101" s="289" t="s">
        <v>648</v>
      </c>
      <c r="V101" s="290"/>
      <c r="W101" s="290"/>
      <c r="X101" s="290" t="s">
        <v>1772</v>
      </c>
      <c r="Y101" s="290"/>
      <c r="Z101" s="290"/>
      <c r="AA101" s="290"/>
      <c r="AB101" s="290"/>
      <c r="AC101" s="290" t="s">
        <v>1772</v>
      </c>
      <c r="AD101" s="290"/>
      <c r="AE101" s="290" t="s">
        <v>1772</v>
      </c>
      <c r="AF101" s="290"/>
      <c r="AG101" s="290"/>
      <c r="AH101" s="290"/>
      <c r="AI101" s="290" t="s">
        <v>1768</v>
      </c>
      <c r="AJ101" s="290"/>
      <c r="AK101" s="290"/>
      <c r="AL101" s="290"/>
      <c r="AM101" s="290"/>
      <c r="AN101" s="290" t="s">
        <v>1772</v>
      </c>
      <c r="AO101" s="290"/>
      <c r="AP101" s="290"/>
      <c r="AQ101" s="290"/>
      <c r="AR101" s="290"/>
      <c r="AS101" s="290"/>
      <c r="AT101" s="290"/>
      <c r="AU101" s="290"/>
      <c r="AV101" s="290"/>
      <c r="AW101" s="290"/>
      <c r="AX101" s="290" t="s">
        <v>1772</v>
      </c>
      <c r="AY101" s="290"/>
      <c r="AZ101" s="290"/>
      <c r="BA101" s="290"/>
      <c r="BB101" s="290" t="s">
        <v>1768</v>
      </c>
      <c r="BC101" s="290"/>
      <c r="BD101" s="290"/>
      <c r="BE101" s="290"/>
      <c r="BF101" s="290" t="s">
        <v>1772</v>
      </c>
      <c r="BG101" s="290"/>
      <c r="BH101" s="290"/>
      <c r="BI101" s="290" t="s">
        <v>1772</v>
      </c>
      <c r="BJ101" s="290"/>
      <c r="BK101" s="290"/>
      <c r="BL101" s="290"/>
      <c r="BM101" s="290"/>
      <c r="BN101" s="290"/>
      <c r="BO101" s="290"/>
      <c r="BP101" s="290"/>
      <c r="BQ101" s="290"/>
      <c r="BR101" s="290"/>
      <c r="BS101" s="290"/>
      <c r="BT101" s="290"/>
      <c r="BU101" s="290"/>
      <c r="BV101" s="290"/>
      <c r="BW101" s="290"/>
      <c r="BX101" s="290"/>
      <c r="BY101" s="290"/>
      <c r="BZ101" s="290"/>
      <c r="CA101" s="291">
        <f t="shared" si="16"/>
        <v>0</v>
      </c>
      <c r="CB101" s="292" t="e">
        <f>CA101/COUNTA($BK101:$BT101)</f>
        <v>#DIV/0!</v>
      </c>
      <c r="CC101" s="291">
        <f t="shared" si="17"/>
        <v>0</v>
      </c>
      <c r="CD101" s="292" t="e">
        <f>CC101/COUNTA($BK101:$BT101)</f>
        <v>#DIV/0!</v>
      </c>
      <c r="CE101" s="291">
        <f t="shared" si="18"/>
        <v>0</v>
      </c>
      <c r="CF101" s="292" t="e">
        <f t="shared" si="19"/>
        <v>#DIV/0!</v>
      </c>
      <c r="CG101" s="291" t="e">
        <f t="shared" si="20"/>
        <v>#DIV/0!</v>
      </c>
      <c r="CH101" s="291" t="e">
        <f t="shared" si="21"/>
        <v>#DIV/0!</v>
      </c>
      <c r="CI101" s="274"/>
    </row>
    <row r="102" spans="1:87" ht="24">
      <c r="A102" s="652"/>
      <c r="B102" s="299"/>
      <c r="C102" s="643"/>
      <c r="D102" s="643"/>
      <c r="E102" s="643"/>
      <c r="F102" s="643"/>
      <c r="G102" s="617"/>
      <c r="H102" s="290" t="s">
        <v>1678</v>
      </c>
      <c r="I102" s="648"/>
      <c r="J102" s="70" t="s">
        <v>1161</v>
      </c>
      <c r="K102" s="288" t="s">
        <v>1082</v>
      </c>
      <c r="L102" s="289" t="s">
        <v>648</v>
      </c>
      <c r="M102" s="289" t="s">
        <v>648</v>
      </c>
      <c r="N102" s="289"/>
      <c r="O102" s="289"/>
      <c r="P102" s="289"/>
      <c r="Q102" s="289"/>
      <c r="R102" s="289"/>
      <c r="S102" s="289"/>
      <c r="T102" s="289"/>
      <c r="U102" s="289"/>
      <c r="V102" s="290"/>
      <c r="W102" s="290"/>
      <c r="X102" s="290" t="s">
        <v>1768</v>
      </c>
      <c r="Y102" s="290"/>
      <c r="Z102" s="290"/>
      <c r="AA102" s="290"/>
      <c r="AB102" s="290"/>
      <c r="AC102" s="290"/>
      <c r="AD102" s="290"/>
      <c r="AE102" s="290"/>
      <c r="AF102" s="290"/>
      <c r="AG102" s="290"/>
      <c r="AH102" s="290"/>
      <c r="AI102" s="290"/>
      <c r="AJ102" s="290"/>
      <c r="AK102" s="290"/>
      <c r="AL102" s="290"/>
      <c r="AM102" s="290"/>
      <c r="AN102" s="290"/>
      <c r="AO102" s="290"/>
      <c r="AP102" s="290"/>
      <c r="AQ102" s="290"/>
      <c r="AR102" s="290"/>
      <c r="AS102" s="290"/>
      <c r="AT102" s="290"/>
      <c r="AU102" s="290"/>
      <c r="AV102" s="290"/>
      <c r="AW102" s="290"/>
      <c r="AX102" s="290"/>
      <c r="AY102" s="290"/>
      <c r="AZ102" s="290"/>
      <c r="BA102" s="290"/>
      <c r="BB102" s="290"/>
      <c r="BC102" s="290"/>
      <c r="BD102" s="290"/>
      <c r="BE102" s="290"/>
      <c r="BF102" s="290"/>
      <c r="BG102" s="290"/>
      <c r="BH102" s="290"/>
      <c r="BI102" s="290"/>
      <c r="BJ102" s="290"/>
      <c r="BK102" s="290"/>
      <c r="BL102" s="290"/>
      <c r="BM102" s="290"/>
      <c r="BN102" s="290"/>
      <c r="BO102" s="290"/>
      <c r="BP102" s="290"/>
      <c r="BQ102" s="290"/>
      <c r="BR102" s="290"/>
      <c r="BS102" s="290"/>
      <c r="BT102" s="290"/>
      <c r="BU102" s="290"/>
      <c r="BV102" s="290"/>
      <c r="BW102" s="290"/>
      <c r="BX102" s="290"/>
      <c r="BY102" s="290"/>
      <c r="BZ102" s="290"/>
      <c r="CA102" s="291">
        <f t="shared" si="16"/>
        <v>0</v>
      </c>
      <c r="CB102" s="292" t="e">
        <f t="shared" ref="CB102:CB103" si="28">CA102/COUNTA($BK102:$BT102)</f>
        <v>#DIV/0!</v>
      </c>
      <c r="CC102" s="291">
        <f t="shared" si="17"/>
        <v>0</v>
      </c>
      <c r="CD102" s="292" t="e">
        <f t="shared" ref="CD102:CD103" si="29">CC102/COUNTA($BK102:$BT102)</f>
        <v>#DIV/0!</v>
      </c>
      <c r="CE102" s="291">
        <f t="shared" si="18"/>
        <v>0</v>
      </c>
      <c r="CF102" s="292" t="e">
        <f t="shared" si="19"/>
        <v>#DIV/0!</v>
      </c>
      <c r="CG102" s="291" t="e">
        <f t="shared" si="20"/>
        <v>#DIV/0!</v>
      </c>
      <c r="CH102" s="291" t="e">
        <f t="shared" si="21"/>
        <v>#DIV/0!</v>
      </c>
      <c r="CI102" s="274"/>
    </row>
    <row r="103" spans="1:87" ht="24">
      <c r="A103" s="653"/>
      <c r="B103" s="300"/>
      <c r="C103" s="644"/>
      <c r="D103" s="644"/>
      <c r="E103" s="644"/>
      <c r="F103" s="644"/>
      <c r="G103" s="618"/>
      <c r="H103" s="290" t="s">
        <v>1679</v>
      </c>
      <c r="I103" s="384" t="s">
        <v>1303</v>
      </c>
      <c r="J103" s="70" t="s">
        <v>1161</v>
      </c>
      <c r="K103" s="288" t="s">
        <v>1082</v>
      </c>
      <c r="L103" s="289" t="s">
        <v>648</v>
      </c>
      <c r="M103" s="289" t="s">
        <v>648</v>
      </c>
      <c r="N103" s="289"/>
      <c r="O103" s="289"/>
      <c r="P103" s="289"/>
      <c r="Q103" s="289"/>
      <c r="R103" s="289"/>
      <c r="S103" s="289"/>
      <c r="T103" s="289"/>
      <c r="U103" s="289"/>
      <c r="V103" s="290"/>
      <c r="W103" s="290"/>
      <c r="X103" s="290"/>
      <c r="Y103" s="290" t="s">
        <v>1772</v>
      </c>
      <c r="Z103" s="290"/>
      <c r="AA103" s="290"/>
      <c r="AB103" s="290"/>
      <c r="AC103" s="290"/>
      <c r="AD103" s="290"/>
      <c r="AE103" s="290"/>
      <c r="AF103" s="290"/>
      <c r="AG103" s="290"/>
      <c r="AH103" s="290"/>
      <c r="AI103" s="290"/>
      <c r="AJ103" s="290"/>
      <c r="AK103" s="290"/>
      <c r="AL103" s="290"/>
      <c r="AM103" s="290"/>
      <c r="AN103" s="290"/>
      <c r="AO103" s="290"/>
      <c r="AP103" s="290"/>
      <c r="AQ103" s="290"/>
      <c r="AR103" s="290"/>
      <c r="AS103" s="290"/>
      <c r="AT103" s="290"/>
      <c r="AU103" s="290"/>
      <c r="AV103" s="290"/>
      <c r="AW103" s="290"/>
      <c r="AX103" s="290"/>
      <c r="AY103" s="290"/>
      <c r="AZ103" s="290"/>
      <c r="BA103" s="290"/>
      <c r="BB103" s="290"/>
      <c r="BC103" s="290"/>
      <c r="BD103" s="290"/>
      <c r="BE103" s="290"/>
      <c r="BF103" s="290"/>
      <c r="BG103" s="290"/>
      <c r="BH103" s="290"/>
      <c r="BI103" s="290"/>
      <c r="BJ103" s="290"/>
      <c r="BK103" s="290"/>
      <c r="BL103" s="290"/>
      <c r="BM103" s="290"/>
      <c r="BN103" s="290"/>
      <c r="BO103" s="290"/>
      <c r="BP103" s="290"/>
      <c r="BQ103" s="290"/>
      <c r="BR103" s="290"/>
      <c r="BS103" s="290"/>
      <c r="BT103" s="290"/>
      <c r="BU103" s="290"/>
      <c r="BV103" s="290"/>
      <c r="BW103" s="290"/>
      <c r="BX103" s="290"/>
      <c r="BY103" s="290"/>
      <c r="BZ103" s="290"/>
      <c r="CA103" s="291">
        <f t="shared" si="16"/>
        <v>0</v>
      </c>
      <c r="CB103" s="292" t="e">
        <f t="shared" si="28"/>
        <v>#DIV/0!</v>
      </c>
      <c r="CC103" s="291">
        <f t="shared" si="17"/>
        <v>0</v>
      </c>
      <c r="CD103" s="292" t="e">
        <f t="shared" si="29"/>
        <v>#DIV/0!</v>
      </c>
      <c r="CE103" s="291">
        <f t="shared" si="18"/>
        <v>0</v>
      </c>
      <c r="CF103" s="292" t="e">
        <f t="shared" si="19"/>
        <v>#DIV/0!</v>
      </c>
      <c r="CG103" s="291" t="e">
        <f t="shared" si="20"/>
        <v>#DIV/0!</v>
      </c>
      <c r="CH103" s="291" t="e">
        <f t="shared" si="21"/>
        <v>#DIV/0!</v>
      </c>
      <c r="CI103" s="274"/>
    </row>
    <row r="104" spans="1:87" ht="24">
      <c r="A104" s="381"/>
      <c r="B104" s="371"/>
      <c r="C104" s="378"/>
      <c r="D104" s="378"/>
      <c r="E104" s="378"/>
      <c r="F104" s="303"/>
      <c r="G104" s="374"/>
      <c r="H104" s="290" t="s">
        <v>1683</v>
      </c>
      <c r="I104" s="290" t="s">
        <v>1303</v>
      </c>
      <c r="J104" s="70" t="s">
        <v>1161</v>
      </c>
      <c r="K104" s="288" t="s">
        <v>1082</v>
      </c>
      <c r="L104" s="289" t="s">
        <v>648</v>
      </c>
      <c r="M104" s="289" t="s">
        <v>648</v>
      </c>
      <c r="N104" s="289" t="s">
        <v>648</v>
      </c>
      <c r="O104" s="289" t="s">
        <v>648</v>
      </c>
      <c r="P104" s="289" t="s">
        <v>648</v>
      </c>
      <c r="Q104" s="289" t="s">
        <v>648</v>
      </c>
      <c r="R104" s="289" t="s">
        <v>648</v>
      </c>
      <c r="S104" s="289" t="s">
        <v>648</v>
      </c>
      <c r="T104" s="289" t="s">
        <v>648</v>
      </c>
      <c r="U104" s="289" t="s">
        <v>648</v>
      </c>
      <c r="V104" s="290"/>
      <c r="W104" s="290" t="s">
        <v>1768</v>
      </c>
      <c r="X104" s="290"/>
      <c r="Y104" s="290"/>
      <c r="Z104" s="290"/>
      <c r="AA104" s="290"/>
      <c r="AB104" s="290"/>
      <c r="AC104" s="290"/>
      <c r="AD104" s="290"/>
      <c r="AE104" s="290"/>
      <c r="AF104" s="290"/>
      <c r="AG104" s="290"/>
      <c r="AH104" s="290"/>
      <c r="AI104" s="290"/>
      <c r="AJ104" s="290"/>
      <c r="AK104" s="290"/>
      <c r="AL104" s="290"/>
      <c r="AM104" s="290"/>
      <c r="AN104" s="290"/>
      <c r="AO104" s="290"/>
      <c r="AP104" s="290"/>
      <c r="AQ104" s="290"/>
      <c r="AR104" s="290"/>
      <c r="AS104" s="290"/>
      <c r="AT104" s="290"/>
      <c r="AU104" s="290"/>
      <c r="AV104" s="290"/>
      <c r="AW104" s="290"/>
      <c r="AX104" s="290"/>
      <c r="AY104" s="290"/>
      <c r="AZ104" s="290"/>
      <c r="BA104" s="290"/>
      <c r="BB104" s="290"/>
      <c r="BC104" s="290"/>
      <c r="BD104" s="290"/>
      <c r="BE104" s="290" t="s">
        <v>1768</v>
      </c>
      <c r="BF104" s="290" t="s">
        <v>1768</v>
      </c>
      <c r="BG104" s="290"/>
      <c r="BH104" s="290"/>
      <c r="BI104" s="290"/>
      <c r="BJ104" s="290"/>
      <c r="BK104" s="290"/>
      <c r="BL104" s="290"/>
      <c r="BM104" s="290"/>
      <c r="BN104" s="290"/>
      <c r="BO104" s="290"/>
      <c r="BP104" s="290"/>
      <c r="BQ104" s="290"/>
      <c r="BR104" s="290"/>
      <c r="BS104" s="290"/>
      <c r="BT104" s="290"/>
      <c r="BU104" s="290"/>
      <c r="BV104" s="290"/>
      <c r="BW104" s="290"/>
      <c r="BX104" s="290"/>
      <c r="BY104" s="290"/>
      <c r="BZ104" s="290"/>
      <c r="CA104" s="291">
        <f t="shared" si="16"/>
        <v>0</v>
      </c>
      <c r="CB104" s="292"/>
      <c r="CC104" s="291"/>
      <c r="CD104" s="292"/>
      <c r="CE104" s="291"/>
      <c r="CF104" s="292" t="e">
        <f t="shared" si="19"/>
        <v>#DIV/0!</v>
      </c>
      <c r="CG104" s="291" t="e">
        <f t="shared" si="20"/>
        <v>#DIV/0!</v>
      </c>
      <c r="CH104" s="291" t="e">
        <f t="shared" si="21"/>
        <v>#DIV/0!</v>
      </c>
      <c r="CI104" s="274"/>
    </row>
    <row r="105" spans="1:87" ht="24">
      <c r="A105" s="285">
        <v>109</v>
      </c>
      <c r="B105" s="286">
        <v>239</v>
      </c>
      <c r="C105" s="383" t="s">
        <v>306</v>
      </c>
      <c r="D105" s="383"/>
      <c r="E105" s="383"/>
      <c r="F105" s="287" t="s">
        <v>1176</v>
      </c>
      <c r="G105" s="287" t="s">
        <v>1176</v>
      </c>
      <c r="H105" s="287" t="s">
        <v>1176</v>
      </c>
      <c r="I105" s="287" t="s">
        <v>1176</v>
      </c>
      <c r="J105" s="392" t="s">
        <v>1161</v>
      </c>
      <c r="K105" s="287" t="s">
        <v>1176</v>
      </c>
      <c r="L105" s="287" t="s">
        <v>1176</v>
      </c>
      <c r="M105" s="287" t="s">
        <v>1176</v>
      </c>
      <c r="N105" s="287" t="s">
        <v>1176</v>
      </c>
      <c r="O105" s="287" t="s">
        <v>1176</v>
      </c>
      <c r="P105" s="287" t="s">
        <v>1176</v>
      </c>
      <c r="Q105" s="287" t="s">
        <v>1176</v>
      </c>
      <c r="R105" s="287" t="s">
        <v>1176</v>
      </c>
      <c r="S105" s="287" t="s">
        <v>1176</v>
      </c>
      <c r="T105" s="287" t="s">
        <v>1176</v>
      </c>
      <c r="U105" s="287" t="s">
        <v>1176</v>
      </c>
      <c r="V105" s="287" t="s">
        <v>1176</v>
      </c>
      <c r="W105" s="287" t="s">
        <v>1176</v>
      </c>
      <c r="X105" s="287" t="s">
        <v>1176</v>
      </c>
      <c r="Y105" s="287" t="s">
        <v>1176</v>
      </c>
      <c r="Z105" s="287" t="s">
        <v>1176</v>
      </c>
      <c r="AA105" s="287" t="s">
        <v>1176</v>
      </c>
      <c r="AB105" s="287" t="s">
        <v>1176</v>
      </c>
      <c r="AC105" s="287" t="s">
        <v>1176</v>
      </c>
      <c r="AD105" s="287" t="s">
        <v>1176</v>
      </c>
      <c r="AE105" s="287" t="s">
        <v>1176</v>
      </c>
      <c r="AF105" s="287" t="s">
        <v>1176</v>
      </c>
      <c r="AG105" s="287" t="s">
        <v>1176</v>
      </c>
      <c r="AH105" s="287" t="s">
        <v>1176</v>
      </c>
      <c r="AI105" s="287" t="s">
        <v>1176</v>
      </c>
      <c r="AJ105" s="287" t="s">
        <v>1176</v>
      </c>
      <c r="AK105" s="287" t="s">
        <v>1176</v>
      </c>
      <c r="AL105" s="287" t="s">
        <v>1176</v>
      </c>
      <c r="AM105" s="287" t="s">
        <v>1176</v>
      </c>
      <c r="AN105" s="287" t="s">
        <v>1176</v>
      </c>
      <c r="AO105" s="287"/>
      <c r="AP105" s="287" t="s">
        <v>1176</v>
      </c>
      <c r="AQ105" s="287" t="s">
        <v>1176</v>
      </c>
      <c r="AR105" s="287" t="s">
        <v>1176</v>
      </c>
      <c r="AS105" s="287"/>
      <c r="AT105" s="287" t="s">
        <v>1176</v>
      </c>
      <c r="AU105" s="287" t="s">
        <v>1176</v>
      </c>
      <c r="AV105" s="287" t="s">
        <v>1176</v>
      </c>
      <c r="AW105" s="287" t="s">
        <v>1176</v>
      </c>
      <c r="AX105" s="287" t="s">
        <v>1176</v>
      </c>
      <c r="AY105" s="287"/>
      <c r="AZ105" s="287" t="s">
        <v>1176</v>
      </c>
      <c r="BA105" s="287" t="s">
        <v>1176</v>
      </c>
      <c r="BB105" s="287"/>
      <c r="BC105" s="287" t="s">
        <v>1176</v>
      </c>
      <c r="BD105" s="287" t="s">
        <v>1176</v>
      </c>
      <c r="BE105" s="287" t="s">
        <v>1176</v>
      </c>
      <c r="BF105" s="287" t="s">
        <v>1176</v>
      </c>
      <c r="BG105" s="287" t="s">
        <v>1176</v>
      </c>
      <c r="BH105" s="287" t="s">
        <v>1176</v>
      </c>
      <c r="BI105" s="287" t="s">
        <v>1176</v>
      </c>
      <c r="BJ105" s="287" t="s">
        <v>1176</v>
      </c>
      <c r="BK105" s="287" t="s">
        <v>1176</v>
      </c>
      <c r="BL105" s="287" t="s">
        <v>1176</v>
      </c>
      <c r="BM105" s="287" t="s">
        <v>1176</v>
      </c>
      <c r="BN105" s="287" t="s">
        <v>1176</v>
      </c>
      <c r="BO105" s="287" t="s">
        <v>1176</v>
      </c>
      <c r="BP105" s="287" t="s">
        <v>1176</v>
      </c>
      <c r="BQ105" s="287" t="s">
        <v>1176</v>
      </c>
      <c r="BR105" s="287" t="s">
        <v>1176</v>
      </c>
      <c r="BS105" s="287" t="s">
        <v>1176</v>
      </c>
      <c r="BT105" s="287" t="s">
        <v>1176</v>
      </c>
      <c r="BU105" s="287" t="s">
        <v>1176</v>
      </c>
      <c r="BV105" s="287" t="s">
        <v>1176</v>
      </c>
      <c r="BW105" s="287" t="s">
        <v>1176</v>
      </c>
      <c r="BX105" s="287" t="s">
        <v>1176</v>
      </c>
      <c r="BY105" s="287" t="s">
        <v>1176</v>
      </c>
      <c r="BZ105" s="287" t="s">
        <v>1176</v>
      </c>
      <c r="CA105" s="287" t="s">
        <v>1176</v>
      </c>
      <c r="CB105" s="287" t="s">
        <v>1176</v>
      </c>
      <c r="CC105" s="287" t="s">
        <v>1176</v>
      </c>
      <c r="CD105" s="287" t="s">
        <v>1176</v>
      </c>
      <c r="CE105" s="287" t="s">
        <v>1176</v>
      </c>
      <c r="CF105" s="287" t="s">
        <v>1176</v>
      </c>
      <c r="CG105" s="287" t="s">
        <v>1176</v>
      </c>
      <c r="CH105" s="287" t="s">
        <v>1176</v>
      </c>
      <c r="CI105" s="274"/>
    </row>
    <row r="106" spans="1:87" ht="24">
      <c r="A106" s="651">
        <v>110</v>
      </c>
      <c r="B106" s="646">
        <v>242</v>
      </c>
      <c r="C106" s="645" t="s">
        <v>1323</v>
      </c>
      <c r="D106" s="645" t="s">
        <v>25</v>
      </c>
      <c r="E106" s="645" t="s">
        <v>1323</v>
      </c>
      <c r="F106" s="645" t="s">
        <v>25</v>
      </c>
      <c r="G106" s="616" t="s">
        <v>1323</v>
      </c>
      <c r="H106" s="290" t="s">
        <v>1680</v>
      </c>
      <c r="I106" s="290" t="s">
        <v>1303</v>
      </c>
      <c r="J106" s="70" t="s">
        <v>1161</v>
      </c>
      <c r="K106" s="288" t="s">
        <v>1082</v>
      </c>
      <c r="L106" s="289" t="s">
        <v>648</v>
      </c>
      <c r="M106" s="289"/>
      <c r="N106" s="289"/>
      <c r="O106" s="289"/>
      <c r="P106" s="289"/>
      <c r="Q106" s="289"/>
      <c r="R106" s="289"/>
      <c r="S106" s="289" t="s">
        <v>648</v>
      </c>
      <c r="T106" s="289"/>
      <c r="U106" s="289"/>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0"/>
      <c r="AY106" s="290"/>
      <c r="AZ106" s="290" t="s">
        <v>1772</v>
      </c>
      <c r="BA106" s="290"/>
      <c r="BB106" s="290"/>
      <c r="BC106" s="290"/>
      <c r="BD106" s="290"/>
      <c r="BE106" s="290"/>
      <c r="BF106" s="290"/>
      <c r="BG106" s="290"/>
      <c r="BH106" s="290"/>
      <c r="BI106" s="290"/>
      <c r="BJ106" s="290"/>
      <c r="BK106" s="290"/>
      <c r="BL106" s="290"/>
      <c r="BM106" s="290"/>
      <c r="BN106" s="290"/>
      <c r="BO106" s="290"/>
      <c r="BP106" s="290"/>
      <c r="BQ106" s="290"/>
      <c r="BR106" s="290"/>
      <c r="BS106" s="290"/>
      <c r="BT106" s="290"/>
      <c r="BU106" s="290"/>
      <c r="BV106" s="290"/>
      <c r="BW106" s="290"/>
      <c r="BX106" s="290"/>
      <c r="BY106" s="290"/>
      <c r="BZ106" s="290"/>
      <c r="CA106" s="291">
        <f t="shared" si="16"/>
        <v>0</v>
      </c>
      <c r="CB106" s="292" t="e">
        <f>CA106/COUNTA($BK106:$BT106)</f>
        <v>#DIV/0!</v>
      </c>
      <c r="CC106" s="291">
        <f t="shared" si="17"/>
        <v>0</v>
      </c>
      <c r="CD106" s="292" t="e">
        <f>CC106/COUNTA($BK106:$BT106)</f>
        <v>#DIV/0!</v>
      </c>
      <c r="CE106" s="291">
        <f t="shared" si="18"/>
        <v>0</v>
      </c>
      <c r="CF106" s="292" t="e">
        <f t="shared" si="19"/>
        <v>#DIV/0!</v>
      </c>
      <c r="CG106" s="291" t="e">
        <f t="shared" si="20"/>
        <v>#DIV/0!</v>
      </c>
      <c r="CH106" s="291" t="e">
        <f t="shared" si="21"/>
        <v>#DIV/0!</v>
      </c>
      <c r="CI106" s="274"/>
    </row>
    <row r="107" spans="1:87" ht="24">
      <c r="A107" s="652"/>
      <c r="B107" s="647"/>
      <c r="C107" s="643"/>
      <c r="D107" s="643"/>
      <c r="E107" s="643"/>
      <c r="F107" s="643"/>
      <c r="G107" s="617"/>
      <c r="H107" s="290" t="s">
        <v>1949</v>
      </c>
      <c r="I107" s="290" t="s">
        <v>1303</v>
      </c>
      <c r="J107" s="70" t="s">
        <v>1161</v>
      </c>
      <c r="K107" s="288" t="s">
        <v>1082</v>
      </c>
      <c r="L107" s="289" t="s">
        <v>648</v>
      </c>
      <c r="M107" s="289"/>
      <c r="N107" s="289"/>
      <c r="O107" s="289"/>
      <c r="P107" s="289"/>
      <c r="Q107" s="289"/>
      <c r="R107" s="289" t="s">
        <v>648</v>
      </c>
      <c r="S107" s="289"/>
      <c r="T107" s="289"/>
      <c r="U107" s="289"/>
      <c r="V107" s="290"/>
      <c r="W107" s="290"/>
      <c r="X107" s="290"/>
      <c r="Y107" s="290"/>
      <c r="Z107" s="290"/>
      <c r="AA107" s="290"/>
      <c r="AB107" s="290"/>
      <c r="AC107" s="290"/>
      <c r="AD107" s="290"/>
      <c r="AE107" s="290"/>
      <c r="AF107" s="290"/>
      <c r="AG107" s="290"/>
      <c r="AH107" s="290"/>
      <c r="AI107" s="290"/>
      <c r="AJ107" s="290"/>
      <c r="AK107" s="290"/>
      <c r="AL107" s="290"/>
      <c r="AM107" s="290"/>
      <c r="AN107" s="290"/>
      <c r="AO107" s="290"/>
      <c r="AP107" s="290"/>
      <c r="AQ107" s="290"/>
      <c r="AR107" s="290"/>
      <c r="AS107" s="290"/>
      <c r="AT107" s="290"/>
      <c r="AU107" s="290"/>
      <c r="AV107" s="290"/>
      <c r="AW107" s="290"/>
      <c r="AX107" s="290"/>
      <c r="AY107" s="290" t="s">
        <v>1769</v>
      </c>
      <c r="AZ107" s="290"/>
      <c r="BA107" s="290"/>
      <c r="BB107" s="290"/>
      <c r="BC107" s="290"/>
      <c r="BD107" s="290"/>
      <c r="BE107" s="290"/>
      <c r="BF107" s="290"/>
      <c r="BG107" s="290"/>
      <c r="BH107" s="290"/>
      <c r="BI107" s="290"/>
      <c r="BJ107" s="290"/>
      <c r="BK107" s="290"/>
      <c r="BL107" s="290"/>
      <c r="BM107" s="290"/>
      <c r="BN107" s="290"/>
      <c r="BO107" s="290"/>
      <c r="BP107" s="290"/>
      <c r="BQ107" s="290"/>
      <c r="BR107" s="290"/>
      <c r="BS107" s="290"/>
      <c r="BT107" s="290"/>
      <c r="BU107" s="290"/>
      <c r="BV107" s="290"/>
      <c r="BW107" s="290"/>
      <c r="BX107" s="290"/>
      <c r="BY107" s="290"/>
      <c r="BZ107" s="290"/>
      <c r="CA107" s="291">
        <f t="shared" si="16"/>
        <v>0</v>
      </c>
      <c r="CB107" s="292" t="e">
        <f t="shared" ref="CB107:CB111" si="30">CA107/COUNTA($BK107:$BT107)</f>
        <v>#DIV/0!</v>
      </c>
      <c r="CC107" s="291">
        <f t="shared" si="17"/>
        <v>0</v>
      </c>
      <c r="CD107" s="292" t="e">
        <f t="shared" ref="CD107:CD111" si="31">CC107/COUNTA($BK107:$BT107)</f>
        <v>#DIV/0!</v>
      </c>
      <c r="CE107" s="291">
        <f t="shared" si="18"/>
        <v>0</v>
      </c>
      <c r="CF107" s="292" t="e">
        <f t="shared" si="19"/>
        <v>#DIV/0!</v>
      </c>
      <c r="CG107" s="291" t="e">
        <f t="shared" si="20"/>
        <v>#DIV/0!</v>
      </c>
      <c r="CH107" s="291" t="e">
        <f t="shared" si="21"/>
        <v>#DIV/0!</v>
      </c>
      <c r="CI107" s="274"/>
    </row>
    <row r="108" spans="1:87" ht="24">
      <c r="A108" s="652"/>
      <c r="B108" s="647"/>
      <c r="C108" s="643"/>
      <c r="D108" s="643"/>
      <c r="E108" s="643"/>
      <c r="F108" s="643"/>
      <c r="G108" s="617"/>
      <c r="H108" s="290" t="s">
        <v>1817</v>
      </c>
      <c r="I108" s="290" t="s">
        <v>1303</v>
      </c>
      <c r="J108" s="70" t="s">
        <v>1161</v>
      </c>
      <c r="K108" s="288" t="s">
        <v>1082</v>
      </c>
      <c r="L108" s="289" t="s">
        <v>648</v>
      </c>
      <c r="M108" s="289"/>
      <c r="N108" s="289"/>
      <c r="O108" s="289"/>
      <c r="P108" s="289"/>
      <c r="Q108" s="289"/>
      <c r="R108" s="289"/>
      <c r="S108" s="289" t="s">
        <v>648</v>
      </c>
      <c r="T108" s="289"/>
      <c r="U108" s="289"/>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0"/>
      <c r="AY108" s="290"/>
      <c r="AZ108" s="290"/>
      <c r="BA108" s="290" t="s">
        <v>1769</v>
      </c>
      <c r="BB108" s="290"/>
      <c r="BC108" s="290"/>
      <c r="BD108" s="290"/>
      <c r="BE108" s="290"/>
      <c r="BF108" s="290"/>
      <c r="BG108" s="290"/>
      <c r="BH108" s="290"/>
      <c r="BI108" s="290"/>
      <c r="BJ108" s="290"/>
      <c r="BK108" s="290"/>
      <c r="BL108" s="290"/>
      <c r="BM108" s="290"/>
      <c r="BN108" s="290"/>
      <c r="BO108" s="290"/>
      <c r="BP108" s="290"/>
      <c r="BQ108" s="290"/>
      <c r="BR108" s="290"/>
      <c r="BS108" s="290"/>
      <c r="BT108" s="290"/>
      <c r="BU108" s="290"/>
      <c r="BV108" s="290"/>
      <c r="BW108" s="290"/>
      <c r="BX108" s="290"/>
      <c r="BY108" s="290"/>
      <c r="BZ108" s="290"/>
      <c r="CA108" s="291">
        <f t="shared" si="16"/>
        <v>0</v>
      </c>
      <c r="CB108" s="292" t="e">
        <f t="shared" si="30"/>
        <v>#DIV/0!</v>
      </c>
      <c r="CC108" s="291">
        <f t="shared" si="17"/>
        <v>0</v>
      </c>
      <c r="CD108" s="292" t="e">
        <f t="shared" si="31"/>
        <v>#DIV/0!</v>
      </c>
      <c r="CE108" s="291">
        <f t="shared" si="18"/>
        <v>0</v>
      </c>
      <c r="CF108" s="292" t="e">
        <f t="shared" si="19"/>
        <v>#DIV/0!</v>
      </c>
      <c r="CG108" s="291" t="e">
        <f t="shared" si="20"/>
        <v>#DIV/0!</v>
      </c>
      <c r="CH108" s="291" t="e">
        <f t="shared" si="21"/>
        <v>#DIV/0!</v>
      </c>
      <c r="CI108" s="274"/>
    </row>
    <row r="109" spans="1:87" ht="24">
      <c r="A109" s="652"/>
      <c r="B109" s="647"/>
      <c r="C109" s="643"/>
      <c r="D109" s="643"/>
      <c r="E109" s="643"/>
      <c r="F109" s="643"/>
      <c r="G109" s="617"/>
      <c r="H109" s="290" t="s">
        <v>1684</v>
      </c>
      <c r="I109" s="290" t="s">
        <v>1303</v>
      </c>
      <c r="J109" s="70" t="s">
        <v>1161</v>
      </c>
      <c r="K109" s="288" t="s">
        <v>1082</v>
      </c>
      <c r="L109" s="289" t="s">
        <v>648</v>
      </c>
      <c r="M109" s="289"/>
      <c r="N109" s="289"/>
      <c r="O109" s="289"/>
      <c r="P109" s="289"/>
      <c r="Q109" s="289"/>
      <c r="R109" s="289"/>
      <c r="S109" s="289" t="s">
        <v>648</v>
      </c>
      <c r="T109" s="289"/>
      <c r="U109" s="289"/>
      <c r="V109" s="290"/>
      <c r="W109" s="290"/>
      <c r="X109" s="290"/>
      <c r="Y109" s="290"/>
      <c r="Z109" s="290"/>
      <c r="AA109" s="290"/>
      <c r="AB109" s="290"/>
      <c r="AC109" s="290"/>
      <c r="AD109" s="290"/>
      <c r="AE109" s="290"/>
      <c r="AF109" s="290"/>
      <c r="AG109" s="290"/>
      <c r="AH109" s="290"/>
      <c r="AI109" s="290"/>
      <c r="AJ109" s="290"/>
      <c r="AK109" s="290"/>
      <c r="AL109" s="290"/>
      <c r="AM109" s="290"/>
      <c r="AN109" s="290"/>
      <c r="AO109" s="290"/>
      <c r="AP109" s="290"/>
      <c r="AQ109" s="290"/>
      <c r="AR109" s="290"/>
      <c r="AS109" s="290"/>
      <c r="AT109" s="290"/>
      <c r="AU109" s="290"/>
      <c r="AV109" s="290"/>
      <c r="AW109" s="290"/>
      <c r="AX109" s="290"/>
      <c r="AY109" s="290"/>
      <c r="AZ109" s="290"/>
      <c r="BA109" s="290"/>
      <c r="BB109" s="290" t="s">
        <v>1772</v>
      </c>
      <c r="BC109" s="290"/>
      <c r="BD109" s="290"/>
      <c r="BE109" s="290"/>
      <c r="BF109" s="290"/>
      <c r="BG109" s="290"/>
      <c r="BH109" s="290"/>
      <c r="BI109" s="290"/>
      <c r="BJ109" s="290"/>
      <c r="BK109" s="290"/>
      <c r="BL109" s="290"/>
      <c r="BM109" s="290"/>
      <c r="BN109" s="290"/>
      <c r="BO109" s="290"/>
      <c r="BP109" s="290"/>
      <c r="BQ109" s="290"/>
      <c r="BR109" s="290"/>
      <c r="BS109" s="290"/>
      <c r="BT109" s="290"/>
      <c r="BU109" s="290"/>
      <c r="BV109" s="290"/>
      <c r="BW109" s="290"/>
      <c r="BX109" s="290"/>
      <c r="BY109" s="290"/>
      <c r="BZ109" s="290"/>
      <c r="CA109" s="291">
        <f t="shared" si="16"/>
        <v>0</v>
      </c>
      <c r="CB109" s="292" t="e">
        <f t="shared" si="30"/>
        <v>#DIV/0!</v>
      </c>
      <c r="CC109" s="291">
        <f t="shared" si="17"/>
        <v>0</v>
      </c>
      <c r="CD109" s="292" t="e">
        <f t="shared" si="31"/>
        <v>#DIV/0!</v>
      </c>
      <c r="CE109" s="291">
        <f t="shared" si="18"/>
        <v>0</v>
      </c>
      <c r="CF109" s="292" t="e">
        <f t="shared" si="19"/>
        <v>#DIV/0!</v>
      </c>
      <c r="CG109" s="291" t="e">
        <f t="shared" si="20"/>
        <v>#DIV/0!</v>
      </c>
      <c r="CH109" s="291" t="e">
        <f t="shared" si="21"/>
        <v>#DIV/0!</v>
      </c>
      <c r="CI109" s="274"/>
    </row>
    <row r="110" spans="1:87" ht="24">
      <c r="A110" s="652"/>
      <c r="B110" s="647"/>
      <c r="C110" s="643"/>
      <c r="D110" s="643"/>
      <c r="E110" s="643"/>
      <c r="F110" s="643"/>
      <c r="G110" s="617"/>
      <c r="H110" s="290" t="s">
        <v>1681</v>
      </c>
      <c r="I110" s="290" t="s">
        <v>1303</v>
      </c>
      <c r="J110" s="70" t="s">
        <v>1161</v>
      </c>
      <c r="K110" s="288" t="s">
        <v>1082</v>
      </c>
      <c r="L110" s="289" t="s">
        <v>648</v>
      </c>
      <c r="M110" s="289" t="s">
        <v>648</v>
      </c>
      <c r="N110" s="289" t="s">
        <v>648</v>
      </c>
      <c r="O110" s="289" t="s">
        <v>648</v>
      </c>
      <c r="P110" s="289"/>
      <c r="Q110" s="289"/>
      <c r="R110" s="289"/>
      <c r="S110" s="289"/>
      <c r="T110" s="289" t="s">
        <v>648</v>
      </c>
      <c r="U110" s="289"/>
      <c r="V110" s="290"/>
      <c r="W110" s="290"/>
      <c r="X110" s="290" t="s">
        <v>1771</v>
      </c>
      <c r="Y110" s="290"/>
      <c r="Z110" s="290"/>
      <c r="AA110" s="290"/>
      <c r="AB110" s="290"/>
      <c r="AC110" s="290" t="s">
        <v>1768</v>
      </c>
      <c r="AD110" s="290"/>
      <c r="AE110" s="290"/>
      <c r="AF110" s="290"/>
      <c r="AG110" s="290"/>
      <c r="AH110" s="290" t="s">
        <v>1768</v>
      </c>
      <c r="AI110" s="290"/>
      <c r="AJ110" s="290"/>
      <c r="AK110" s="290"/>
      <c r="AL110" s="290"/>
      <c r="AM110" s="290"/>
      <c r="AN110" s="290"/>
      <c r="AO110" s="290"/>
      <c r="AP110" s="290"/>
      <c r="AQ110" s="290"/>
      <c r="AR110" s="290"/>
      <c r="AS110" s="290"/>
      <c r="AT110" s="290"/>
      <c r="AU110" s="290"/>
      <c r="AV110" s="290"/>
      <c r="AW110" s="290"/>
      <c r="AX110" s="290"/>
      <c r="AY110" s="290"/>
      <c r="AZ110" s="290"/>
      <c r="BA110" s="290"/>
      <c r="BB110" s="290"/>
      <c r="BC110" s="290"/>
      <c r="BD110" s="290"/>
      <c r="BE110" s="290"/>
      <c r="BF110" s="290"/>
      <c r="BG110" s="290" t="s">
        <v>1772</v>
      </c>
      <c r="BH110" s="290"/>
      <c r="BI110" s="290"/>
      <c r="BJ110" s="290"/>
      <c r="BK110" s="290"/>
      <c r="BL110" s="290"/>
      <c r="BM110" s="290"/>
      <c r="BN110" s="290"/>
      <c r="BO110" s="290"/>
      <c r="BP110" s="290"/>
      <c r="BQ110" s="290"/>
      <c r="BR110" s="290"/>
      <c r="BS110" s="290"/>
      <c r="BT110" s="290"/>
      <c r="BU110" s="290"/>
      <c r="BV110" s="290"/>
      <c r="BW110" s="290"/>
      <c r="BX110" s="290"/>
      <c r="BY110" s="290"/>
      <c r="BZ110" s="290"/>
      <c r="CA110" s="291">
        <f t="shared" si="16"/>
        <v>0</v>
      </c>
      <c r="CB110" s="292" t="e">
        <f t="shared" si="30"/>
        <v>#DIV/0!</v>
      </c>
      <c r="CC110" s="291">
        <f t="shared" si="17"/>
        <v>0</v>
      </c>
      <c r="CD110" s="292" t="e">
        <f t="shared" si="31"/>
        <v>#DIV/0!</v>
      </c>
      <c r="CE110" s="291">
        <f t="shared" si="18"/>
        <v>0</v>
      </c>
      <c r="CF110" s="292" t="e">
        <f t="shared" si="19"/>
        <v>#DIV/0!</v>
      </c>
      <c r="CG110" s="291" t="e">
        <f t="shared" si="20"/>
        <v>#DIV/0!</v>
      </c>
      <c r="CH110" s="291" t="e">
        <f t="shared" si="21"/>
        <v>#DIV/0!</v>
      </c>
      <c r="CI110" s="274"/>
    </row>
    <row r="111" spans="1:87" ht="24">
      <c r="A111" s="653"/>
      <c r="B111" s="648"/>
      <c r="C111" s="644"/>
      <c r="D111" s="644"/>
      <c r="E111" s="644"/>
      <c r="F111" s="644"/>
      <c r="G111" s="618"/>
      <c r="H111" s="290" t="s">
        <v>1682</v>
      </c>
      <c r="I111" s="290"/>
      <c r="J111" s="70" t="s">
        <v>1161</v>
      </c>
      <c r="K111" s="288" t="s">
        <v>1082</v>
      </c>
      <c r="L111" s="289" t="s">
        <v>648</v>
      </c>
      <c r="M111" s="289" t="s">
        <v>648</v>
      </c>
      <c r="N111" s="289" t="s">
        <v>648</v>
      </c>
      <c r="O111" s="289"/>
      <c r="P111" s="289"/>
      <c r="Q111" s="289"/>
      <c r="R111" s="289"/>
      <c r="S111" s="289"/>
      <c r="T111" s="289"/>
      <c r="U111" s="289"/>
      <c r="V111" s="290"/>
      <c r="W111" s="290"/>
      <c r="X111" s="290"/>
      <c r="Y111" s="290" t="s">
        <v>1771</v>
      </c>
      <c r="Z111" s="290"/>
      <c r="AA111" s="290"/>
      <c r="AB111" s="290"/>
      <c r="AC111" s="290"/>
      <c r="AD111" s="290" t="s">
        <v>1772</v>
      </c>
      <c r="AE111" s="290"/>
      <c r="AF111" s="290"/>
      <c r="AG111" s="290"/>
      <c r="AH111" s="290"/>
      <c r="AI111" s="290"/>
      <c r="AJ111" s="290"/>
      <c r="AK111" s="290"/>
      <c r="AL111" s="290"/>
      <c r="AM111" s="290"/>
      <c r="AN111" s="290"/>
      <c r="AO111" s="290"/>
      <c r="AP111" s="290"/>
      <c r="AQ111" s="290"/>
      <c r="AR111" s="290"/>
      <c r="AS111" s="290"/>
      <c r="AT111" s="290"/>
      <c r="AU111" s="290"/>
      <c r="AV111" s="290"/>
      <c r="AW111" s="290"/>
      <c r="AX111" s="290"/>
      <c r="AY111" s="290"/>
      <c r="AZ111" s="290"/>
      <c r="BA111" s="290"/>
      <c r="BB111" s="290"/>
      <c r="BC111" s="290"/>
      <c r="BD111" s="290"/>
      <c r="BE111" s="290"/>
      <c r="BF111" s="290"/>
      <c r="BG111" s="290"/>
      <c r="BH111" s="290"/>
      <c r="BI111" s="290"/>
      <c r="BJ111" s="290"/>
      <c r="BK111" s="290"/>
      <c r="BL111" s="290"/>
      <c r="BM111" s="290"/>
      <c r="BN111" s="290"/>
      <c r="BO111" s="290"/>
      <c r="BP111" s="290"/>
      <c r="BQ111" s="290"/>
      <c r="BR111" s="290"/>
      <c r="BS111" s="290"/>
      <c r="BT111" s="290"/>
      <c r="BU111" s="290"/>
      <c r="BV111" s="290"/>
      <c r="BW111" s="290"/>
      <c r="BX111" s="290"/>
      <c r="BY111" s="290"/>
      <c r="BZ111" s="290"/>
      <c r="CA111" s="291">
        <f t="shared" si="16"/>
        <v>0</v>
      </c>
      <c r="CB111" s="292" t="e">
        <f t="shared" si="30"/>
        <v>#DIV/0!</v>
      </c>
      <c r="CC111" s="291">
        <f t="shared" si="17"/>
        <v>0</v>
      </c>
      <c r="CD111" s="292" t="e">
        <f t="shared" si="31"/>
        <v>#DIV/0!</v>
      </c>
      <c r="CE111" s="291">
        <f t="shared" si="18"/>
        <v>0</v>
      </c>
      <c r="CF111" s="292" t="e">
        <f t="shared" si="19"/>
        <v>#DIV/0!</v>
      </c>
      <c r="CG111" s="291" t="e">
        <f t="shared" si="20"/>
        <v>#DIV/0!</v>
      </c>
      <c r="CH111" s="291" t="e">
        <f t="shared" si="21"/>
        <v>#DIV/0!</v>
      </c>
      <c r="CI111" s="274"/>
    </row>
    <row r="112" spans="1:87" ht="24">
      <c r="A112" s="285">
        <v>111</v>
      </c>
      <c r="B112" s="286">
        <v>243</v>
      </c>
      <c r="C112" s="383" t="s">
        <v>313</v>
      </c>
      <c r="D112" s="383"/>
      <c r="E112" s="383"/>
      <c r="F112" s="287" t="s">
        <v>1176</v>
      </c>
      <c r="G112" s="287" t="s">
        <v>1176</v>
      </c>
      <c r="H112" s="287" t="s">
        <v>1176</v>
      </c>
      <c r="I112" s="287" t="s">
        <v>1176</v>
      </c>
      <c r="J112" s="392" t="s">
        <v>1161</v>
      </c>
      <c r="K112" s="287" t="s">
        <v>1176</v>
      </c>
      <c r="L112" s="287" t="s">
        <v>1176</v>
      </c>
      <c r="M112" s="287" t="s">
        <v>1176</v>
      </c>
      <c r="N112" s="287" t="s">
        <v>1176</v>
      </c>
      <c r="O112" s="287" t="s">
        <v>1176</v>
      </c>
      <c r="P112" s="287" t="s">
        <v>1176</v>
      </c>
      <c r="Q112" s="287" t="s">
        <v>1176</v>
      </c>
      <c r="R112" s="287" t="s">
        <v>1176</v>
      </c>
      <c r="S112" s="287" t="s">
        <v>1176</v>
      </c>
      <c r="T112" s="287" t="s">
        <v>1176</v>
      </c>
      <c r="U112" s="287" t="s">
        <v>1176</v>
      </c>
      <c r="V112" s="287" t="s">
        <v>1176</v>
      </c>
      <c r="W112" s="287" t="s">
        <v>1176</v>
      </c>
      <c r="X112" s="287" t="s">
        <v>1176</v>
      </c>
      <c r="Y112" s="287" t="s">
        <v>1176</v>
      </c>
      <c r="Z112" s="287" t="s">
        <v>1176</v>
      </c>
      <c r="AA112" s="287" t="s">
        <v>1176</v>
      </c>
      <c r="AB112" s="287" t="s">
        <v>1176</v>
      </c>
      <c r="AC112" s="287" t="s">
        <v>1176</v>
      </c>
      <c r="AD112" s="287" t="s">
        <v>1176</v>
      </c>
      <c r="AE112" s="287" t="s">
        <v>1176</v>
      </c>
      <c r="AF112" s="287" t="s">
        <v>1176</v>
      </c>
      <c r="AG112" s="287" t="s">
        <v>1176</v>
      </c>
      <c r="AH112" s="287" t="s">
        <v>1176</v>
      </c>
      <c r="AI112" s="287" t="s">
        <v>1176</v>
      </c>
      <c r="AJ112" s="287" t="s">
        <v>1176</v>
      </c>
      <c r="AK112" s="287" t="s">
        <v>1176</v>
      </c>
      <c r="AL112" s="287" t="s">
        <v>1176</v>
      </c>
      <c r="AM112" s="287" t="s">
        <v>1176</v>
      </c>
      <c r="AN112" s="287" t="s">
        <v>1176</v>
      </c>
      <c r="AO112" s="287"/>
      <c r="AP112" s="287" t="s">
        <v>1176</v>
      </c>
      <c r="AQ112" s="287" t="s">
        <v>1176</v>
      </c>
      <c r="AR112" s="287" t="s">
        <v>1176</v>
      </c>
      <c r="AS112" s="287"/>
      <c r="AT112" s="287" t="s">
        <v>1176</v>
      </c>
      <c r="AU112" s="287" t="s">
        <v>1176</v>
      </c>
      <c r="AV112" s="287" t="s">
        <v>1176</v>
      </c>
      <c r="AW112" s="287" t="s">
        <v>1176</v>
      </c>
      <c r="AX112" s="287" t="s">
        <v>1176</v>
      </c>
      <c r="AY112" s="287"/>
      <c r="AZ112" s="287" t="s">
        <v>1176</v>
      </c>
      <c r="BA112" s="287" t="s">
        <v>1176</v>
      </c>
      <c r="BB112" s="287"/>
      <c r="BC112" s="287" t="s">
        <v>1176</v>
      </c>
      <c r="BD112" s="287" t="s">
        <v>1176</v>
      </c>
      <c r="BE112" s="287" t="s">
        <v>1176</v>
      </c>
      <c r="BF112" s="287" t="s">
        <v>1176</v>
      </c>
      <c r="BG112" s="287" t="s">
        <v>1176</v>
      </c>
      <c r="BH112" s="287" t="s">
        <v>1176</v>
      </c>
      <c r="BI112" s="287" t="s">
        <v>1176</v>
      </c>
      <c r="BJ112" s="287" t="s">
        <v>1176</v>
      </c>
      <c r="BK112" s="287" t="s">
        <v>1176</v>
      </c>
      <c r="BL112" s="287" t="s">
        <v>1176</v>
      </c>
      <c r="BM112" s="287" t="s">
        <v>1176</v>
      </c>
      <c r="BN112" s="287" t="s">
        <v>1176</v>
      </c>
      <c r="BO112" s="287" t="s">
        <v>1176</v>
      </c>
      <c r="BP112" s="287" t="s">
        <v>1176</v>
      </c>
      <c r="BQ112" s="287" t="s">
        <v>1176</v>
      </c>
      <c r="BR112" s="287" t="s">
        <v>1176</v>
      </c>
      <c r="BS112" s="287" t="s">
        <v>1176</v>
      </c>
      <c r="BT112" s="287" t="s">
        <v>1176</v>
      </c>
      <c r="BU112" s="287" t="s">
        <v>1176</v>
      </c>
      <c r="BV112" s="287" t="s">
        <v>1176</v>
      </c>
      <c r="BW112" s="287" t="s">
        <v>1176</v>
      </c>
      <c r="BX112" s="287" t="s">
        <v>1176</v>
      </c>
      <c r="BY112" s="287" t="s">
        <v>1176</v>
      </c>
      <c r="BZ112" s="287" t="s">
        <v>1176</v>
      </c>
      <c r="CA112" s="287" t="s">
        <v>1176</v>
      </c>
      <c r="CB112" s="287" t="s">
        <v>1176</v>
      </c>
      <c r="CC112" s="287" t="s">
        <v>1176</v>
      </c>
      <c r="CD112" s="287" t="s">
        <v>1176</v>
      </c>
      <c r="CE112" s="287" t="s">
        <v>1176</v>
      </c>
      <c r="CF112" s="287" t="s">
        <v>1176</v>
      </c>
      <c r="CG112" s="287" t="s">
        <v>1176</v>
      </c>
      <c r="CH112" s="287" t="s">
        <v>1176</v>
      </c>
      <c r="CI112" s="274"/>
    </row>
    <row r="113" spans="1:87" ht="24">
      <c r="A113" s="306">
        <v>112</v>
      </c>
      <c r="B113" s="646">
        <v>246</v>
      </c>
      <c r="C113" s="645" t="s">
        <v>1328</v>
      </c>
      <c r="D113" s="645" t="s">
        <v>25</v>
      </c>
      <c r="E113" s="645" t="s">
        <v>1328</v>
      </c>
      <c r="F113" s="645" t="s">
        <v>25</v>
      </c>
      <c r="G113" s="616" t="s">
        <v>1328</v>
      </c>
      <c r="H113" s="290" t="s">
        <v>1329</v>
      </c>
      <c r="I113" s="290" t="s">
        <v>1303</v>
      </c>
      <c r="J113" s="70" t="s">
        <v>1161</v>
      </c>
      <c r="K113" s="288" t="s">
        <v>1082</v>
      </c>
      <c r="L113" s="289" t="s">
        <v>648</v>
      </c>
      <c r="M113" s="289"/>
      <c r="N113" s="289"/>
      <c r="O113" s="289"/>
      <c r="P113" s="289"/>
      <c r="Q113" s="289"/>
      <c r="R113" s="289" t="s">
        <v>648</v>
      </c>
      <c r="S113" s="289"/>
      <c r="T113" s="289"/>
      <c r="U113" s="289"/>
      <c r="V113" s="290"/>
      <c r="W113" s="290"/>
      <c r="X113" s="290"/>
      <c r="Y113" s="290"/>
      <c r="Z113" s="290"/>
      <c r="AA113" s="290"/>
      <c r="AB113" s="290"/>
      <c r="AC113" s="290"/>
      <c r="AD113" s="290"/>
      <c r="AE113" s="290"/>
      <c r="AF113" s="290"/>
      <c r="AG113" s="290"/>
      <c r="AH113" s="290"/>
      <c r="AI113" s="290"/>
      <c r="AJ113" s="290"/>
      <c r="AK113" s="290"/>
      <c r="AL113" s="290"/>
      <c r="AM113" s="290"/>
      <c r="AN113" s="290"/>
      <c r="AO113" s="290"/>
      <c r="AP113" s="290"/>
      <c r="AQ113" s="290" t="s">
        <v>1769</v>
      </c>
      <c r="AR113" s="290"/>
      <c r="AS113" s="290"/>
      <c r="AT113" s="290"/>
      <c r="AU113" s="290"/>
      <c r="AV113" s="290"/>
      <c r="AW113" s="290"/>
      <c r="AX113" s="290"/>
      <c r="AY113" s="290"/>
      <c r="AZ113" s="290"/>
      <c r="BA113" s="290"/>
      <c r="BB113" s="290"/>
      <c r="BC113" s="290"/>
      <c r="BD113" s="290"/>
      <c r="BE113" s="290"/>
      <c r="BF113" s="290"/>
      <c r="BG113" s="290"/>
      <c r="BH113" s="290"/>
      <c r="BI113" s="290"/>
      <c r="BJ113" s="290"/>
      <c r="BK113" s="290"/>
      <c r="BL113" s="290"/>
      <c r="BM113" s="290"/>
      <c r="BN113" s="290"/>
      <c r="BO113" s="290"/>
      <c r="BP113" s="290"/>
      <c r="BQ113" s="290"/>
      <c r="BR113" s="290"/>
      <c r="BS113" s="290"/>
      <c r="BT113" s="290"/>
      <c r="BU113" s="290"/>
      <c r="BV113" s="290"/>
      <c r="BW113" s="290"/>
      <c r="BX113" s="290"/>
      <c r="BY113" s="290"/>
      <c r="BZ113" s="290"/>
      <c r="CA113" s="291">
        <f t="shared" si="16"/>
        <v>0</v>
      </c>
      <c r="CB113" s="292" t="e">
        <f>CA113/COUNTA($BK113:$BT113)</f>
        <v>#DIV/0!</v>
      </c>
      <c r="CC113" s="291">
        <f t="shared" si="17"/>
        <v>0</v>
      </c>
      <c r="CD113" s="292" t="e">
        <f>CC113/COUNTA($BK113:$BT113)</f>
        <v>#DIV/0!</v>
      </c>
      <c r="CE113" s="291">
        <f t="shared" si="18"/>
        <v>0</v>
      </c>
      <c r="CF113" s="292" t="e">
        <f t="shared" si="19"/>
        <v>#DIV/0!</v>
      </c>
      <c r="CG113" s="291" t="e">
        <f t="shared" si="20"/>
        <v>#DIV/0!</v>
      </c>
      <c r="CH113" s="291" t="e">
        <f t="shared" si="21"/>
        <v>#DIV/0!</v>
      </c>
      <c r="CI113" s="274"/>
    </row>
    <row r="114" spans="1:87" ht="24">
      <c r="A114" s="307"/>
      <c r="B114" s="647"/>
      <c r="C114" s="643"/>
      <c r="D114" s="643"/>
      <c r="E114" s="643"/>
      <c r="F114" s="643"/>
      <c r="G114" s="617"/>
      <c r="H114" s="290" t="s">
        <v>1818</v>
      </c>
      <c r="I114" s="290" t="s">
        <v>1303</v>
      </c>
      <c r="J114" s="70" t="s">
        <v>1161</v>
      </c>
      <c r="K114" s="288" t="s">
        <v>1082</v>
      </c>
      <c r="L114" s="289" t="s">
        <v>648</v>
      </c>
      <c r="M114" s="289"/>
      <c r="N114" s="289"/>
      <c r="O114" s="289"/>
      <c r="P114" s="289"/>
      <c r="Q114" s="289"/>
      <c r="R114" s="289" t="s">
        <v>648</v>
      </c>
      <c r="S114" s="289"/>
      <c r="T114" s="289"/>
      <c r="U114" s="289"/>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0" t="s">
        <v>1769</v>
      </c>
      <c r="AY114" s="290"/>
      <c r="AZ114" s="290"/>
      <c r="BA114" s="290"/>
      <c r="BB114" s="290"/>
      <c r="BC114" s="290"/>
      <c r="BD114" s="290"/>
      <c r="BE114" s="290"/>
      <c r="BF114" s="290"/>
      <c r="BG114" s="290"/>
      <c r="BH114" s="290"/>
      <c r="BI114" s="290"/>
      <c r="BJ114" s="290"/>
      <c r="BK114" s="290"/>
      <c r="BL114" s="290"/>
      <c r="BM114" s="290"/>
      <c r="BN114" s="290"/>
      <c r="BO114" s="290"/>
      <c r="BP114" s="290"/>
      <c r="BQ114" s="290"/>
      <c r="BR114" s="290"/>
      <c r="BS114" s="290"/>
      <c r="BT114" s="290"/>
      <c r="BU114" s="290"/>
      <c r="BV114" s="290"/>
      <c r="BW114" s="290"/>
      <c r="BX114" s="290"/>
      <c r="BY114" s="290"/>
      <c r="BZ114" s="290"/>
      <c r="CA114" s="291">
        <f t="shared" si="16"/>
        <v>0</v>
      </c>
      <c r="CB114" s="292" t="e">
        <f>CA114/COUNTA($BK114:$BT114)</f>
        <v>#DIV/0!</v>
      </c>
      <c r="CC114" s="291">
        <f t="shared" si="17"/>
        <v>0</v>
      </c>
      <c r="CD114" s="292" t="e">
        <f>CC114/COUNTA($BK114:$BT114)</f>
        <v>#DIV/0!</v>
      </c>
      <c r="CE114" s="291">
        <f t="shared" si="18"/>
        <v>0</v>
      </c>
      <c r="CF114" s="292" t="e">
        <f t="shared" si="19"/>
        <v>#DIV/0!</v>
      </c>
      <c r="CG114" s="291" t="e">
        <f t="shared" si="20"/>
        <v>#DIV/0!</v>
      </c>
      <c r="CH114" s="291" t="e">
        <f t="shared" si="21"/>
        <v>#DIV/0!</v>
      </c>
      <c r="CI114" s="274"/>
    </row>
    <row r="115" spans="1:87" ht="24">
      <c r="A115" s="307"/>
      <c r="B115" s="647"/>
      <c r="C115" s="150"/>
      <c r="D115" s="643"/>
      <c r="E115" s="643"/>
      <c r="F115" s="643"/>
      <c r="G115" s="617"/>
      <c r="H115" s="290" t="s">
        <v>1520</v>
      </c>
      <c r="I115" s="290" t="s">
        <v>1303</v>
      </c>
      <c r="J115" s="70" t="s">
        <v>1161</v>
      </c>
      <c r="K115" s="288" t="s">
        <v>1082</v>
      </c>
      <c r="L115" s="289" t="s">
        <v>648</v>
      </c>
      <c r="M115" s="289"/>
      <c r="N115" s="289"/>
      <c r="O115" s="289"/>
      <c r="P115" s="289"/>
      <c r="Q115" s="289" t="s">
        <v>648</v>
      </c>
      <c r="R115" s="289"/>
      <c r="S115" s="289"/>
      <c r="T115" s="289"/>
      <c r="U115" s="289"/>
      <c r="V115" s="290"/>
      <c r="W115" s="290"/>
      <c r="X115" s="290"/>
      <c r="Y115" s="290"/>
      <c r="Z115" s="290"/>
      <c r="AA115" s="290"/>
      <c r="AB115" s="290"/>
      <c r="AC115" s="290"/>
      <c r="AD115" s="290"/>
      <c r="AE115" s="290"/>
      <c r="AF115" s="290"/>
      <c r="AG115" s="290"/>
      <c r="AH115" s="290"/>
      <c r="AI115" s="290"/>
      <c r="AJ115" s="290"/>
      <c r="AK115" s="290"/>
      <c r="AL115" s="290"/>
      <c r="AM115" s="290" t="s">
        <v>1769</v>
      </c>
      <c r="AN115" s="290"/>
      <c r="AO115" s="290"/>
      <c r="AP115" s="290"/>
      <c r="AQ115" s="290"/>
      <c r="AR115" s="290"/>
      <c r="AS115" s="290"/>
      <c r="AT115" s="290"/>
      <c r="AU115" s="290"/>
      <c r="AV115" s="290"/>
      <c r="AW115" s="290"/>
      <c r="AX115" s="290"/>
      <c r="AY115" s="290"/>
      <c r="AZ115" s="290"/>
      <c r="BA115" s="290"/>
      <c r="BB115" s="290"/>
      <c r="BC115" s="290"/>
      <c r="BD115" s="290"/>
      <c r="BE115" s="290"/>
      <c r="BF115" s="290"/>
      <c r="BG115" s="290"/>
      <c r="BH115" s="290"/>
      <c r="BI115" s="290"/>
      <c r="BJ115" s="290"/>
      <c r="BK115" s="290"/>
      <c r="BL115" s="290"/>
      <c r="BM115" s="290"/>
      <c r="BN115" s="290"/>
      <c r="BO115" s="290"/>
      <c r="BP115" s="290"/>
      <c r="BQ115" s="290"/>
      <c r="BR115" s="290"/>
      <c r="BS115" s="290"/>
      <c r="BT115" s="290"/>
      <c r="BU115" s="290"/>
      <c r="BV115" s="290"/>
      <c r="BW115" s="290"/>
      <c r="BX115" s="290"/>
      <c r="BY115" s="290"/>
      <c r="BZ115" s="290"/>
      <c r="CA115" s="291">
        <f t="shared" si="16"/>
        <v>0</v>
      </c>
      <c r="CB115" s="292" t="e">
        <f>CA115/COUNTA($BK115:$BT115)</f>
        <v>#DIV/0!</v>
      </c>
      <c r="CC115" s="291">
        <f t="shared" si="17"/>
        <v>0</v>
      </c>
      <c r="CD115" s="292" t="e">
        <f>CC115/COUNTA($BK115:$BT115)</f>
        <v>#DIV/0!</v>
      </c>
      <c r="CE115" s="291">
        <f t="shared" si="18"/>
        <v>0</v>
      </c>
      <c r="CF115" s="292" t="e">
        <f t="shared" si="19"/>
        <v>#DIV/0!</v>
      </c>
      <c r="CG115" s="291" t="e">
        <f t="shared" si="20"/>
        <v>#DIV/0!</v>
      </c>
      <c r="CH115" s="291" t="e">
        <f t="shared" si="21"/>
        <v>#DIV/0!</v>
      </c>
      <c r="CI115" s="274"/>
    </row>
    <row r="116" spans="1:87" ht="24">
      <c r="A116" s="307"/>
      <c r="B116" s="647"/>
      <c r="C116" s="150"/>
      <c r="D116" s="643"/>
      <c r="E116" s="643"/>
      <c r="F116" s="643"/>
      <c r="G116" s="617"/>
      <c r="H116" s="290" t="s">
        <v>1819</v>
      </c>
      <c r="I116" s="290" t="s">
        <v>1303</v>
      </c>
      <c r="J116" s="70" t="s">
        <v>1161</v>
      </c>
      <c r="K116" s="288" t="s">
        <v>1082</v>
      </c>
      <c r="L116" s="289" t="s">
        <v>648</v>
      </c>
      <c r="M116" s="289"/>
      <c r="N116" s="289"/>
      <c r="O116" s="289"/>
      <c r="P116" s="289"/>
      <c r="Q116" s="289" t="s">
        <v>648</v>
      </c>
      <c r="R116" s="289"/>
      <c r="S116" s="289"/>
      <c r="T116" s="289"/>
      <c r="U116" s="289"/>
      <c r="V116" s="290"/>
      <c r="W116" s="290"/>
      <c r="X116" s="290"/>
      <c r="Y116" s="290"/>
      <c r="Z116" s="290"/>
      <c r="AA116" s="290"/>
      <c r="AB116" s="290"/>
      <c r="AC116" s="290"/>
      <c r="AD116" s="290"/>
      <c r="AE116" s="290"/>
      <c r="AF116" s="290"/>
      <c r="AG116" s="290"/>
      <c r="AH116" s="290"/>
      <c r="AI116" s="290"/>
      <c r="AJ116" s="290"/>
      <c r="AK116" s="290"/>
      <c r="AL116" s="290"/>
      <c r="AM116" s="290"/>
      <c r="AN116" s="290" t="s">
        <v>1769</v>
      </c>
      <c r="AO116" s="290"/>
      <c r="AP116" s="290"/>
      <c r="AQ116" s="290"/>
      <c r="AR116" s="290"/>
      <c r="AS116" s="290"/>
      <c r="AT116" s="290"/>
      <c r="AU116" s="290"/>
      <c r="AV116" s="290"/>
      <c r="AW116" s="290"/>
      <c r="AX116" s="290"/>
      <c r="AY116" s="290"/>
      <c r="AZ116" s="290"/>
      <c r="BA116" s="290"/>
      <c r="BB116" s="290"/>
      <c r="BC116" s="290"/>
      <c r="BD116" s="290"/>
      <c r="BE116" s="290"/>
      <c r="BF116" s="290"/>
      <c r="BG116" s="290"/>
      <c r="BH116" s="290"/>
      <c r="BI116" s="290"/>
      <c r="BJ116" s="290"/>
      <c r="BK116" s="290"/>
      <c r="BL116" s="290"/>
      <c r="BM116" s="290"/>
      <c r="BN116" s="290"/>
      <c r="BO116" s="290"/>
      <c r="BP116" s="290"/>
      <c r="BQ116" s="290"/>
      <c r="BR116" s="290"/>
      <c r="BS116" s="290"/>
      <c r="BT116" s="290"/>
      <c r="BU116" s="290"/>
      <c r="BV116" s="290"/>
      <c r="BW116" s="290"/>
      <c r="BX116" s="290"/>
      <c r="BY116" s="290"/>
      <c r="BZ116" s="290"/>
      <c r="CA116" s="291">
        <f t="shared" si="16"/>
        <v>0</v>
      </c>
      <c r="CB116" s="292" t="e">
        <f t="shared" ref="CB116:CB120" si="32">CA116/COUNTA($BK116:$BT116)</f>
        <v>#DIV/0!</v>
      </c>
      <c r="CC116" s="291">
        <f t="shared" si="17"/>
        <v>0</v>
      </c>
      <c r="CD116" s="292" t="e">
        <f t="shared" ref="CD116:CD120" si="33">CC116/COUNTA($BK116:$BT116)</f>
        <v>#DIV/0!</v>
      </c>
      <c r="CE116" s="291">
        <f t="shared" si="18"/>
        <v>0</v>
      </c>
      <c r="CF116" s="292" t="e">
        <f t="shared" si="19"/>
        <v>#DIV/0!</v>
      </c>
      <c r="CG116" s="291" t="e">
        <f t="shared" si="20"/>
        <v>#DIV/0!</v>
      </c>
      <c r="CH116" s="291" t="e">
        <f t="shared" si="21"/>
        <v>#DIV/0!</v>
      </c>
      <c r="CI116" s="274"/>
    </row>
    <row r="117" spans="1:87" ht="24">
      <c r="A117" s="308"/>
      <c r="B117" s="648"/>
      <c r="C117" s="303"/>
      <c r="D117" s="644"/>
      <c r="E117" s="644"/>
      <c r="F117" s="644"/>
      <c r="G117" s="618"/>
      <c r="H117" s="290" t="s">
        <v>1521</v>
      </c>
      <c r="I117" s="290" t="s">
        <v>1303</v>
      </c>
      <c r="J117" s="70" t="s">
        <v>1161</v>
      </c>
      <c r="K117" s="288" t="s">
        <v>1082</v>
      </c>
      <c r="L117" s="289" t="s">
        <v>648</v>
      </c>
      <c r="M117" s="289"/>
      <c r="N117" s="289"/>
      <c r="O117" s="289"/>
      <c r="P117" s="289"/>
      <c r="Q117" s="289" t="s">
        <v>648</v>
      </c>
      <c r="R117" s="289"/>
      <c r="S117" s="289"/>
      <c r="T117" s="289"/>
      <c r="U117" s="289"/>
      <c r="V117" s="290"/>
      <c r="W117" s="290"/>
      <c r="X117" s="290"/>
      <c r="Y117" s="290"/>
      <c r="Z117" s="290"/>
      <c r="AA117" s="290"/>
      <c r="AB117" s="290"/>
      <c r="AC117" s="290"/>
      <c r="AD117" s="290"/>
      <c r="AE117" s="290"/>
      <c r="AF117" s="290"/>
      <c r="AG117" s="290"/>
      <c r="AH117" s="290"/>
      <c r="AI117" s="290"/>
      <c r="AJ117" s="290"/>
      <c r="AK117" s="290"/>
      <c r="AL117" s="290"/>
      <c r="AM117" s="290"/>
      <c r="AN117" s="290"/>
      <c r="AO117" s="290"/>
      <c r="AP117" s="290" t="s">
        <v>1769</v>
      </c>
      <c r="AQ117" s="290"/>
      <c r="AR117" s="290"/>
      <c r="AS117" s="290"/>
      <c r="AT117" s="290"/>
      <c r="AU117" s="290"/>
      <c r="AV117" s="290"/>
      <c r="AW117" s="290"/>
      <c r="AX117" s="290"/>
      <c r="AY117" s="290"/>
      <c r="AZ117" s="290"/>
      <c r="BA117" s="290"/>
      <c r="BB117" s="290"/>
      <c r="BC117" s="290"/>
      <c r="BD117" s="290"/>
      <c r="BE117" s="290"/>
      <c r="BF117" s="290"/>
      <c r="BG117" s="290"/>
      <c r="BH117" s="290"/>
      <c r="BI117" s="290"/>
      <c r="BJ117" s="290"/>
      <c r="BK117" s="290"/>
      <c r="BL117" s="290"/>
      <c r="BM117" s="290"/>
      <c r="BN117" s="290"/>
      <c r="BO117" s="290"/>
      <c r="BP117" s="290"/>
      <c r="BQ117" s="290"/>
      <c r="BR117" s="290"/>
      <c r="BS117" s="290"/>
      <c r="BT117" s="290"/>
      <c r="BU117" s="290"/>
      <c r="BV117" s="290"/>
      <c r="BW117" s="290"/>
      <c r="BX117" s="290"/>
      <c r="BY117" s="290"/>
      <c r="BZ117" s="290"/>
      <c r="CA117" s="291">
        <f t="shared" si="16"/>
        <v>0</v>
      </c>
      <c r="CB117" s="292" t="e">
        <f t="shared" si="32"/>
        <v>#DIV/0!</v>
      </c>
      <c r="CC117" s="291">
        <f t="shared" si="17"/>
        <v>0</v>
      </c>
      <c r="CD117" s="292" t="e">
        <f t="shared" si="33"/>
        <v>#DIV/0!</v>
      </c>
      <c r="CE117" s="291">
        <f t="shared" si="18"/>
        <v>0</v>
      </c>
      <c r="CF117" s="292" t="e">
        <f t="shared" si="19"/>
        <v>#DIV/0!</v>
      </c>
      <c r="CG117" s="291" t="e">
        <f t="shared" si="20"/>
        <v>#DIV/0!</v>
      </c>
      <c r="CH117" s="291" t="e">
        <f t="shared" si="21"/>
        <v>#DIV/0!</v>
      </c>
      <c r="CI117" s="274"/>
    </row>
    <row r="118" spans="1:87" ht="409.5">
      <c r="A118" s="285">
        <v>113</v>
      </c>
      <c r="B118" s="384">
        <v>247</v>
      </c>
      <c r="C118" s="385" t="s">
        <v>1332</v>
      </c>
      <c r="D118" s="386" t="s">
        <v>25</v>
      </c>
      <c r="E118" s="385" t="s">
        <v>1332</v>
      </c>
      <c r="F118" s="386" t="s">
        <v>25</v>
      </c>
      <c r="G118" s="290" t="s">
        <v>1332</v>
      </c>
      <c r="H118" s="290" t="s">
        <v>1754</v>
      </c>
      <c r="I118" s="290" t="s">
        <v>1303</v>
      </c>
      <c r="J118" s="70" t="s">
        <v>1161</v>
      </c>
      <c r="K118" s="288" t="s">
        <v>1082</v>
      </c>
      <c r="L118" s="289" t="s">
        <v>648</v>
      </c>
      <c r="M118" s="289"/>
      <c r="N118" s="289"/>
      <c r="O118" s="289"/>
      <c r="P118" s="289"/>
      <c r="Q118" s="289" t="s">
        <v>648</v>
      </c>
      <c r="R118" s="289" t="s">
        <v>648</v>
      </c>
      <c r="S118" s="289"/>
      <c r="T118" s="289"/>
      <c r="U118" s="289"/>
      <c r="V118" s="290"/>
      <c r="W118" s="290"/>
      <c r="X118" s="290"/>
      <c r="Y118" s="290"/>
      <c r="Z118" s="290"/>
      <c r="AA118" s="290"/>
      <c r="AB118" s="290"/>
      <c r="AC118" s="290"/>
      <c r="AD118" s="290"/>
      <c r="AE118" s="290"/>
      <c r="AF118" s="290"/>
      <c r="AG118" s="290"/>
      <c r="AH118" s="290"/>
      <c r="AI118" s="290"/>
      <c r="AJ118" s="290"/>
      <c r="AK118" s="290"/>
      <c r="AL118" s="290"/>
      <c r="AM118" s="290" t="s">
        <v>1567</v>
      </c>
      <c r="AN118" s="290"/>
      <c r="AO118" s="290"/>
      <c r="AP118" s="290" t="s">
        <v>1567</v>
      </c>
      <c r="AQ118" s="290"/>
      <c r="AR118" s="290"/>
      <c r="AS118" s="290"/>
      <c r="AT118" s="290"/>
      <c r="AU118" s="290"/>
      <c r="AV118" s="290"/>
      <c r="AW118" s="290"/>
      <c r="AX118" s="290"/>
      <c r="AY118" s="290" t="s">
        <v>1772</v>
      </c>
      <c r="AZ118" s="290"/>
      <c r="BA118" s="290"/>
      <c r="BB118" s="290"/>
      <c r="BC118" s="290"/>
      <c r="BD118" s="290"/>
      <c r="BE118" s="290"/>
      <c r="BF118" s="290"/>
      <c r="BG118" s="290"/>
      <c r="BH118" s="290"/>
      <c r="BI118" s="290"/>
      <c r="BJ118" s="290"/>
      <c r="BK118" s="290"/>
      <c r="BL118" s="290"/>
      <c r="BM118" s="290"/>
      <c r="BN118" s="290"/>
      <c r="BO118" s="290"/>
      <c r="BP118" s="290"/>
      <c r="BQ118" s="290"/>
      <c r="BR118" s="290"/>
      <c r="BS118" s="290"/>
      <c r="BT118" s="290"/>
      <c r="BU118" s="290"/>
      <c r="BV118" s="290"/>
      <c r="BW118" s="290"/>
      <c r="BX118" s="290"/>
      <c r="BY118" s="290"/>
      <c r="BZ118" s="290"/>
      <c r="CA118" s="291">
        <f t="shared" si="16"/>
        <v>0</v>
      </c>
      <c r="CB118" s="292" t="e">
        <f t="shared" si="32"/>
        <v>#DIV/0!</v>
      </c>
      <c r="CC118" s="291">
        <f t="shared" si="17"/>
        <v>0</v>
      </c>
      <c r="CD118" s="292" t="e">
        <f t="shared" si="33"/>
        <v>#DIV/0!</v>
      </c>
      <c r="CE118" s="291">
        <f t="shared" si="18"/>
        <v>0</v>
      </c>
      <c r="CF118" s="292" t="e">
        <f t="shared" si="19"/>
        <v>#DIV/0!</v>
      </c>
      <c r="CG118" s="291" t="e">
        <f t="shared" si="20"/>
        <v>#DIV/0!</v>
      </c>
      <c r="CH118" s="291" t="e">
        <f t="shared" si="21"/>
        <v>#DIV/0!</v>
      </c>
      <c r="CI118" s="274"/>
    </row>
    <row r="119" spans="1:87" ht="409.5">
      <c r="A119" s="285">
        <v>114</v>
      </c>
      <c r="B119" s="384">
        <v>248</v>
      </c>
      <c r="C119" s="385" t="s">
        <v>1421</v>
      </c>
      <c r="D119" s="386" t="s">
        <v>25</v>
      </c>
      <c r="E119" s="385" t="s">
        <v>1421</v>
      </c>
      <c r="F119" s="386" t="s">
        <v>25</v>
      </c>
      <c r="G119" s="290" t="s">
        <v>1421</v>
      </c>
      <c r="H119" s="290" t="s">
        <v>1686</v>
      </c>
      <c r="I119" s="290" t="s">
        <v>1303</v>
      </c>
      <c r="J119" s="70" t="s">
        <v>1161</v>
      </c>
      <c r="K119" s="288" t="s">
        <v>1082</v>
      </c>
      <c r="L119" s="289" t="s">
        <v>648</v>
      </c>
      <c r="M119" s="289"/>
      <c r="N119" s="289"/>
      <c r="O119" s="289"/>
      <c r="P119" s="289"/>
      <c r="Q119" s="289" t="s">
        <v>648</v>
      </c>
      <c r="R119" s="289" t="s">
        <v>648</v>
      </c>
      <c r="S119" s="289"/>
      <c r="T119" s="289"/>
      <c r="U119" s="289"/>
      <c r="V119" s="290"/>
      <c r="W119" s="290"/>
      <c r="X119" s="290"/>
      <c r="Y119" s="290"/>
      <c r="Z119" s="290"/>
      <c r="AA119" s="290"/>
      <c r="AB119" s="290"/>
      <c r="AC119" s="290"/>
      <c r="AD119" s="290"/>
      <c r="AE119" s="290"/>
      <c r="AF119" s="290"/>
      <c r="AG119" s="290"/>
      <c r="AH119" s="290"/>
      <c r="AI119" s="290"/>
      <c r="AJ119" s="290"/>
      <c r="AK119" s="290"/>
      <c r="AL119" s="290"/>
      <c r="AM119" s="290" t="s">
        <v>1567</v>
      </c>
      <c r="AN119" s="290"/>
      <c r="AO119" s="290"/>
      <c r="AP119" s="290" t="s">
        <v>1772</v>
      </c>
      <c r="AQ119" s="290"/>
      <c r="AR119" s="290"/>
      <c r="AS119" s="290"/>
      <c r="AT119" s="290"/>
      <c r="AU119" s="290"/>
      <c r="AV119" s="290"/>
      <c r="AW119" s="290"/>
      <c r="AX119" s="290"/>
      <c r="AY119" s="290" t="s">
        <v>1567</v>
      </c>
      <c r="AZ119" s="290"/>
      <c r="BA119" s="290"/>
      <c r="BB119" s="290"/>
      <c r="BC119" s="290"/>
      <c r="BD119" s="290"/>
      <c r="BE119" s="290"/>
      <c r="BF119" s="290"/>
      <c r="BG119" s="290"/>
      <c r="BH119" s="290"/>
      <c r="BI119" s="290"/>
      <c r="BJ119" s="290"/>
      <c r="BK119" s="290"/>
      <c r="BL119" s="290"/>
      <c r="BM119" s="290"/>
      <c r="BN119" s="290"/>
      <c r="BO119" s="290"/>
      <c r="BP119" s="290"/>
      <c r="BQ119" s="290"/>
      <c r="BR119" s="290"/>
      <c r="BS119" s="290"/>
      <c r="BT119" s="290"/>
      <c r="BU119" s="290"/>
      <c r="BV119" s="290"/>
      <c r="BW119" s="290"/>
      <c r="BX119" s="290"/>
      <c r="BY119" s="290"/>
      <c r="BZ119" s="290"/>
      <c r="CA119" s="291">
        <f t="shared" si="16"/>
        <v>0</v>
      </c>
      <c r="CB119" s="292" t="e">
        <f t="shared" si="32"/>
        <v>#DIV/0!</v>
      </c>
      <c r="CC119" s="291">
        <f t="shared" si="17"/>
        <v>0</v>
      </c>
      <c r="CD119" s="292" t="e">
        <f t="shared" si="33"/>
        <v>#DIV/0!</v>
      </c>
      <c r="CE119" s="291">
        <f t="shared" si="18"/>
        <v>0</v>
      </c>
      <c r="CF119" s="292" t="e">
        <f t="shared" si="19"/>
        <v>#DIV/0!</v>
      </c>
      <c r="CG119" s="291" t="e">
        <f t="shared" si="20"/>
        <v>#DIV/0!</v>
      </c>
      <c r="CH119" s="291" t="e">
        <f t="shared" si="21"/>
        <v>#DIV/0!</v>
      </c>
      <c r="CI119" s="274"/>
    </row>
    <row r="120" spans="1:87" ht="409.5">
      <c r="A120" s="285">
        <v>115</v>
      </c>
      <c r="B120" s="384">
        <v>249</v>
      </c>
      <c r="C120" s="385" t="s">
        <v>681</v>
      </c>
      <c r="D120" s="386" t="s">
        <v>25</v>
      </c>
      <c r="E120" s="385" t="s">
        <v>681</v>
      </c>
      <c r="F120" s="386" t="s">
        <v>26</v>
      </c>
      <c r="G120" s="290" t="s">
        <v>681</v>
      </c>
      <c r="H120" s="290" t="s">
        <v>1685</v>
      </c>
      <c r="I120" s="290" t="s">
        <v>1303</v>
      </c>
      <c r="J120" s="70" t="s">
        <v>1161</v>
      </c>
      <c r="K120" s="288" t="s">
        <v>1082</v>
      </c>
      <c r="L120" s="289" t="s">
        <v>648</v>
      </c>
      <c r="M120" s="289"/>
      <c r="N120" s="289"/>
      <c r="O120" s="289"/>
      <c r="P120" s="289"/>
      <c r="Q120" s="289" t="s">
        <v>648</v>
      </c>
      <c r="R120" s="289" t="s">
        <v>648</v>
      </c>
      <c r="S120" s="289"/>
      <c r="T120" s="289"/>
      <c r="U120" s="289"/>
      <c r="V120" s="290"/>
      <c r="W120" s="290"/>
      <c r="X120" s="290"/>
      <c r="Y120" s="290"/>
      <c r="Z120" s="290"/>
      <c r="AA120" s="290"/>
      <c r="AB120" s="290"/>
      <c r="AC120" s="290"/>
      <c r="AD120" s="290"/>
      <c r="AE120" s="290"/>
      <c r="AF120" s="290"/>
      <c r="AG120" s="290"/>
      <c r="AH120" s="290"/>
      <c r="AI120" s="290"/>
      <c r="AJ120" s="290"/>
      <c r="AK120" s="290"/>
      <c r="AL120" s="290"/>
      <c r="AM120" s="290" t="s">
        <v>1567</v>
      </c>
      <c r="AN120" s="290"/>
      <c r="AO120" s="290"/>
      <c r="AP120" s="290" t="s">
        <v>1567</v>
      </c>
      <c r="AQ120" s="290"/>
      <c r="AR120" s="290"/>
      <c r="AS120" s="290"/>
      <c r="AT120" s="290"/>
      <c r="AU120" s="290"/>
      <c r="AV120" s="290"/>
      <c r="AW120" s="290"/>
      <c r="AX120" s="290"/>
      <c r="AY120" s="290" t="s">
        <v>1768</v>
      </c>
      <c r="AZ120" s="290"/>
      <c r="BA120" s="290"/>
      <c r="BB120" s="290"/>
      <c r="BC120" s="290"/>
      <c r="BD120" s="290"/>
      <c r="BE120" s="290"/>
      <c r="BF120" s="290"/>
      <c r="BG120" s="290"/>
      <c r="BH120" s="290"/>
      <c r="BI120" s="290"/>
      <c r="BJ120" s="290"/>
      <c r="BK120" s="290"/>
      <c r="BL120" s="290"/>
      <c r="BM120" s="290"/>
      <c r="BN120" s="290"/>
      <c r="BO120" s="290"/>
      <c r="BP120" s="290"/>
      <c r="BQ120" s="290"/>
      <c r="BR120" s="290"/>
      <c r="BS120" s="290"/>
      <c r="BT120" s="290"/>
      <c r="BU120" s="290"/>
      <c r="BV120" s="290"/>
      <c r="BW120" s="290"/>
      <c r="BX120" s="290"/>
      <c r="BY120" s="290"/>
      <c r="BZ120" s="290"/>
      <c r="CA120" s="291">
        <f t="shared" si="16"/>
        <v>0</v>
      </c>
      <c r="CB120" s="292" t="e">
        <f t="shared" si="32"/>
        <v>#DIV/0!</v>
      </c>
      <c r="CC120" s="291">
        <f t="shared" si="17"/>
        <v>0</v>
      </c>
      <c r="CD120" s="292" t="e">
        <f t="shared" si="33"/>
        <v>#DIV/0!</v>
      </c>
      <c r="CE120" s="291">
        <f t="shared" si="18"/>
        <v>0</v>
      </c>
      <c r="CF120" s="292" t="e">
        <f t="shared" si="19"/>
        <v>#DIV/0!</v>
      </c>
      <c r="CG120" s="291" t="e">
        <f t="shared" si="20"/>
        <v>#DIV/0!</v>
      </c>
      <c r="CH120" s="291" t="e">
        <f t="shared" si="21"/>
        <v>#DIV/0!</v>
      </c>
      <c r="CI120" s="274"/>
    </row>
    <row r="121" spans="1:87" ht="60">
      <c r="A121" s="285">
        <v>116</v>
      </c>
      <c r="B121" s="286">
        <v>253</v>
      </c>
      <c r="C121" s="383" t="s">
        <v>681</v>
      </c>
      <c r="D121" s="383" t="s">
        <v>25</v>
      </c>
      <c r="E121" s="383" t="s">
        <v>681</v>
      </c>
      <c r="F121" s="287" t="s">
        <v>1176</v>
      </c>
      <c r="G121" s="287" t="s">
        <v>1176</v>
      </c>
      <c r="H121" s="287" t="s">
        <v>1176</v>
      </c>
      <c r="I121" s="287" t="s">
        <v>1176</v>
      </c>
      <c r="J121" s="392" t="s">
        <v>1161</v>
      </c>
      <c r="K121" s="287" t="s">
        <v>1082</v>
      </c>
      <c r="L121" s="287" t="s">
        <v>1176</v>
      </c>
      <c r="M121" s="287" t="s">
        <v>1176</v>
      </c>
      <c r="N121" s="287" t="s">
        <v>1176</v>
      </c>
      <c r="O121" s="287" t="s">
        <v>1176</v>
      </c>
      <c r="P121" s="287" t="s">
        <v>1176</v>
      </c>
      <c r="Q121" s="287" t="s">
        <v>1176</v>
      </c>
      <c r="R121" s="287" t="s">
        <v>1176</v>
      </c>
      <c r="S121" s="287" t="s">
        <v>1176</v>
      </c>
      <c r="T121" s="287" t="s">
        <v>1176</v>
      </c>
      <c r="U121" s="287" t="s">
        <v>1176</v>
      </c>
      <c r="V121" s="287" t="s">
        <v>1176</v>
      </c>
      <c r="W121" s="287" t="s">
        <v>1176</v>
      </c>
      <c r="X121" s="287" t="s">
        <v>1176</v>
      </c>
      <c r="Y121" s="287" t="s">
        <v>1176</v>
      </c>
      <c r="Z121" s="287" t="s">
        <v>1176</v>
      </c>
      <c r="AA121" s="287" t="s">
        <v>1176</v>
      </c>
      <c r="AB121" s="287" t="s">
        <v>1176</v>
      </c>
      <c r="AC121" s="287" t="s">
        <v>1176</v>
      </c>
      <c r="AD121" s="287" t="s">
        <v>1176</v>
      </c>
      <c r="AE121" s="287" t="s">
        <v>1176</v>
      </c>
      <c r="AF121" s="287" t="s">
        <v>1176</v>
      </c>
      <c r="AG121" s="287" t="s">
        <v>1176</v>
      </c>
      <c r="AH121" s="287" t="s">
        <v>1176</v>
      </c>
      <c r="AI121" s="287" t="s">
        <v>1176</v>
      </c>
      <c r="AJ121" s="287" t="s">
        <v>1176</v>
      </c>
      <c r="AK121" s="287" t="s">
        <v>1176</v>
      </c>
      <c r="AL121" s="287" t="s">
        <v>1176</v>
      </c>
      <c r="AM121" s="287" t="s">
        <v>1176</v>
      </c>
      <c r="AN121" s="287" t="s">
        <v>1176</v>
      </c>
      <c r="AO121" s="287"/>
      <c r="AP121" s="287" t="s">
        <v>1176</v>
      </c>
      <c r="AQ121" s="287" t="s">
        <v>1176</v>
      </c>
      <c r="AR121" s="287" t="s">
        <v>1176</v>
      </c>
      <c r="AS121" s="287"/>
      <c r="AT121" s="287" t="s">
        <v>1176</v>
      </c>
      <c r="AU121" s="287" t="s">
        <v>1176</v>
      </c>
      <c r="AV121" s="287" t="s">
        <v>1176</v>
      </c>
      <c r="AW121" s="287" t="s">
        <v>1176</v>
      </c>
      <c r="AX121" s="287" t="s">
        <v>1176</v>
      </c>
      <c r="AY121" s="287"/>
      <c r="AZ121" s="287" t="s">
        <v>1176</v>
      </c>
      <c r="BA121" s="287" t="s">
        <v>1176</v>
      </c>
      <c r="BB121" s="287"/>
      <c r="BC121" s="287" t="s">
        <v>1176</v>
      </c>
      <c r="BD121" s="287" t="s">
        <v>1176</v>
      </c>
      <c r="BE121" s="287" t="s">
        <v>1176</v>
      </c>
      <c r="BF121" s="287" t="s">
        <v>1176</v>
      </c>
      <c r="BG121" s="287" t="s">
        <v>1176</v>
      </c>
      <c r="BH121" s="287" t="s">
        <v>1176</v>
      </c>
      <c r="BI121" s="287" t="s">
        <v>1176</v>
      </c>
      <c r="BJ121" s="287" t="s">
        <v>1176</v>
      </c>
      <c r="BK121" s="287" t="s">
        <v>1176</v>
      </c>
      <c r="BL121" s="287" t="s">
        <v>1176</v>
      </c>
      <c r="BM121" s="287" t="s">
        <v>1176</v>
      </c>
      <c r="BN121" s="287" t="s">
        <v>1176</v>
      </c>
      <c r="BO121" s="287" t="s">
        <v>1176</v>
      </c>
      <c r="BP121" s="287" t="s">
        <v>1176</v>
      </c>
      <c r="BQ121" s="287" t="s">
        <v>1176</v>
      </c>
      <c r="BR121" s="287" t="s">
        <v>1176</v>
      </c>
      <c r="BS121" s="287" t="s">
        <v>1176</v>
      </c>
      <c r="BT121" s="287" t="s">
        <v>1176</v>
      </c>
      <c r="BU121" s="287" t="s">
        <v>1176</v>
      </c>
      <c r="BV121" s="287" t="s">
        <v>1176</v>
      </c>
      <c r="BW121" s="287" t="s">
        <v>1176</v>
      </c>
      <c r="BX121" s="287" t="s">
        <v>1176</v>
      </c>
      <c r="BY121" s="287" t="s">
        <v>1176</v>
      </c>
      <c r="BZ121" s="287" t="s">
        <v>1176</v>
      </c>
      <c r="CA121" s="287" t="s">
        <v>1176</v>
      </c>
      <c r="CB121" s="287" t="s">
        <v>1176</v>
      </c>
      <c r="CC121" s="287" t="s">
        <v>1176</v>
      </c>
      <c r="CD121" s="287" t="s">
        <v>1176</v>
      </c>
      <c r="CE121" s="287" t="s">
        <v>1176</v>
      </c>
      <c r="CF121" s="287" t="s">
        <v>1176</v>
      </c>
      <c r="CG121" s="287" t="s">
        <v>1176</v>
      </c>
      <c r="CH121" s="287" t="s">
        <v>1176</v>
      </c>
      <c r="CI121" s="274"/>
    </row>
    <row r="122" spans="1:87" ht="24">
      <c r="A122" s="285">
        <v>117</v>
      </c>
      <c r="B122" s="286">
        <v>254</v>
      </c>
      <c r="C122" s="383" t="s">
        <v>1124</v>
      </c>
      <c r="D122" s="383"/>
      <c r="E122" s="383"/>
      <c r="F122" s="287" t="s">
        <v>1176</v>
      </c>
      <c r="G122" s="287" t="s">
        <v>1176</v>
      </c>
      <c r="H122" s="287" t="s">
        <v>1176</v>
      </c>
      <c r="I122" s="287" t="s">
        <v>1176</v>
      </c>
      <c r="J122" s="392" t="s">
        <v>1161</v>
      </c>
      <c r="K122" s="287" t="s">
        <v>1176</v>
      </c>
      <c r="L122" s="287" t="s">
        <v>1176</v>
      </c>
      <c r="M122" s="287" t="s">
        <v>1176</v>
      </c>
      <c r="N122" s="287" t="s">
        <v>1176</v>
      </c>
      <c r="O122" s="287" t="s">
        <v>1176</v>
      </c>
      <c r="P122" s="287" t="s">
        <v>1176</v>
      </c>
      <c r="Q122" s="287" t="s">
        <v>1176</v>
      </c>
      <c r="R122" s="287" t="s">
        <v>1176</v>
      </c>
      <c r="S122" s="287" t="s">
        <v>1176</v>
      </c>
      <c r="T122" s="287" t="s">
        <v>1176</v>
      </c>
      <c r="U122" s="287" t="s">
        <v>1176</v>
      </c>
      <c r="V122" s="287" t="s">
        <v>1176</v>
      </c>
      <c r="W122" s="287" t="s">
        <v>1176</v>
      </c>
      <c r="X122" s="287" t="s">
        <v>1176</v>
      </c>
      <c r="Y122" s="287" t="s">
        <v>1176</v>
      </c>
      <c r="Z122" s="287" t="s">
        <v>1176</v>
      </c>
      <c r="AA122" s="287" t="s">
        <v>1176</v>
      </c>
      <c r="AB122" s="287" t="s">
        <v>1176</v>
      </c>
      <c r="AC122" s="287" t="s">
        <v>1176</v>
      </c>
      <c r="AD122" s="287" t="s">
        <v>1176</v>
      </c>
      <c r="AE122" s="287" t="s">
        <v>1176</v>
      </c>
      <c r="AF122" s="287" t="s">
        <v>1176</v>
      </c>
      <c r="AG122" s="287" t="s">
        <v>1176</v>
      </c>
      <c r="AH122" s="287" t="s">
        <v>1176</v>
      </c>
      <c r="AI122" s="287" t="s">
        <v>1176</v>
      </c>
      <c r="AJ122" s="287" t="s">
        <v>1176</v>
      </c>
      <c r="AK122" s="287" t="s">
        <v>1176</v>
      </c>
      <c r="AL122" s="287" t="s">
        <v>1176</v>
      </c>
      <c r="AM122" s="287" t="s">
        <v>1176</v>
      </c>
      <c r="AN122" s="287" t="s">
        <v>1176</v>
      </c>
      <c r="AO122" s="287"/>
      <c r="AP122" s="287" t="s">
        <v>1176</v>
      </c>
      <c r="AQ122" s="287" t="s">
        <v>1176</v>
      </c>
      <c r="AR122" s="287" t="s">
        <v>1176</v>
      </c>
      <c r="AS122" s="287"/>
      <c r="AT122" s="287" t="s">
        <v>1176</v>
      </c>
      <c r="AU122" s="287" t="s">
        <v>1176</v>
      </c>
      <c r="AV122" s="287" t="s">
        <v>1176</v>
      </c>
      <c r="AW122" s="287" t="s">
        <v>1176</v>
      </c>
      <c r="AX122" s="287" t="s">
        <v>1176</v>
      </c>
      <c r="AY122" s="287"/>
      <c r="AZ122" s="287" t="s">
        <v>1176</v>
      </c>
      <c r="BA122" s="287" t="s">
        <v>1176</v>
      </c>
      <c r="BB122" s="287"/>
      <c r="BC122" s="287" t="s">
        <v>1176</v>
      </c>
      <c r="BD122" s="287" t="s">
        <v>1176</v>
      </c>
      <c r="BE122" s="287" t="s">
        <v>1176</v>
      </c>
      <c r="BF122" s="287" t="s">
        <v>1176</v>
      </c>
      <c r="BG122" s="287" t="s">
        <v>1176</v>
      </c>
      <c r="BH122" s="287" t="s">
        <v>1176</v>
      </c>
      <c r="BI122" s="287" t="s">
        <v>1176</v>
      </c>
      <c r="BJ122" s="287" t="s">
        <v>1176</v>
      </c>
      <c r="BK122" s="287" t="s">
        <v>1176</v>
      </c>
      <c r="BL122" s="287" t="s">
        <v>1176</v>
      </c>
      <c r="BM122" s="287" t="s">
        <v>1176</v>
      </c>
      <c r="BN122" s="287" t="s">
        <v>1176</v>
      </c>
      <c r="BO122" s="287" t="s">
        <v>1176</v>
      </c>
      <c r="BP122" s="287" t="s">
        <v>1176</v>
      </c>
      <c r="BQ122" s="287" t="s">
        <v>1176</v>
      </c>
      <c r="BR122" s="287" t="s">
        <v>1176</v>
      </c>
      <c r="BS122" s="287" t="s">
        <v>1176</v>
      </c>
      <c r="BT122" s="287" t="s">
        <v>1176</v>
      </c>
      <c r="BU122" s="287" t="s">
        <v>1176</v>
      </c>
      <c r="BV122" s="287" t="s">
        <v>1176</v>
      </c>
      <c r="BW122" s="287" t="s">
        <v>1176</v>
      </c>
      <c r="BX122" s="287" t="s">
        <v>1176</v>
      </c>
      <c r="BY122" s="287" t="s">
        <v>1176</v>
      </c>
      <c r="BZ122" s="287" t="s">
        <v>1176</v>
      </c>
      <c r="CA122" s="287" t="s">
        <v>1176</v>
      </c>
      <c r="CB122" s="287" t="s">
        <v>1176</v>
      </c>
      <c r="CC122" s="287" t="s">
        <v>1176</v>
      </c>
      <c r="CD122" s="287" t="s">
        <v>1176</v>
      </c>
      <c r="CE122" s="287" t="s">
        <v>1176</v>
      </c>
      <c r="CF122" s="287" t="s">
        <v>1176</v>
      </c>
      <c r="CG122" s="287" t="s">
        <v>1176</v>
      </c>
      <c r="CH122" s="287" t="s">
        <v>1176</v>
      </c>
      <c r="CI122" s="274"/>
    </row>
    <row r="123" spans="1:87" ht="24">
      <c r="A123" s="651">
        <v>118</v>
      </c>
      <c r="B123" s="646">
        <v>257</v>
      </c>
      <c r="C123" s="645" t="s">
        <v>1333</v>
      </c>
      <c r="D123" s="645" t="s">
        <v>105</v>
      </c>
      <c r="E123" s="729" t="s">
        <v>1333</v>
      </c>
      <c r="F123" s="645" t="s">
        <v>105</v>
      </c>
      <c r="G123" s="616" t="s">
        <v>1333</v>
      </c>
      <c r="H123" s="290" t="s">
        <v>1687</v>
      </c>
      <c r="I123" s="290" t="s">
        <v>1303</v>
      </c>
      <c r="J123" s="70" t="s">
        <v>1161</v>
      </c>
      <c r="K123" s="288" t="s">
        <v>1082</v>
      </c>
      <c r="L123" s="289" t="s">
        <v>648</v>
      </c>
      <c r="M123" s="289"/>
      <c r="N123" s="289"/>
      <c r="O123" s="289"/>
      <c r="P123" s="289"/>
      <c r="Q123" s="289"/>
      <c r="R123" s="289"/>
      <c r="S123" s="289"/>
      <c r="T123" s="289" t="s">
        <v>648</v>
      </c>
      <c r="U123" s="289"/>
      <c r="V123" s="290"/>
      <c r="W123" s="290"/>
      <c r="X123" s="290"/>
      <c r="Y123" s="290"/>
      <c r="Z123" s="290"/>
      <c r="AA123" s="290"/>
      <c r="AB123" s="290"/>
      <c r="AC123" s="290"/>
      <c r="AD123" s="290"/>
      <c r="AE123" s="290"/>
      <c r="AF123" s="290"/>
      <c r="AG123" s="290"/>
      <c r="AH123" s="290"/>
      <c r="AI123" s="290"/>
      <c r="AJ123" s="290"/>
      <c r="AK123" s="290"/>
      <c r="AL123" s="290"/>
      <c r="AM123" s="290"/>
      <c r="AN123" s="290"/>
      <c r="AO123" s="290"/>
      <c r="AP123" s="290"/>
      <c r="AQ123" s="290"/>
      <c r="AR123" s="290"/>
      <c r="AS123" s="290"/>
      <c r="AT123" s="290"/>
      <c r="AU123" s="290"/>
      <c r="AV123" s="290"/>
      <c r="AW123" s="290"/>
      <c r="AX123" s="290"/>
      <c r="AY123" s="290"/>
      <c r="AZ123" s="290"/>
      <c r="BA123" s="290"/>
      <c r="BB123" s="290"/>
      <c r="BC123" s="290"/>
      <c r="BD123" s="290"/>
      <c r="BE123" s="290"/>
      <c r="BF123" s="290"/>
      <c r="BG123" s="290" t="s">
        <v>1769</v>
      </c>
      <c r="BH123" s="290"/>
      <c r="BI123" s="290"/>
      <c r="BJ123" s="290"/>
      <c r="BK123" s="290"/>
      <c r="BL123" s="290"/>
      <c r="BM123" s="290"/>
      <c r="BN123" s="290"/>
      <c r="BO123" s="290"/>
      <c r="BP123" s="290"/>
      <c r="BQ123" s="290"/>
      <c r="BR123" s="290"/>
      <c r="BS123" s="290"/>
      <c r="BT123" s="290"/>
      <c r="BU123" s="290"/>
      <c r="BV123" s="290"/>
      <c r="BW123" s="290"/>
      <c r="BX123" s="290"/>
      <c r="BY123" s="290"/>
      <c r="BZ123" s="290"/>
      <c r="CA123" s="291">
        <f t="shared" si="16"/>
        <v>0</v>
      </c>
      <c r="CB123" s="292" t="e">
        <f>CA123/COUNTA($BK123:$BT123)</f>
        <v>#DIV/0!</v>
      </c>
      <c r="CC123" s="291">
        <f t="shared" si="17"/>
        <v>0</v>
      </c>
      <c r="CD123" s="292" t="e">
        <f>CC123/COUNTA($BK123:$BT123)</f>
        <v>#DIV/0!</v>
      </c>
      <c r="CE123" s="291">
        <f t="shared" si="18"/>
        <v>0</v>
      </c>
      <c r="CF123" s="292" t="e">
        <f t="shared" si="19"/>
        <v>#DIV/0!</v>
      </c>
      <c r="CG123" s="291" t="e">
        <f t="shared" si="20"/>
        <v>#DIV/0!</v>
      </c>
      <c r="CH123" s="291" t="e">
        <f t="shared" si="21"/>
        <v>#DIV/0!</v>
      </c>
      <c r="CI123" s="274"/>
    </row>
    <row r="124" spans="1:87" ht="18.75">
      <c r="A124" s="653"/>
      <c r="B124" s="648"/>
      <c r="C124" s="644"/>
      <c r="D124" s="644"/>
      <c r="E124" s="730"/>
      <c r="F124" s="644"/>
      <c r="G124" s="618"/>
      <c r="H124" s="290" t="s">
        <v>1688</v>
      </c>
      <c r="I124" s="290" t="s">
        <v>1303</v>
      </c>
      <c r="J124" s="70"/>
      <c r="K124" s="288" t="s">
        <v>1082</v>
      </c>
      <c r="L124" s="289" t="s">
        <v>648</v>
      </c>
      <c r="M124" s="289"/>
      <c r="N124" s="289"/>
      <c r="O124" s="289"/>
      <c r="P124" s="289"/>
      <c r="Q124" s="289"/>
      <c r="R124" s="289"/>
      <c r="S124" s="289"/>
      <c r="T124" s="289" t="s">
        <v>648</v>
      </c>
      <c r="U124" s="289"/>
      <c r="V124" s="290"/>
      <c r="W124" s="290"/>
      <c r="X124" s="290"/>
      <c r="Y124" s="290"/>
      <c r="Z124" s="290"/>
      <c r="AA124" s="290"/>
      <c r="AB124" s="290"/>
      <c r="AC124" s="290"/>
      <c r="AD124" s="290"/>
      <c r="AE124" s="290"/>
      <c r="AF124" s="290"/>
      <c r="AG124" s="290"/>
      <c r="AH124" s="290"/>
      <c r="AI124" s="290"/>
      <c r="AJ124" s="290"/>
      <c r="AK124" s="290"/>
      <c r="AL124" s="290"/>
      <c r="AM124" s="290"/>
      <c r="AN124" s="290"/>
      <c r="AO124" s="290"/>
      <c r="AP124" s="290"/>
      <c r="AQ124" s="290"/>
      <c r="AR124" s="290"/>
      <c r="AS124" s="290"/>
      <c r="AT124" s="290"/>
      <c r="AU124" s="290"/>
      <c r="AV124" s="290"/>
      <c r="AW124" s="290"/>
      <c r="AX124" s="290"/>
      <c r="AY124" s="290"/>
      <c r="AZ124" s="290"/>
      <c r="BA124" s="290"/>
      <c r="BB124" s="290"/>
      <c r="BC124" s="290"/>
      <c r="BD124" s="290"/>
      <c r="BE124" s="290" t="s">
        <v>1769</v>
      </c>
      <c r="BF124" s="290"/>
      <c r="BG124" s="290"/>
      <c r="BH124" s="290"/>
      <c r="BI124" s="290"/>
      <c r="BJ124" s="290"/>
      <c r="BK124" s="290"/>
      <c r="BL124" s="290"/>
      <c r="BM124" s="290"/>
      <c r="BN124" s="290"/>
      <c r="BO124" s="290"/>
      <c r="BP124" s="290"/>
      <c r="BQ124" s="290"/>
      <c r="BR124" s="290"/>
      <c r="BS124" s="290"/>
      <c r="BT124" s="290"/>
      <c r="BU124" s="290"/>
      <c r="BV124" s="290"/>
      <c r="BW124" s="290"/>
      <c r="BX124" s="290"/>
      <c r="BY124" s="290"/>
      <c r="BZ124" s="290"/>
      <c r="CA124" s="291">
        <f t="shared" si="16"/>
        <v>0</v>
      </c>
      <c r="CB124" s="292" t="e">
        <f>CA124/COUNTA($BK124:$BT124)</f>
        <v>#DIV/0!</v>
      </c>
      <c r="CC124" s="291">
        <f t="shared" si="17"/>
        <v>0</v>
      </c>
      <c r="CD124" s="292" t="e">
        <f>CC124/COUNTA($BK124:$BT124)</f>
        <v>#DIV/0!</v>
      </c>
      <c r="CE124" s="291">
        <f t="shared" si="18"/>
        <v>0</v>
      </c>
      <c r="CF124" s="292" t="e">
        <f t="shared" si="19"/>
        <v>#DIV/0!</v>
      </c>
      <c r="CG124" s="291" t="e">
        <f t="shared" si="20"/>
        <v>#DIV/0!</v>
      </c>
      <c r="CH124" s="291" t="e">
        <f t="shared" si="21"/>
        <v>#DIV/0!</v>
      </c>
      <c r="CI124" s="274"/>
    </row>
    <row r="125" spans="1:87" ht="24">
      <c r="A125" s="285">
        <v>122</v>
      </c>
      <c r="B125" s="286">
        <v>261</v>
      </c>
      <c r="C125" s="383" t="s">
        <v>329</v>
      </c>
      <c r="D125" s="383"/>
      <c r="E125" s="383"/>
      <c r="F125" s="287" t="s">
        <v>1176</v>
      </c>
      <c r="G125" s="287" t="s">
        <v>1176</v>
      </c>
      <c r="H125" s="287"/>
      <c r="I125" s="287" t="s">
        <v>1176</v>
      </c>
      <c r="J125" s="392" t="s">
        <v>1161</v>
      </c>
      <c r="K125" s="287" t="s">
        <v>1176</v>
      </c>
      <c r="L125" s="287" t="s">
        <v>1176</v>
      </c>
      <c r="M125" s="287" t="s">
        <v>1176</v>
      </c>
      <c r="N125" s="287" t="s">
        <v>1176</v>
      </c>
      <c r="O125" s="287" t="s">
        <v>1176</v>
      </c>
      <c r="P125" s="287" t="s">
        <v>1176</v>
      </c>
      <c r="Q125" s="287" t="s">
        <v>1176</v>
      </c>
      <c r="R125" s="287" t="s">
        <v>1176</v>
      </c>
      <c r="S125" s="287" t="s">
        <v>1176</v>
      </c>
      <c r="T125" s="287" t="s">
        <v>1176</v>
      </c>
      <c r="U125" s="287" t="s">
        <v>1176</v>
      </c>
      <c r="V125" s="287" t="s">
        <v>1176</v>
      </c>
      <c r="W125" s="287" t="s">
        <v>1176</v>
      </c>
      <c r="X125" s="287" t="s">
        <v>1176</v>
      </c>
      <c r="Y125" s="287" t="s">
        <v>1176</v>
      </c>
      <c r="Z125" s="287" t="s">
        <v>1176</v>
      </c>
      <c r="AA125" s="287" t="s">
        <v>1176</v>
      </c>
      <c r="AB125" s="287" t="s">
        <v>1176</v>
      </c>
      <c r="AC125" s="287" t="s">
        <v>1176</v>
      </c>
      <c r="AD125" s="287" t="s">
        <v>1176</v>
      </c>
      <c r="AE125" s="287" t="s">
        <v>1176</v>
      </c>
      <c r="AF125" s="287" t="s">
        <v>1176</v>
      </c>
      <c r="AG125" s="287" t="s">
        <v>1176</v>
      </c>
      <c r="AH125" s="287" t="s">
        <v>1176</v>
      </c>
      <c r="AI125" s="287" t="s">
        <v>1176</v>
      </c>
      <c r="AJ125" s="287" t="s">
        <v>1176</v>
      </c>
      <c r="AK125" s="287" t="s">
        <v>1176</v>
      </c>
      <c r="AL125" s="287" t="s">
        <v>1176</v>
      </c>
      <c r="AM125" s="287" t="s">
        <v>1176</v>
      </c>
      <c r="AN125" s="287" t="s">
        <v>1176</v>
      </c>
      <c r="AO125" s="287"/>
      <c r="AP125" s="287" t="s">
        <v>1176</v>
      </c>
      <c r="AQ125" s="287" t="s">
        <v>1176</v>
      </c>
      <c r="AR125" s="287" t="s">
        <v>1176</v>
      </c>
      <c r="AS125" s="287"/>
      <c r="AT125" s="287" t="s">
        <v>1176</v>
      </c>
      <c r="AU125" s="287" t="s">
        <v>1176</v>
      </c>
      <c r="AV125" s="287" t="s">
        <v>1176</v>
      </c>
      <c r="AW125" s="287" t="s">
        <v>1176</v>
      </c>
      <c r="AX125" s="287" t="s">
        <v>1176</v>
      </c>
      <c r="AY125" s="287"/>
      <c r="AZ125" s="287" t="s">
        <v>1176</v>
      </c>
      <c r="BA125" s="287" t="s">
        <v>1176</v>
      </c>
      <c r="BB125" s="287"/>
      <c r="BC125" s="287" t="s">
        <v>1176</v>
      </c>
      <c r="BD125" s="287" t="s">
        <v>1176</v>
      </c>
      <c r="BE125" s="287" t="s">
        <v>1176</v>
      </c>
      <c r="BF125" s="287" t="s">
        <v>1176</v>
      </c>
      <c r="BG125" s="287" t="s">
        <v>1176</v>
      </c>
      <c r="BH125" s="287" t="s">
        <v>1176</v>
      </c>
      <c r="BI125" s="287" t="s">
        <v>1176</v>
      </c>
      <c r="BJ125" s="287" t="s">
        <v>1176</v>
      </c>
      <c r="BK125" s="287" t="s">
        <v>1176</v>
      </c>
      <c r="BL125" s="287" t="s">
        <v>1176</v>
      </c>
      <c r="BM125" s="287" t="s">
        <v>1176</v>
      </c>
      <c r="BN125" s="287" t="s">
        <v>1176</v>
      </c>
      <c r="BO125" s="287" t="s">
        <v>1176</v>
      </c>
      <c r="BP125" s="287" t="s">
        <v>1176</v>
      </c>
      <c r="BQ125" s="287" t="s">
        <v>1176</v>
      </c>
      <c r="BR125" s="287" t="s">
        <v>1176</v>
      </c>
      <c r="BS125" s="287" t="s">
        <v>1176</v>
      </c>
      <c r="BT125" s="287" t="s">
        <v>1176</v>
      </c>
      <c r="BU125" s="287" t="s">
        <v>1176</v>
      </c>
      <c r="BV125" s="287" t="s">
        <v>1176</v>
      </c>
      <c r="BW125" s="287" t="s">
        <v>1176</v>
      </c>
      <c r="BX125" s="287" t="s">
        <v>1176</v>
      </c>
      <c r="BY125" s="287" t="s">
        <v>1176</v>
      </c>
      <c r="BZ125" s="287" t="s">
        <v>1176</v>
      </c>
      <c r="CA125" s="287" t="s">
        <v>1176</v>
      </c>
      <c r="CB125" s="287" t="s">
        <v>1176</v>
      </c>
      <c r="CC125" s="287" t="s">
        <v>1176</v>
      </c>
      <c r="CD125" s="287" t="s">
        <v>1176</v>
      </c>
      <c r="CE125" s="287" t="s">
        <v>1176</v>
      </c>
      <c r="CF125" s="287" t="s">
        <v>1176</v>
      </c>
      <c r="CG125" s="287" t="s">
        <v>1176</v>
      </c>
      <c r="CH125" s="287" t="s">
        <v>1176</v>
      </c>
      <c r="CI125" s="274"/>
    </row>
    <row r="126" spans="1:87" ht="409.5">
      <c r="A126" s="285">
        <v>123</v>
      </c>
      <c r="B126" s="384">
        <v>264</v>
      </c>
      <c r="C126" s="385" t="s">
        <v>334</v>
      </c>
      <c r="D126" s="386" t="s">
        <v>25</v>
      </c>
      <c r="E126" s="385" t="s">
        <v>335</v>
      </c>
      <c r="F126" s="386" t="s">
        <v>25</v>
      </c>
      <c r="G126" s="290" t="s">
        <v>335</v>
      </c>
      <c r="H126" s="290" t="s">
        <v>1950</v>
      </c>
      <c r="I126" s="290" t="s">
        <v>1303</v>
      </c>
      <c r="J126" s="70" t="s">
        <v>1161</v>
      </c>
      <c r="K126" s="288" t="s">
        <v>1082</v>
      </c>
      <c r="L126" s="289" t="s">
        <v>648</v>
      </c>
      <c r="M126" s="289"/>
      <c r="N126" s="289"/>
      <c r="O126" s="289"/>
      <c r="P126" s="289"/>
      <c r="Q126" s="289"/>
      <c r="R126" s="289"/>
      <c r="S126" s="289"/>
      <c r="T126" s="289" t="s">
        <v>648</v>
      </c>
      <c r="U126" s="289"/>
      <c r="V126" s="290"/>
      <c r="W126" s="290"/>
      <c r="X126" s="290"/>
      <c r="Y126" s="290"/>
      <c r="Z126" s="290"/>
      <c r="AA126" s="290"/>
      <c r="AB126" s="290"/>
      <c r="AC126" s="290"/>
      <c r="AD126" s="290"/>
      <c r="AE126" s="290"/>
      <c r="AF126" s="290"/>
      <c r="AG126" s="290"/>
      <c r="AH126" s="290"/>
      <c r="AI126" s="290"/>
      <c r="AJ126" s="290"/>
      <c r="AK126" s="290"/>
      <c r="AL126" s="290"/>
      <c r="AM126" s="290"/>
      <c r="AN126" s="290"/>
      <c r="AO126" s="290"/>
      <c r="AP126" s="290"/>
      <c r="AQ126" s="290"/>
      <c r="AR126" s="290"/>
      <c r="AS126" s="290"/>
      <c r="AT126" s="290"/>
      <c r="AU126" s="290"/>
      <c r="AV126" s="290"/>
      <c r="AW126" s="290"/>
      <c r="AX126" s="290"/>
      <c r="AY126" s="290"/>
      <c r="AZ126" s="290"/>
      <c r="BA126" s="290"/>
      <c r="BB126" s="290"/>
      <c r="BC126" s="290"/>
      <c r="BD126" s="290"/>
      <c r="BE126" s="290"/>
      <c r="BF126" s="290"/>
      <c r="BG126" s="290" t="s">
        <v>1772</v>
      </c>
      <c r="BH126" s="290"/>
      <c r="BI126" s="290"/>
      <c r="BJ126" s="290"/>
      <c r="BK126" s="290"/>
      <c r="BL126" s="290"/>
      <c r="BM126" s="290"/>
      <c r="BN126" s="290"/>
      <c r="BO126" s="290"/>
      <c r="BP126" s="290"/>
      <c r="BQ126" s="290"/>
      <c r="BR126" s="290"/>
      <c r="BS126" s="290"/>
      <c r="BT126" s="290"/>
      <c r="BU126" s="290"/>
      <c r="BV126" s="290"/>
      <c r="BW126" s="290"/>
      <c r="BX126" s="290"/>
      <c r="BY126" s="290"/>
      <c r="BZ126" s="290"/>
      <c r="CA126" s="291">
        <f t="shared" si="16"/>
        <v>0</v>
      </c>
      <c r="CB126" s="292" t="e">
        <f>CA126/COUNTA($BK126:$BT126)</f>
        <v>#DIV/0!</v>
      </c>
      <c r="CC126" s="291">
        <f t="shared" si="17"/>
        <v>0</v>
      </c>
      <c r="CD126" s="292" t="e">
        <f>CC126/COUNTA($BK126:$BT126)</f>
        <v>#DIV/0!</v>
      </c>
      <c r="CE126" s="291">
        <f t="shared" si="18"/>
        <v>0</v>
      </c>
      <c r="CF126" s="292" t="e">
        <f t="shared" si="19"/>
        <v>#DIV/0!</v>
      </c>
      <c r="CG126" s="291" t="e">
        <f t="shared" si="20"/>
        <v>#DIV/0!</v>
      </c>
      <c r="CH126" s="291" t="e">
        <f t="shared" si="21"/>
        <v>#DIV/0!</v>
      </c>
      <c r="CI126" s="274"/>
    </row>
    <row r="127" spans="1:87" ht="24">
      <c r="A127" s="285">
        <v>124</v>
      </c>
      <c r="B127" s="286">
        <v>265</v>
      </c>
      <c r="C127" s="383" t="s">
        <v>336</v>
      </c>
      <c r="D127" s="383"/>
      <c r="E127" s="383"/>
      <c r="F127" s="287" t="s">
        <v>1176</v>
      </c>
      <c r="G127" s="287" t="s">
        <v>1176</v>
      </c>
      <c r="H127" s="287" t="s">
        <v>1176</v>
      </c>
      <c r="I127" s="287" t="s">
        <v>1176</v>
      </c>
      <c r="J127" s="392" t="s">
        <v>1161</v>
      </c>
      <c r="K127" s="287" t="s">
        <v>1176</v>
      </c>
      <c r="L127" s="287" t="s">
        <v>1176</v>
      </c>
      <c r="M127" s="287" t="s">
        <v>1176</v>
      </c>
      <c r="N127" s="287" t="s">
        <v>1176</v>
      </c>
      <c r="O127" s="287" t="s">
        <v>1176</v>
      </c>
      <c r="P127" s="287" t="s">
        <v>1176</v>
      </c>
      <c r="Q127" s="287" t="s">
        <v>1176</v>
      </c>
      <c r="R127" s="287" t="s">
        <v>1176</v>
      </c>
      <c r="S127" s="287" t="s">
        <v>1176</v>
      </c>
      <c r="T127" s="287" t="s">
        <v>1176</v>
      </c>
      <c r="U127" s="287" t="s">
        <v>1176</v>
      </c>
      <c r="V127" s="287" t="s">
        <v>1176</v>
      </c>
      <c r="W127" s="287" t="s">
        <v>1176</v>
      </c>
      <c r="X127" s="287" t="s">
        <v>1176</v>
      </c>
      <c r="Y127" s="287" t="s">
        <v>1176</v>
      </c>
      <c r="Z127" s="287" t="s">
        <v>1176</v>
      </c>
      <c r="AA127" s="287" t="s">
        <v>1176</v>
      </c>
      <c r="AB127" s="287" t="s">
        <v>1176</v>
      </c>
      <c r="AC127" s="287" t="s">
        <v>1176</v>
      </c>
      <c r="AD127" s="287" t="s">
        <v>1176</v>
      </c>
      <c r="AE127" s="287" t="s">
        <v>1176</v>
      </c>
      <c r="AF127" s="287" t="s">
        <v>1176</v>
      </c>
      <c r="AG127" s="287" t="s">
        <v>1176</v>
      </c>
      <c r="AH127" s="287" t="s">
        <v>1176</v>
      </c>
      <c r="AI127" s="287" t="s">
        <v>1176</v>
      </c>
      <c r="AJ127" s="287" t="s">
        <v>1176</v>
      </c>
      <c r="AK127" s="287" t="s">
        <v>1176</v>
      </c>
      <c r="AL127" s="287" t="s">
        <v>1176</v>
      </c>
      <c r="AM127" s="287" t="s">
        <v>1176</v>
      </c>
      <c r="AN127" s="287" t="s">
        <v>1176</v>
      </c>
      <c r="AO127" s="287"/>
      <c r="AP127" s="287" t="s">
        <v>1176</v>
      </c>
      <c r="AQ127" s="287" t="s">
        <v>1176</v>
      </c>
      <c r="AR127" s="287" t="s">
        <v>1176</v>
      </c>
      <c r="AS127" s="287"/>
      <c r="AT127" s="287" t="s">
        <v>1176</v>
      </c>
      <c r="AU127" s="287" t="s">
        <v>1176</v>
      </c>
      <c r="AV127" s="287" t="s">
        <v>1176</v>
      </c>
      <c r="AW127" s="287" t="s">
        <v>1176</v>
      </c>
      <c r="AX127" s="287" t="s">
        <v>1176</v>
      </c>
      <c r="AY127" s="287"/>
      <c r="AZ127" s="287" t="s">
        <v>1176</v>
      </c>
      <c r="BA127" s="287" t="s">
        <v>1176</v>
      </c>
      <c r="BB127" s="287"/>
      <c r="BC127" s="287" t="s">
        <v>1176</v>
      </c>
      <c r="BD127" s="287" t="s">
        <v>1176</v>
      </c>
      <c r="BE127" s="287" t="s">
        <v>1176</v>
      </c>
      <c r="BF127" s="287" t="s">
        <v>1176</v>
      </c>
      <c r="BG127" s="287" t="s">
        <v>1176</v>
      </c>
      <c r="BH127" s="287" t="s">
        <v>1176</v>
      </c>
      <c r="BI127" s="287" t="s">
        <v>1176</v>
      </c>
      <c r="BJ127" s="287" t="s">
        <v>1176</v>
      </c>
      <c r="BK127" s="287" t="s">
        <v>1176</v>
      </c>
      <c r="BL127" s="287" t="s">
        <v>1176</v>
      </c>
      <c r="BM127" s="287" t="s">
        <v>1176</v>
      </c>
      <c r="BN127" s="287" t="s">
        <v>1176</v>
      </c>
      <c r="BO127" s="287" t="s">
        <v>1176</v>
      </c>
      <c r="BP127" s="287" t="s">
        <v>1176</v>
      </c>
      <c r="BQ127" s="287" t="s">
        <v>1176</v>
      </c>
      <c r="BR127" s="287" t="s">
        <v>1176</v>
      </c>
      <c r="BS127" s="287" t="s">
        <v>1176</v>
      </c>
      <c r="BT127" s="287" t="s">
        <v>1176</v>
      </c>
      <c r="BU127" s="287" t="s">
        <v>1176</v>
      </c>
      <c r="BV127" s="287" t="s">
        <v>1176</v>
      </c>
      <c r="BW127" s="287" t="s">
        <v>1176</v>
      </c>
      <c r="BX127" s="287" t="s">
        <v>1176</v>
      </c>
      <c r="BY127" s="287" t="s">
        <v>1176</v>
      </c>
      <c r="BZ127" s="287" t="s">
        <v>1176</v>
      </c>
      <c r="CA127" s="287" t="s">
        <v>1176</v>
      </c>
      <c r="CB127" s="287" t="s">
        <v>1176</v>
      </c>
      <c r="CC127" s="287" t="s">
        <v>1176</v>
      </c>
      <c r="CD127" s="287" t="s">
        <v>1176</v>
      </c>
      <c r="CE127" s="287" t="s">
        <v>1176</v>
      </c>
      <c r="CF127" s="287" t="s">
        <v>1176</v>
      </c>
      <c r="CG127" s="287" t="s">
        <v>1176</v>
      </c>
      <c r="CH127" s="287" t="s">
        <v>1176</v>
      </c>
      <c r="CI127" s="274"/>
    </row>
    <row r="128" spans="1:87" ht="24">
      <c r="A128" s="651">
        <v>125</v>
      </c>
      <c r="B128" s="646">
        <v>272</v>
      </c>
      <c r="C128" s="685" t="s">
        <v>339</v>
      </c>
      <c r="D128" s="645" t="s">
        <v>25</v>
      </c>
      <c r="E128" s="645" t="s">
        <v>339</v>
      </c>
      <c r="F128" s="645" t="s">
        <v>25</v>
      </c>
      <c r="G128" s="616" t="s">
        <v>339</v>
      </c>
      <c r="H128" s="290" t="s">
        <v>1758</v>
      </c>
      <c r="I128" s="290" t="s">
        <v>1145</v>
      </c>
      <c r="J128" s="70" t="s">
        <v>1161</v>
      </c>
      <c r="K128" s="288" t="s">
        <v>1082</v>
      </c>
      <c r="L128" s="289" t="s">
        <v>648</v>
      </c>
      <c r="M128" s="289"/>
      <c r="N128" s="289"/>
      <c r="O128" s="289"/>
      <c r="P128" s="289"/>
      <c r="Q128" s="289"/>
      <c r="R128" s="289"/>
      <c r="S128" s="289"/>
      <c r="T128" s="289" t="s">
        <v>648</v>
      </c>
      <c r="U128" s="289"/>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0"/>
      <c r="AY128" s="290"/>
      <c r="AZ128" s="290"/>
      <c r="BA128" s="290"/>
      <c r="BB128" s="290"/>
      <c r="BC128" s="290"/>
      <c r="BD128" s="290" t="s">
        <v>1567</v>
      </c>
      <c r="BE128" s="290"/>
      <c r="BF128" s="290"/>
      <c r="BG128" s="290"/>
      <c r="BH128" s="290"/>
      <c r="BI128" s="290"/>
      <c r="BJ128" s="290"/>
      <c r="BK128" s="290"/>
      <c r="BL128" s="290"/>
      <c r="BM128" s="290"/>
      <c r="BN128" s="290"/>
      <c r="BO128" s="290"/>
      <c r="BP128" s="290"/>
      <c r="BQ128" s="290"/>
      <c r="BR128" s="290"/>
      <c r="BS128" s="290"/>
      <c r="BT128" s="290"/>
      <c r="BU128" s="290"/>
      <c r="BV128" s="290"/>
      <c r="BW128" s="290"/>
      <c r="BX128" s="290"/>
      <c r="BY128" s="290"/>
      <c r="BZ128" s="290"/>
      <c r="CA128" s="291">
        <f t="shared" si="16"/>
        <v>0</v>
      </c>
      <c r="CB128" s="292" t="e">
        <f>CA128/COUNTA($BK128:$BT128)</f>
        <v>#DIV/0!</v>
      </c>
      <c r="CC128" s="291">
        <f t="shared" ref="CC128:CC235" si="34">COUNTIF($BK128:$BT128,1)</f>
        <v>0</v>
      </c>
      <c r="CD128" s="292" t="e">
        <f>CC128/COUNTA($BK128:$BT128)</f>
        <v>#DIV/0!</v>
      </c>
      <c r="CE128" s="291">
        <f t="shared" ref="CE128:CE235" si="35">COUNTIF($BK128:$BT128,0)</f>
        <v>0</v>
      </c>
      <c r="CF128" s="292" t="e">
        <f t="shared" si="19"/>
        <v>#DIV/0!</v>
      </c>
      <c r="CG128" s="291" t="e">
        <f t="shared" si="20"/>
        <v>#DIV/0!</v>
      </c>
      <c r="CH128" s="291" t="e">
        <f t="shared" si="21"/>
        <v>#DIV/0!</v>
      </c>
      <c r="CI128" s="274"/>
    </row>
    <row r="129" spans="1:87" ht="24">
      <c r="A129" s="652"/>
      <c r="B129" s="647"/>
      <c r="C129" s="685"/>
      <c r="D129" s="643"/>
      <c r="E129" s="643"/>
      <c r="F129" s="643"/>
      <c r="G129" s="617"/>
      <c r="H129" s="290" t="s">
        <v>1522</v>
      </c>
      <c r="I129" s="290" t="s">
        <v>1303</v>
      </c>
      <c r="J129" s="70" t="s">
        <v>1161</v>
      </c>
      <c r="K129" s="288" t="s">
        <v>1082</v>
      </c>
      <c r="L129" s="289" t="s">
        <v>648</v>
      </c>
      <c r="M129" s="289"/>
      <c r="N129" s="289"/>
      <c r="O129" s="289"/>
      <c r="P129" s="289"/>
      <c r="Q129" s="289"/>
      <c r="R129" s="289"/>
      <c r="S129" s="289"/>
      <c r="T129" s="289" t="s">
        <v>648</v>
      </c>
      <c r="U129" s="289"/>
      <c r="V129" s="290"/>
      <c r="W129" s="290"/>
      <c r="X129" s="290"/>
      <c r="Y129" s="290"/>
      <c r="Z129" s="290"/>
      <c r="AA129" s="290"/>
      <c r="AB129" s="290"/>
      <c r="AC129" s="290"/>
      <c r="AD129" s="290"/>
      <c r="AE129" s="290"/>
      <c r="AF129" s="290"/>
      <c r="AG129" s="290"/>
      <c r="AH129" s="290"/>
      <c r="AI129" s="290"/>
      <c r="AJ129" s="290"/>
      <c r="AK129" s="290"/>
      <c r="AL129" s="290"/>
      <c r="AM129" s="290"/>
      <c r="AN129" s="290"/>
      <c r="AO129" s="290"/>
      <c r="AP129" s="290"/>
      <c r="AQ129" s="290"/>
      <c r="AR129" s="290"/>
      <c r="AS129" s="290"/>
      <c r="AT129" s="290"/>
      <c r="AU129" s="290"/>
      <c r="AV129" s="290"/>
      <c r="AW129" s="290"/>
      <c r="AX129" s="290"/>
      <c r="AY129" s="290"/>
      <c r="AZ129" s="290"/>
      <c r="BA129" s="290"/>
      <c r="BB129" s="290"/>
      <c r="BC129" s="290"/>
      <c r="BD129" s="290"/>
      <c r="BE129" s="290"/>
      <c r="BF129" s="290" t="s">
        <v>1769</v>
      </c>
      <c r="BG129" s="290"/>
      <c r="BH129" s="290"/>
      <c r="BI129" s="290"/>
      <c r="BJ129" s="290"/>
      <c r="BK129" s="290"/>
      <c r="BL129" s="290"/>
      <c r="BM129" s="290"/>
      <c r="BN129" s="290"/>
      <c r="BO129" s="290"/>
      <c r="BP129" s="290"/>
      <c r="BQ129" s="290"/>
      <c r="BR129" s="290"/>
      <c r="BS129" s="290"/>
      <c r="BT129" s="290"/>
      <c r="BU129" s="290"/>
      <c r="BV129" s="290"/>
      <c r="BW129" s="290"/>
      <c r="BX129" s="290"/>
      <c r="BY129" s="290"/>
      <c r="BZ129" s="290"/>
      <c r="CA129" s="291">
        <f t="shared" si="16"/>
        <v>0</v>
      </c>
      <c r="CB129" s="292" t="e">
        <f>CA129/COUNTA($BK129:$BT129)</f>
        <v>#DIV/0!</v>
      </c>
      <c r="CC129" s="291">
        <f t="shared" si="34"/>
        <v>0</v>
      </c>
      <c r="CD129" s="292" t="e">
        <f>CC129/COUNTA($BK129:$BT129)</f>
        <v>#DIV/0!</v>
      </c>
      <c r="CE129" s="291">
        <f t="shared" si="35"/>
        <v>0</v>
      </c>
      <c r="CF129" s="292" t="e">
        <f t="shared" si="19"/>
        <v>#DIV/0!</v>
      </c>
      <c r="CG129" s="291" t="e">
        <f t="shared" si="20"/>
        <v>#DIV/0!</v>
      </c>
      <c r="CH129" s="291" t="e">
        <f t="shared" si="21"/>
        <v>#DIV/0!</v>
      </c>
      <c r="CI129" s="274"/>
    </row>
    <row r="130" spans="1:87" ht="24">
      <c r="A130" s="652"/>
      <c r="B130" s="647"/>
      <c r="C130" s="685"/>
      <c r="D130" s="643"/>
      <c r="E130" s="643"/>
      <c r="F130" s="643"/>
      <c r="G130" s="617"/>
      <c r="H130" s="290" t="s">
        <v>1759</v>
      </c>
      <c r="I130" s="290"/>
      <c r="J130" s="70" t="s">
        <v>1161</v>
      </c>
      <c r="K130" s="288" t="s">
        <v>1082</v>
      </c>
      <c r="L130" s="289" t="s">
        <v>648</v>
      </c>
      <c r="M130" s="289"/>
      <c r="N130" s="289"/>
      <c r="O130" s="289"/>
      <c r="P130" s="289"/>
      <c r="Q130" s="289"/>
      <c r="R130" s="289"/>
      <c r="S130" s="289"/>
      <c r="T130" s="289" t="s">
        <v>648</v>
      </c>
      <c r="U130" s="289"/>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0"/>
      <c r="AY130" s="290"/>
      <c r="AZ130" s="290"/>
      <c r="BA130" s="290"/>
      <c r="BB130" s="290"/>
      <c r="BC130" s="290"/>
      <c r="BD130" s="290"/>
      <c r="BE130" s="290"/>
      <c r="BF130" s="290"/>
      <c r="BG130" s="290" t="s">
        <v>1771</v>
      </c>
      <c r="BH130" s="290"/>
      <c r="BI130" s="290"/>
      <c r="BJ130" s="290"/>
      <c r="BK130" s="290"/>
      <c r="BL130" s="290"/>
      <c r="BM130" s="290"/>
      <c r="BN130" s="290"/>
      <c r="BO130" s="290"/>
      <c r="BP130" s="290"/>
      <c r="BQ130" s="290"/>
      <c r="BR130" s="290"/>
      <c r="BS130" s="290"/>
      <c r="BT130" s="290"/>
      <c r="BU130" s="290"/>
      <c r="BV130" s="290"/>
      <c r="BW130" s="290"/>
      <c r="BX130" s="290"/>
      <c r="BY130" s="290"/>
      <c r="BZ130" s="290"/>
      <c r="CA130" s="291">
        <f t="shared" si="16"/>
        <v>0</v>
      </c>
      <c r="CB130" s="292" t="e">
        <f>CA130/COUNTA($BK130:$BT130)</f>
        <v>#DIV/0!</v>
      </c>
      <c r="CC130" s="291">
        <f t="shared" si="34"/>
        <v>0</v>
      </c>
      <c r="CD130" s="292" t="e">
        <f>CC130/COUNTA($BK130:$BT130)</f>
        <v>#DIV/0!</v>
      </c>
      <c r="CE130" s="291">
        <f t="shared" si="35"/>
        <v>0</v>
      </c>
      <c r="CF130" s="292" t="e">
        <f t="shared" si="19"/>
        <v>#DIV/0!</v>
      </c>
      <c r="CG130" s="291" t="e">
        <f t="shared" si="20"/>
        <v>#DIV/0!</v>
      </c>
      <c r="CH130" s="291" t="e">
        <f t="shared" si="21"/>
        <v>#DIV/0!</v>
      </c>
      <c r="CI130" s="274"/>
    </row>
    <row r="131" spans="1:87" ht="24">
      <c r="A131" s="653"/>
      <c r="B131" s="648"/>
      <c r="C131" s="685"/>
      <c r="D131" s="644"/>
      <c r="E131" s="644"/>
      <c r="F131" s="644"/>
      <c r="G131" s="618"/>
      <c r="H131" s="290" t="s">
        <v>1760</v>
      </c>
      <c r="I131" s="290" t="s">
        <v>1145</v>
      </c>
      <c r="J131" s="70" t="s">
        <v>1161</v>
      </c>
      <c r="K131" s="288" t="s">
        <v>1082</v>
      </c>
      <c r="L131" s="289" t="s">
        <v>648</v>
      </c>
      <c r="M131" s="289"/>
      <c r="N131" s="289"/>
      <c r="O131" s="289"/>
      <c r="P131" s="289"/>
      <c r="Q131" s="289"/>
      <c r="R131" s="289"/>
      <c r="S131" s="289"/>
      <c r="T131" s="289" t="s">
        <v>648</v>
      </c>
      <c r="U131" s="289"/>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0"/>
      <c r="AY131" s="290"/>
      <c r="AZ131" s="290"/>
      <c r="BA131" s="290"/>
      <c r="BB131" s="290"/>
      <c r="BC131" s="290"/>
      <c r="BD131" s="290"/>
      <c r="BE131" s="290" t="s">
        <v>1772</v>
      </c>
      <c r="BF131" s="290"/>
      <c r="BG131" s="290"/>
      <c r="BH131" s="290"/>
      <c r="BI131" s="290"/>
      <c r="BJ131" s="290"/>
      <c r="BK131" s="290"/>
      <c r="BL131" s="290"/>
      <c r="BM131" s="290"/>
      <c r="BN131" s="290"/>
      <c r="BO131" s="290"/>
      <c r="BP131" s="290"/>
      <c r="BQ131" s="290"/>
      <c r="BR131" s="290"/>
      <c r="BS131" s="290"/>
      <c r="BT131" s="290"/>
      <c r="BU131" s="290"/>
      <c r="BV131" s="290"/>
      <c r="BW131" s="290"/>
      <c r="BX131" s="290"/>
      <c r="BY131" s="290"/>
      <c r="BZ131" s="290"/>
      <c r="CA131" s="291">
        <f t="shared" si="16"/>
        <v>0</v>
      </c>
      <c r="CB131" s="292" t="e">
        <f>CA131/COUNTA($BK131:$BT131)</f>
        <v>#DIV/0!</v>
      </c>
      <c r="CC131" s="291">
        <f t="shared" si="34"/>
        <v>0</v>
      </c>
      <c r="CD131" s="292" t="e">
        <f>CC131/COUNTA($BK131:$BT131)</f>
        <v>#DIV/0!</v>
      </c>
      <c r="CE131" s="291">
        <f t="shared" si="35"/>
        <v>0</v>
      </c>
      <c r="CF131" s="292" t="e">
        <f t="shared" si="19"/>
        <v>#DIV/0!</v>
      </c>
      <c r="CG131" s="291" t="e">
        <f t="shared" si="20"/>
        <v>#DIV/0!</v>
      </c>
      <c r="CH131" s="291" t="e">
        <f t="shared" si="21"/>
        <v>#DIV/0!</v>
      </c>
      <c r="CI131" s="274"/>
    </row>
    <row r="132" spans="1:87" ht="24">
      <c r="A132" s="285">
        <v>129</v>
      </c>
      <c r="B132" s="286">
        <v>276</v>
      </c>
      <c r="C132" s="383" t="s">
        <v>345</v>
      </c>
      <c r="D132" s="383"/>
      <c r="E132" s="383"/>
      <c r="F132" s="287" t="s">
        <v>1176</v>
      </c>
      <c r="G132" s="287" t="s">
        <v>1176</v>
      </c>
      <c r="H132" s="287" t="s">
        <v>1176</v>
      </c>
      <c r="I132" s="287" t="s">
        <v>1176</v>
      </c>
      <c r="J132" s="392" t="s">
        <v>1161</v>
      </c>
      <c r="K132" s="287" t="s">
        <v>1176</v>
      </c>
      <c r="L132" s="287" t="s">
        <v>1176</v>
      </c>
      <c r="M132" s="287" t="s">
        <v>1176</v>
      </c>
      <c r="N132" s="287" t="s">
        <v>1176</v>
      </c>
      <c r="O132" s="287" t="s">
        <v>1176</v>
      </c>
      <c r="P132" s="287" t="s">
        <v>1176</v>
      </c>
      <c r="Q132" s="287" t="s">
        <v>1176</v>
      </c>
      <c r="R132" s="287" t="s">
        <v>1176</v>
      </c>
      <c r="S132" s="287" t="s">
        <v>1176</v>
      </c>
      <c r="T132" s="287" t="s">
        <v>1176</v>
      </c>
      <c r="U132" s="287" t="s">
        <v>1176</v>
      </c>
      <c r="V132" s="287" t="s">
        <v>1176</v>
      </c>
      <c r="W132" s="287" t="s">
        <v>1176</v>
      </c>
      <c r="X132" s="287" t="s">
        <v>1176</v>
      </c>
      <c r="Y132" s="287" t="s">
        <v>1176</v>
      </c>
      <c r="Z132" s="287" t="s">
        <v>1176</v>
      </c>
      <c r="AA132" s="287" t="s">
        <v>1176</v>
      </c>
      <c r="AB132" s="287" t="s">
        <v>1176</v>
      </c>
      <c r="AC132" s="287" t="s">
        <v>1176</v>
      </c>
      <c r="AD132" s="287" t="s">
        <v>1176</v>
      </c>
      <c r="AE132" s="287" t="s">
        <v>1176</v>
      </c>
      <c r="AF132" s="287" t="s">
        <v>1176</v>
      </c>
      <c r="AG132" s="287" t="s">
        <v>1176</v>
      </c>
      <c r="AH132" s="287" t="s">
        <v>1176</v>
      </c>
      <c r="AI132" s="287" t="s">
        <v>1176</v>
      </c>
      <c r="AJ132" s="287" t="s">
        <v>1176</v>
      </c>
      <c r="AK132" s="287" t="s">
        <v>1176</v>
      </c>
      <c r="AL132" s="287" t="s">
        <v>1176</v>
      </c>
      <c r="AM132" s="287" t="s">
        <v>1176</v>
      </c>
      <c r="AN132" s="287" t="s">
        <v>1176</v>
      </c>
      <c r="AO132" s="287"/>
      <c r="AP132" s="287" t="s">
        <v>1176</v>
      </c>
      <c r="AQ132" s="287" t="s">
        <v>1176</v>
      </c>
      <c r="AR132" s="287" t="s">
        <v>1176</v>
      </c>
      <c r="AS132" s="287"/>
      <c r="AT132" s="287" t="s">
        <v>1176</v>
      </c>
      <c r="AU132" s="287" t="s">
        <v>1176</v>
      </c>
      <c r="AV132" s="287" t="s">
        <v>1176</v>
      </c>
      <c r="AW132" s="287" t="s">
        <v>1176</v>
      </c>
      <c r="AX132" s="287" t="s">
        <v>1176</v>
      </c>
      <c r="AY132" s="287"/>
      <c r="AZ132" s="287" t="s">
        <v>1176</v>
      </c>
      <c r="BA132" s="287" t="s">
        <v>1176</v>
      </c>
      <c r="BB132" s="287"/>
      <c r="BC132" s="287" t="s">
        <v>1176</v>
      </c>
      <c r="BD132" s="287" t="s">
        <v>1176</v>
      </c>
      <c r="BE132" s="287" t="s">
        <v>1176</v>
      </c>
      <c r="BF132" s="287" t="s">
        <v>1176</v>
      </c>
      <c r="BG132" s="287" t="s">
        <v>1176</v>
      </c>
      <c r="BH132" s="287" t="s">
        <v>1176</v>
      </c>
      <c r="BI132" s="287" t="s">
        <v>1176</v>
      </c>
      <c r="BJ132" s="287" t="s">
        <v>1176</v>
      </c>
      <c r="BK132" s="287" t="s">
        <v>1176</v>
      </c>
      <c r="BL132" s="287" t="s">
        <v>1176</v>
      </c>
      <c r="BM132" s="287" t="s">
        <v>1176</v>
      </c>
      <c r="BN132" s="287" t="s">
        <v>1176</v>
      </c>
      <c r="BO132" s="287" t="s">
        <v>1176</v>
      </c>
      <c r="BP132" s="287" t="s">
        <v>1176</v>
      </c>
      <c r="BQ132" s="287" t="s">
        <v>1176</v>
      </c>
      <c r="BR132" s="287" t="s">
        <v>1176</v>
      </c>
      <c r="BS132" s="287" t="s">
        <v>1176</v>
      </c>
      <c r="BT132" s="287" t="s">
        <v>1176</v>
      </c>
      <c r="BU132" s="287" t="s">
        <v>1176</v>
      </c>
      <c r="BV132" s="287" t="s">
        <v>1176</v>
      </c>
      <c r="BW132" s="287" t="s">
        <v>1176</v>
      </c>
      <c r="BX132" s="287" t="s">
        <v>1176</v>
      </c>
      <c r="BY132" s="287" t="s">
        <v>1176</v>
      </c>
      <c r="BZ132" s="287" t="s">
        <v>1176</v>
      </c>
      <c r="CA132" s="287" t="s">
        <v>1176</v>
      </c>
      <c r="CB132" s="287" t="s">
        <v>1176</v>
      </c>
      <c r="CC132" s="287" t="s">
        <v>1176</v>
      </c>
      <c r="CD132" s="287" t="s">
        <v>1176</v>
      </c>
      <c r="CE132" s="287" t="s">
        <v>1176</v>
      </c>
      <c r="CF132" s="287" t="s">
        <v>1176</v>
      </c>
      <c r="CG132" s="287" t="s">
        <v>1176</v>
      </c>
      <c r="CH132" s="287" t="s">
        <v>1176</v>
      </c>
      <c r="CI132" s="274"/>
    </row>
    <row r="133" spans="1:87" ht="409.5">
      <c r="A133" s="285">
        <v>130</v>
      </c>
      <c r="B133" s="384">
        <v>279</v>
      </c>
      <c r="C133" s="385" t="s">
        <v>666</v>
      </c>
      <c r="D133" s="386" t="s">
        <v>25</v>
      </c>
      <c r="E133" s="385" t="s">
        <v>666</v>
      </c>
      <c r="F133" s="386" t="s">
        <v>26</v>
      </c>
      <c r="G133" s="290" t="s">
        <v>666</v>
      </c>
      <c r="H133" s="290" t="s">
        <v>1689</v>
      </c>
      <c r="I133" s="290" t="s">
        <v>1303</v>
      </c>
      <c r="J133" s="70" t="s">
        <v>1161</v>
      </c>
      <c r="K133" s="288" t="s">
        <v>1082</v>
      </c>
      <c r="L133" s="289" t="s">
        <v>648</v>
      </c>
      <c r="M133" s="289"/>
      <c r="N133" s="289"/>
      <c r="O133" s="289"/>
      <c r="P133" s="289"/>
      <c r="Q133" s="289"/>
      <c r="R133" s="289"/>
      <c r="S133" s="289"/>
      <c r="T133" s="289" t="s">
        <v>648</v>
      </c>
      <c r="U133" s="289"/>
      <c r="V133" s="290"/>
      <c r="W133" s="290"/>
      <c r="X133" s="290"/>
      <c r="Y133" s="290"/>
      <c r="Z133" s="290"/>
      <c r="AA133" s="290"/>
      <c r="AB133" s="290"/>
      <c r="AC133" s="290"/>
      <c r="AD133" s="290"/>
      <c r="AE133" s="290"/>
      <c r="AF133" s="290"/>
      <c r="AG133" s="290"/>
      <c r="AH133" s="290"/>
      <c r="AI133" s="290"/>
      <c r="AJ133" s="290"/>
      <c r="AK133" s="290"/>
      <c r="AL133" s="290"/>
      <c r="AM133" s="290"/>
      <c r="AN133" s="290"/>
      <c r="AO133" s="290"/>
      <c r="AP133" s="290"/>
      <c r="AQ133" s="290"/>
      <c r="AR133" s="290"/>
      <c r="AS133" s="290"/>
      <c r="AT133" s="290"/>
      <c r="AU133" s="290"/>
      <c r="AV133" s="290"/>
      <c r="AW133" s="290"/>
      <c r="AX133" s="290"/>
      <c r="AY133" s="290"/>
      <c r="AZ133" s="290"/>
      <c r="BA133" s="290"/>
      <c r="BB133" s="290"/>
      <c r="BC133" s="290"/>
      <c r="BD133" s="290"/>
      <c r="BE133" s="290" t="s">
        <v>1567</v>
      </c>
      <c r="BF133" s="290"/>
      <c r="BG133" s="290"/>
      <c r="BH133" s="290"/>
      <c r="BI133" s="290"/>
      <c r="BJ133" s="290"/>
      <c r="BK133" s="290"/>
      <c r="BL133" s="290"/>
      <c r="BM133" s="290"/>
      <c r="BN133" s="290"/>
      <c r="BO133" s="290"/>
      <c r="BP133" s="290"/>
      <c r="BQ133" s="290"/>
      <c r="BR133" s="290"/>
      <c r="BS133" s="290"/>
      <c r="BT133" s="290"/>
      <c r="BU133" s="290"/>
      <c r="BV133" s="290"/>
      <c r="BW133" s="290"/>
      <c r="BX133" s="290"/>
      <c r="BY133" s="290"/>
      <c r="BZ133" s="290"/>
      <c r="CA133" s="291">
        <f t="shared" si="16"/>
        <v>0</v>
      </c>
      <c r="CB133" s="292" t="e">
        <f>CA133/COUNTA($BK133:$BT133)</f>
        <v>#DIV/0!</v>
      </c>
      <c r="CC133" s="291">
        <f t="shared" si="34"/>
        <v>0</v>
      </c>
      <c r="CD133" s="292" t="e">
        <f>CC133/COUNTA($BK133:$BT133)</f>
        <v>#DIV/0!</v>
      </c>
      <c r="CE133" s="291">
        <f t="shared" si="35"/>
        <v>0</v>
      </c>
      <c r="CF133" s="292" t="e">
        <f t="shared" si="19"/>
        <v>#DIV/0!</v>
      </c>
      <c r="CG133" s="291" t="e">
        <f t="shared" si="20"/>
        <v>#DIV/0!</v>
      </c>
      <c r="CH133" s="291" t="e">
        <f t="shared" si="21"/>
        <v>#DIV/0!</v>
      </c>
      <c r="CI133" s="274"/>
    </row>
    <row r="134" spans="1:87" ht="24">
      <c r="A134" s="285">
        <v>132</v>
      </c>
      <c r="B134" s="286">
        <v>281</v>
      </c>
      <c r="C134" s="383" t="s">
        <v>348</v>
      </c>
      <c r="D134" s="383"/>
      <c r="E134" s="383"/>
      <c r="F134" s="287" t="s">
        <v>1176</v>
      </c>
      <c r="G134" s="287" t="s">
        <v>1176</v>
      </c>
      <c r="H134" s="287" t="s">
        <v>1176</v>
      </c>
      <c r="I134" s="287" t="s">
        <v>1176</v>
      </c>
      <c r="J134" s="392" t="s">
        <v>1161</v>
      </c>
      <c r="K134" s="287" t="s">
        <v>1176</v>
      </c>
      <c r="L134" s="287" t="s">
        <v>1176</v>
      </c>
      <c r="M134" s="287" t="s">
        <v>1176</v>
      </c>
      <c r="N134" s="287" t="s">
        <v>1176</v>
      </c>
      <c r="O134" s="287" t="s">
        <v>1176</v>
      </c>
      <c r="P134" s="287" t="s">
        <v>1176</v>
      </c>
      <c r="Q134" s="287" t="s">
        <v>1176</v>
      </c>
      <c r="R134" s="287" t="s">
        <v>1176</v>
      </c>
      <c r="S134" s="287" t="s">
        <v>1176</v>
      </c>
      <c r="T134" s="287" t="s">
        <v>1176</v>
      </c>
      <c r="U134" s="287" t="s">
        <v>1176</v>
      </c>
      <c r="V134" s="287" t="s">
        <v>1176</v>
      </c>
      <c r="W134" s="287" t="s">
        <v>1176</v>
      </c>
      <c r="X134" s="287" t="s">
        <v>1176</v>
      </c>
      <c r="Y134" s="287" t="s">
        <v>1176</v>
      </c>
      <c r="Z134" s="287" t="s">
        <v>1176</v>
      </c>
      <c r="AA134" s="287" t="s">
        <v>1176</v>
      </c>
      <c r="AB134" s="287" t="s">
        <v>1176</v>
      </c>
      <c r="AC134" s="287" t="s">
        <v>1176</v>
      </c>
      <c r="AD134" s="287" t="s">
        <v>1176</v>
      </c>
      <c r="AE134" s="287" t="s">
        <v>1176</v>
      </c>
      <c r="AF134" s="287" t="s">
        <v>1176</v>
      </c>
      <c r="AG134" s="287" t="s">
        <v>1176</v>
      </c>
      <c r="AH134" s="287" t="s">
        <v>1176</v>
      </c>
      <c r="AI134" s="287" t="s">
        <v>1176</v>
      </c>
      <c r="AJ134" s="287" t="s">
        <v>1176</v>
      </c>
      <c r="AK134" s="287" t="s">
        <v>1176</v>
      </c>
      <c r="AL134" s="287" t="s">
        <v>1176</v>
      </c>
      <c r="AM134" s="287" t="s">
        <v>1176</v>
      </c>
      <c r="AN134" s="287" t="s">
        <v>1176</v>
      </c>
      <c r="AO134" s="287"/>
      <c r="AP134" s="287" t="s">
        <v>1176</v>
      </c>
      <c r="AQ134" s="287" t="s">
        <v>1176</v>
      </c>
      <c r="AR134" s="287" t="s">
        <v>1176</v>
      </c>
      <c r="AS134" s="287"/>
      <c r="AT134" s="287" t="s">
        <v>1176</v>
      </c>
      <c r="AU134" s="287" t="s">
        <v>1176</v>
      </c>
      <c r="AV134" s="287" t="s">
        <v>1176</v>
      </c>
      <c r="AW134" s="287" t="s">
        <v>1176</v>
      </c>
      <c r="AX134" s="287" t="s">
        <v>1176</v>
      </c>
      <c r="AY134" s="287"/>
      <c r="AZ134" s="287" t="s">
        <v>1176</v>
      </c>
      <c r="BA134" s="287" t="s">
        <v>1176</v>
      </c>
      <c r="BB134" s="287"/>
      <c r="BC134" s="287" t="s">
        <v>1176</v>
      </c>
      <c r="BD134" s="287" t="s">
        <v>1176</v>
      </c>
      <c r="BE134" s="287" t="s">
        <v>1176</v>
      </c>
      <c r="BF134" s="287" t="s">
        <v>1176</v>
      </c>
      <c r="BG134" s="287" t="s">
        <v>1176</v>
      </c>
      <c r="BH134" s="287" t="s">
        <v>1176</v>
      </c>
      <c r="BI134" s="287" t="s">
        <v>1176</v>
      </c>
      <c r="BJ134" s="287" t="s">
        <v>1176</v>
      </c>
      <c r="BK134" s="287" t="s">
        <v>1176</v>
      </c>
      <c r="BL134" s="287" t="s">
        <v>1176</v>
      </c>
      <c r="BM134" s="287" t="s">
        <v>1176</v>
      </c>
      <c r="BN134" s="287" t="s">
        <v>1176</v>
      </c>
      <c r="BO134" s="287" t="s">
        <v>1176</v>
      </c>
      <c r="BP134" s="287" t="s">
        <v>1176</v>
      </c>
      <c r="BQ134" s="287" t="s">
        <v>1176</v>
      </c>
      <c r="BR134" s="287" t="s">
        <v>1176</v>
      </c>
      <c r="BS134" s="287" t="s">
        <v>1176</v>
      </c>
      <c r="BT134" s="287" t="s">
        <v>1176</v>
      </c>
      <c r="BU134" s="287" t="s">
        <v>1176</v>
      </c>
      <c r="BV134" s="287" t="s">
        <v>1176</v>
      </c>
      <c r="BW134" s="287" t="s">
        <v>1176</v>
      </c>
      <c r="BX134" s="287" t="s">
        <v>1176</v>
      </c>
      <c r="BY134" s="287" t="s">
        <v>1176</v>
      </c>
      <c r="BZ134" s="287" t="s">
        <v>1176</v>
      </c>
      <c r="CA134" s="287" t="s">
        <v>1176</v>
      </c>
      <c r="CB134" s="287" t="s">
        <v>1176</v>
      </c>
      <c r="CC134" s="287" t="s">
        <v>1176</v>
      </c>
      <c r="CD134" s="287" t="s">
        <v>1176</v>
      </c>
      <c r="CE134" s="287" t="s">
        <v>1176</v>
      </c>
      <c r="CF134" s="287" t="s">
        <v>1176</v>
      </c>
      <c r="CG134" s="287" t="s">
        <v>1176</v>
      </c>
      <c r="CH134" s="287" t="s">
        <v>1176</v>
      </c>
      <c r="CI134" s="274"/>
    </row>
    <row r="135" spans="1:87" ht="24">
      <c r="A135" s="651">
        <v>133</v>
      </c>
      <c r="B135" s="646">
        <v>284</v>
      </c>
      <c r="C135" s="645" t="s">
        <v>1423</v>
      </c>
      <c r="D135" s="645" t="s">
        <v>25</v>
      </c>
      <c r="E135" s="645" t="s">
        <v>1423</v>
      </c>
      <c r="F135" s="645" t="s">
        <v>25</v>
      </c>
      <c r="G135" s="616" t="s">
        <v>1423</v>
      </c>
      <c r="H135" s="290" t="s">
        <v>1690</v>
      </c>
      <c r="I135" s="290" t="s">
        <v>1145</v>
      </c>
      <c r="J135" s="70" t="s">
        <v>1161</v>
      </c>
      <c r="K135" s="288" t="s">
        <v>1082</v>
      </c>
      <c r="L135" s="289" t="s">
        <v>648</v>
      </c>
      <c r="M135" s="289"/>
      <c r="N135" s="289"/>
      <c r="O135" s="289"/>
      <c r="P135" s="289"/>
      <c r="Q135" s="289"/>
      <c r="R135" s="289"/>
      <c r="S135" s="289"/>
      <c r="T135" s="289" t="s">
        <v>648</v>
      </c>
      <c r="U135" s="289"/>
      <c r="V135" s="290"/>
      <c r="W135" s="290"/>
      <c r="X135" s="290"/>
      <c r="Y135" s="290"/>
      <c r="Z135" s="290"/>
      <c r="AA135" s="290"/>
      <c r="AB135" s="290"/>
      <c r="AC135" s="290"/>
      <c r="AD135" s="290"/>
      <c r="AE135" s="290"/>
      <c r="AF135" s="290"/>
      <c r="AG135" s="290"/>
      <c r="AH135" s="290"/>
      <c r="AI135" s="290"/>
      <c r="AJ135" s="290"/>
      <c r="AK135" s="290"/>
      <c r="AL135" s="290"/>
      <c r="AM135" s="290"/>
      <c r="AN135" s="290"/>
      <c r="AO135" s="290"/>
      <c r="AP135" s="290"/>
      <c r="AQ135" s="290"/>
      <c r="AR135" s="290"/>
      <c r="AS135" s="290"/>
      <c r="AT135" s="290"/>
      <c r="AU135" s="290"/>
      <c r="AV135" s="290"/>
      <c r="AW135" s="290"/>
      <c r="AX135" s="290"/>
      <c r="AY135" s="290"/>
      <c r="AZ135" s="290"/>
      <c r="BA135" s="290"/>
      <c r="BB135" s="290"/>
      <c r="BC135" s="290"/>
      <c r="BD135" s="290" t="s">
        <v>1567</v>
      </c>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1">
        <f t="shared" si="16"/>
        <v>0</v>
      </c>
      <c r="CB135" s="292" t="e">
        <f>CA135/COUNTA($BK135:$BT135)</f>
        <v>#DIV/0!</v>
      </c>
      <c r="CC135" s="291">
        <f t="shared" si="34"/>
        <v>0</v>
      </c>
      <c r="CD135" s="292" t="e">
        <f>CC135/COUNTA($BK135:$BT135)</f>
        <v>#DIV/0!</v>
      </c>
      <c r="CE135" s="291">
        <f t="shared" si="35"/>
        <v>0</v>
      </c>
      <c r="CF135" s="292" t="e">
        <f t="shared" si="19"/>
        <v>#DIV/0!</v>
      </c>
      <c r="CG135" s="291" t="e">
        <f t="shared" si="20"/>
        <v>#DIV/0!</v>
      </c>
      <c r="CH135" s="291" t="e">
        <f t="shared" si="21"/>
        <v>#DIV/0!</v>
      </c>
      <c r="CI135" s="274"/>
    </row>
    <row r="136" spans="1:87" ht="24">
      <c r="A136" s="652"/>
      <c r="B136" s="647"/>
      <c r="C136" s="643"/>
      <c r="D136" s="643"/>
      <c r="E136" s="643"/>
      <c r="F136" s="643"/>
      <c r="G136" s="617"/>
      <c r="H136" s="290" t="s">
        <v>1691</v>
      </c>
      <c r="I136" s="290" t="s">
        <v>1145</v>
      </c>
      <c r="J136" s="70" t="s">
        <v>1161</v>
      </c>
      <c r="K136" s="288" t="s">
        <v>1082</v>
      </c>
      <c r="L136" s="289" t="s">
        <v>648</v>
      </c>
      <c r="M136" s="289"/>
      <c r="N136" s="289"/>
      <c r="O136" s="289"/>
      <c r="P136" s="289"/>
      <c r="Q136" s="289"/>
      <c r="R136" s="289"/>
      <c r="S136" s="289"/>
      <c r="T136" s="289" t="s">
        <v>648</v>
      </c>
      <c r="U136" s="289"/>
      <c r="V136" s="290"/>
      <c r="W136" s="290"/>
      <c r="X136" s="290"/>
      <c r="Y136" s="290"/>
      <c r="Z136" s="290"/>
      <c r="AA136" s="290"/>
      <c r="AB136" s="290"/>
      <c r="AC136" s="290"/>
      <c r="AD136" s="290"/>
      <c r="AE136" s="290"/>
      <c r="AF136" s="290"/>
      <c r="AG136" s="290"/>
      <c r="AH136" s="290"/>
      <c r="AI136" s="290"/>
      <c r="AJ136" s="290"/>
      <c r="AK136" s="290"/>
      <c r="AL136" s="290"/>
      <c r="AM136" s="290"/>
      <c r="AN136" s="290"/>
      <c r="AO136" s="290"/>
      <c r="AP136" s="290"/>
      <c r="AQ136" s="290"/>
      <c r="AR136" s="290"/>
      <c r="AS136" s="290"/>
      <c r="AT136" s="290"/>
      <c r="AU136" s="290"/>
      <c r="AV136" s="290"/>
      <c r="AW136" s="290"/>
      <c r="AX136" s="290"/>
      <c r="AY136" s="290"/>
      <c r="AZ136" s="290"/>
      <c r="BA136" s="290"/>
      <c r="BB136" s="290"/>
      <c r="BC136" s="290"/>
      <c r="BD136" s="290" t="s">
        <v>1567</v>
      </c>
      <c r="BE136" s="290"/>
      <c r="BF136" s="290"/>
      <c r="BG136" s="290"/>
      <c r="BH136" s="290"/>
      <c r="BI136" s="290"/>
      <c r="BJ136" s="290"/>
      <c r="BK136" s="290"/>
      <c r="BL136" s="290"/>
      <c r="BM136" s="290"/>
      <c r="BN136" s="290"/>
      <c r="BO136" s="290"/>
      <c r="BP136" s="290"/>
      <c r="BQ136" s="290"/>
      <c r="BR136" s="290"/>
      <c r="BS136" s="290"/>
      <c r="BT136" s="290"/>
      <c r="BU136" s="290"/>
      <c r="BV136" s="290"/>
      <c r="BW136" s="290"/>
      <c r="BX136" s="290"/>
      <c r="BY136" s="290"/>
      <c r="BZ136" s="290"/>
      <c r="CA136" s="291">
        <f t="shared" si="16"/>
        <v>0</v>
      </c>
      <c r="CB136" s="292" t="e">
        <f t="shared" ref="CB136:CB141" si="36">CA136/COUNTA($BK136:$BT136)</f>
        <v>#DIV/0!</v>
      </c>
      <c r="CC136" s="291">
        <f t="shared" si="34"/>
        <v>0</v>
      </c>
      <c r="CD136" s="292" t="e">
        <f t="shared" ref="CD136:CD141" si="37">CC136/COUNTA($BK136:$BT136)</f>
        <v>#DIV/0!</v>
      </c>
      <c r="CE136" s="291">
        <f t="shared" si="35"/>
        <v>0</v>
      </c>
      <c r="CF136" s="292" t="e">
        <f t="shared" si="19"/>
        <v>#DIV/0!</v>
      </c>
      <c r="CG136" s="291" t="e">
        <f t="shared" si="20"/>
        <v>#DIV/0!</v>
      </c>
      <c r="CH136" s="291" t="e">
        <f t="shared" si="21"/>
        <v>#DIV/0!</v>
      </c>
      <c r="CI136" s="274"/>
    </row>
    <row r="137" spans="1:87" ht="24">
      <c r="A137" s="652"/>
      <c r="B137" s="647"/>
      <c r="C137" s="643"/>
      <c r="D137" s="643"/>
      <c r="E137" s="643"/>
      <c r="F137" s="643"/>
      <c r="G137" s="617"/>
      <c r="H137" s="290" t="s">
        <v>1962</v>
      </c>
      <c r="I137" s="290" t="s">
        <v>1145</v>
      </c>
      <c r="J137" s="70" t="s">
        <v>1161</v>
      </c>
      <c r="K137" s="288" t="s">
        <v>1082</v>
      </c>
      <c r="L137" s="289" t="s">
        <v>648</v>
      </c>
      <c r="M137" s="289"/>
      <c r="N137" s="289"/>
      <c r="O137" s="289"/>
      <c r="P137" s="289"/>
      <c r="Q137" s="289"/>
      <c r="R137" s="289"/>
      <c r="S137" s="289"/>
      <c r="T137" s="289" t="s">
        <v>648</v>
      </c>
      <c r="U137" s="289"/>
      <c r="V137" s="290"/>
      <c r="W137" s="290"/>
      <c r="X137" s="290"/>
      <c r="Y137" s="290"/>
      <c r="Z137" s="290"/>
      <c r="AA137" s="290"/>
      <c r="AB137" s="290"/>
      <c r="AC137" s="290"/>
      <c r="AD137" s="290"/>
      <c r="AE137" s="290"/>
      <c r="AF137" s="290"/>
      <c r="AG137" s="290"/>
      <c r="AH137" s="290"/>
      <c r="AI137" s="290"/>
      <c r="AJ137" s="290"/>
      <c r="AK137" s="290"/>
      <c r="AL137" s="290"/>
      <c r="AM137" s="290"/>
      <c r="AN137" s="290"/>
      <c r="AO137" s="290"/>
      <c r="AP137" s="290"/>
      <c r="AQ137" s="290"/>
      <c r="AR137" s="290"/>
      <c r="AS137" s="290"/>
      <c r="AT137" s="290"/>
      <c r="AU137" s="290"/>
      <c r="AV137" s="290"/>
      <c r="AW137" s="290"/>
      <c r="AX137" s="290"/>
      <c r="AY137" s="290"/>
      <c r="AZ137" s="290"/>
      <c r="BA137" s="290"/>
      <c r="BB137" s="290"/>
      <c r="BC137" s="290"/>
      <c r="BD137" s="290"/>
      <c r="BE137" s="290" t="s">
        <v>1567</v>
      </c>
      <c r="BF137" s="290"/>
      <c r="BG137" s="290"/>
      <c r="BH137" s="290"/>
      <c r="BI137" s="290"/>
      <c r="BJ137" s="290"/>
      <c r="BK137" s="290"/>
      <c r="BL137" s="290"/>
      <c r="BM137" s="290"/>
      <c r="BN137" s="290"/>
      <c r="BO137" s="290"/>
      <c r="BP137" s="290"/>
      <c r="BQ137" s="290"/>
      <c r="BR137" s="290"/>
      <c r="BS137" s="290"/>
      <c r="BT137" s="290"/>
      <c r="BU137" s="290"/>
      <c r="BV137" s="290"/>
      <c r="BW137" s="290"/>
      <c r="BX137" s="290"/>
      <c r="BY137" s="290"/>
      <c r="BZ137" s="290"/>
      <c r="CA137" s="291">
        <f t="shared" si="16"/>
        <v>0</v>
      </c>
      <c r="CB137" s="292" t="e">
        <f t="shared" si="36"/>
        <v>#DIV/0!</v>
      </c>
      <c r="CC137" s="291">
        <f t="shared" si="34"/>
        <v>0</v>
      </c>
      <c r="CD137" s="292" t="e">
        <f t="shared" si="37"/>
        <v>#DIV/0!</v>
      </c>
      <c r="CE137" s="291">
        <f t="shared" si="35"/>
        <v>0</v>
      </c>
      <c r="CF137" s="292" t="e">
        <f t="shared" si="19"/>
        <v>#DIV/0!</v>
      </c>
      <c r="CG137" s="291" t="e">
        <f t="shared" si="20"/>
        <v>#DIV/0!</v>
      </c>
      <c r="CH137" s="291" t="e">
        <f t="shared" si="21"/>
        <v>#DIV/0!</v>
      </c>
      <c r="CI137" s="274"/>
    </row>
    <row r="138" spans="1:87" ht="24">
      <c r="A138" s="652"/>
      <c r="B138" s="647"/>
      <c r="C138" s="643"/>
      <c r="D138" s="643"/>
      <c r="E138" s="643"/>
      <c r="F138" s="643"/>
      <c r="G138" s="617"/>
      <c r="H138" s="290" t="s">
        <v>1692</v>
      </c>
      <c r="I138" s="290" t="s">
        <v>1145</v>
      </c>
      <c r="J138" s="70" t="s">
        <v>1161</v>
      </c>
      <c r="K138" s="288" t="s">
        <v>1082</v>
      </c>
      <c r="L138" s="289" t="s">
        <v>648</v>
      </c>
      <c r="M138" s="289"/>
      <c r="N138" s="289"/>
      <c r="O138" s="289"/>
      <c r="P138" s="289"/>
      <c r="Q138" s="289"/>
      <c r="R138" s="289"/>
      <c r="S138" s="289"/>
      <c r="T138" s="289" t="s">
        <v>648</v>
      </c>
      <c r="U138" s="289"/>
      <c r="V138" s="290"/>
      <c r="W138" s="290"/>
      <c r="X138" s="290"/>
      <c r="Y138" s="290"/>
      <c r="Z138" s="290"/>
      <c r="AA138" s="290"/>
      <c r="AB138" s="290"/>
      <c r="AC138" s="290"/>
      <c r="AD138" s="290"/>
      <c r="AE138" s="290"/>
      <c r="AF138" s="290"/>
      <c r="AG138" s="290"/>
      <c r="AH138" s="290"/>
      <c r="AI138" s="290"/>
      <c r="AJ138" s="290"/>
      <c r="AK138" s="290"/>
      <c r="AL138" s="290"/>
      <c r="AM138" s="290"/>
      <c r="AN138" s="290"/>
      <c r="AO138" s="290"/>
      <c r="AP138" s="290"/>
      <c r="AQ138" s="290"/>
      <c r="AR138" s="290"/>
      <c r="AS138" s="290"/>
      <c r="AT138" s="290"/>
      <c r="AU138" s="290"/>
      <c r="AV138" s="290"/>
      <c r="AW138" s="290"/>
      <c r="AX138" s="290"/>
      <c r="AY138" s="290"/>
      <c r="AZ138" s="290"/>
      <c r="BA138" s="290"/>
      <c r="BB138" s="290"/>
      <c r="BC138" s="290"/>
      <c r="BD138" s="290"/>
      <c r="BE138" s="290"/>
      <c r="BF138" s="290" t="s">
        <v>1567</v>
      </c>
      <c r="BG138" s="290"/>
      <c r="BH138" s="290"/>
      <c r="BI138" s="290"/>
      <c r="BJ138" s="290"/>
      <c r="BK138" s="290"/>
      <c r="BL138" s="290"/>
      <c r="BM138" s="290"/>
      <c r="BN138" s="290"/>
      <c r="BO138" s="290"/>
      <c r="BP138" s="290"/>
      <c r="BQ138" s="290"/>
      <c r="BR138" s="290"/>
      <c r="BS138" s="290"/>
      <c r="BT138" s="290"/>
      <c r="BU138" s="290"/>
      <c r="BV138" s="290"/>
      <c r="BW138" s="290"/>
      <c r="BX138" s="290"/>
      <c r="BY138" s="290"/>
      <c r="BZ138" s="290"/>
      <c r="CA138" s="291">
        <f t="shared" si="16"/>
        <v>0</v>
      </c>
      <c r="CB138" s="292" t="e">
        <f t="shared" si="36"/>
        <v>#DIV/0!</v>
      </c>
      <c r="CC138" s="291">
        <f t="shared" si="34"/>
        <v>0</v>
      </c>
      <c r="CD138" s="292" t="e">
        <f t="shared" si="37"/>
        <v>#DIV/0!</v>
      </c>
      <c r="CE138" s="291">
        <f t="shared" si="35"/>
        <v>0</v>
      </c>
      <c r="CF138" s="292" t="e">
        <f t="shared" si="19"/>
        <v>#DIV/0!</v>
      </c>
      <c r="CG138" s="291" t="e">
        <f t="shared" si="20"/>
        <v>#DIV/0!</v>
      </c>
      <c r="CH138" s="291" t="e">
        <f t="shared" si="21"/>
        <v>#DIV/0!</v>
      </c>
      <c r="CI138" s="274"/>
    </row>
    <row r="139" spans="1:87" ht="24">
      <c r="A139" s="652"/>
      <c r="B139" s="647"/>
      <c r="C139" s="643"/>
      <c r="D139" s="643"/>
      <c r="E139" s="643"/>
      <c r="F139" s="643"/>
      <c r="G139" s="617"/>
      <c r="H139" s="290" t="s">
        <v>1693</v>
      </c>
      <c r="I139" s="290" t="s">
        <v>1145</v>
      </c>
      <c r="J139" s="70" t="s">
        <v>1161</v>
      </c>
      <c r="K139" s="288" t="s">
        <v>1082</v>
      </c>
      <c r="L139" s="289" t="s">
        <v>648</v>
      </c>
      <c r="M139" s="289"/>
      <c r="N139" s="289"/>
      <c r="O139" s="289"/>
      <c r="P139" s="289"/>
      <c r="Q139" s="289"/>
      <c r="R139" s="289"/>
      <c r="S139" s="289"/>
      <c r="T139" s="289" t="s">
        <v>648</v>
      </c>
      <c r="U139" s="289"/>
      <c r="V139" s="290"/>
      <c r="W139" s="290"/>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0"/>
      <c r="BA139" s="290"/>
      <c r="BB139" s="290"/>
      <c r="BC139" s="290"/>
      <c r="BD139" s="290"/>
      <c r="BE139" s="290"/>
      <c r="BF139" s="290"/>
      <c r="BG139" s="290" t="s">
        <v>1567</v>
      </c>
      <c r="BH139" s="290"/>
      <c r="BI139" s="290"/>
      <c r="BJ139" s="290"/>
      <c r="BK139" s="290"/>
      <c r="BL139" s="290"/>
      <c r="BM139" s="290"/>
      <c r="BN139" s="290"/>
      <c r="BO139" s="290"/>
      <c r="BP139" s="290"/>
      <c r="BQ139" s="290"/>
      <c r="BR139" s="290"/>
      <c r="BS139" s="290"/>
      <c r="BT139" s="290"/>
      <c r="BU139" s="290"/>
      <c r="BV139" s="290"/>
      <c r="BW139" s="290"/>
      <c r="BX139" s="290"/>
      <c r="BY139" s="290"/>
      <c r="BZ139" s="290"/>
      <c r="CA139" s="291">
        <f t="shared" ref="CA139:CA202" si="38">COUNTIF($BK139:$BZ139,2)</f>
        <v>0</v>
      </c>
      <c r="CB139" s="292" t="e">
        <f t="shared" si="36"/>
        <v>#DIV/0!</v>
      </c>
      <c r="CC139" s="291">
        <f t="shared" si="34"/>
        <v>0</v>
      </c>
      <c r="CD139" s="292" t="e">
        <f t="shared" si="37"/>
        <v>#DIV/0!</v>
      </c>
      <c r="CE139" s="291">
        <f t="shared" si="35"/>
        <v>0</v>
      </c>
      <c r="CF139" s="292" t="e">
        <f t="shared" ref="CF139:CF202" si="39">CE139/COUNTA($BK139:$BZ139)</f>
        <v>#DIV/0!</v>
      </c>
      <c r="CG139" s="291" t="e">
        <f t="shared" ref="CG139:CG202" si="40">(((CA139*2)+(CC139*1)+(CE139*0)))/COUNTA($BK139:$BZ139)</f>
        <v>#DIV/0!</v>
      </c>
      <c r="CH139" s="291" t="e">
        <f t="shared" ref="CH139:CH202" si="41">IF(CG139&gt;=1.6,"Đạt mục tiêu",IF(CG139&gt;=1,"Cần cố gắng","Chưa đạt"))</f>
        <v>#DIV/0!</v>
      </c>
      <c r="CI139" s="274"/>
    </row>
    <row r="140" spans="1:87" ht="24">
      <c r="A140" s="652"/>
      <c r="B140" s="647"/>
      <c r="C140" s="643"/>
      <c r="D140" s="643"/>
      <c r="E140" s="643"/>
      <c r="F140" s="643"/>
      <c r="G140" s="617"/>
      <c r="H140" s="290" t="s">
        <v>1694</v>
      </c>
      <c r="I140" s="290" t="s">
        <v>1145</v>
      </c>
      <c r="J140" s="70" t="s">
        <v>1161</v>
      </c>
      <c r="K140" s="288" t="s">
        <v>1082</v>
      </c>
      <c r="L140" s="289" t="s">
        <v>648</v>
      </c>
      <c r="M140" s="289"/>
      <c r="N140" s="289"/>
      <c r="O140" s="289"/>
      <c r="P140" s="289"/>
      <c r="Q140" s="289"/>
      <c r="R140" s="289"/>
      <c r="S140" s="289"/>
      <c r="T140" s="289" t="s">
        <v>648</v>
      </c>
      <c r="U140" s="289"/>
      <c r="V140" s="290"/>
      <c r="W140" s="290"/>
      <c r="X140" s="290"/>
      <c r="Y140" s="290"/>
      <c r="Z140" s="290"/>
      <c r="AA140" s="290"/>
      <c r="AB140" s="290"/>
      <c r="AC140" s="290"/>
      <c r="AD140" s="290"/>
      <c r="AE140" s="290"/>
      <c r="AF140" s="290"/>
      <c r="AG140" s="290"/>
      <c r="AH140" s="290"/>
      <c r="AI140" s="290"/>
      <c r="AJ140" s="290"/>
      <c r="AK140" s="290"/>
      <c r="AL140" s="290"/>
      <c r="AM140" s="290"/>
      <c r="AN140" s="290"/>
      <c r="AO140" s="290"/>
      <c r="AP140" s="290"/>
      <c r="AQ140" s="290"/>
      <c r="AR140" s="290"/>
      <c r="AS140" s="290"/>
      <c r="AT140" s="290"/>
      <c r="AU140" s="290"/>
      <c r="AV140" s="290"/>
      <c r="AW140" s="290"/>
      <c r="AX140" s="290"/>
      <c r="AY140" s="290"/>
      <c r="AZ140" s="290"/>
      <c r="BA140" s="290"/>
      <c r="BB140" s="290"/>
      <c r="BC140" s="290"/>
      <c r="BD140" s="290"/>
      <c r="BE140" s="290"/>
      <c r="BF140" s="290"/>
      <c r="BG140" s="290"/>
      <c r="BH140" s="290"/>
      <c r="BI140" s="290"/>
      <c r="BJ140" s="290"/>
      <c r="BK140" s="290"/>
      <c r="BL140" s="290"/>
      <c r="BM140" s="290"/>
      <c r="BN140" s="290"/>
      <c r="BO140" s="290"/>
      <c r="BP140" s="290"/>
      <c r="BQ140" s="290"/>
      <c r="BR140" s="290"/>
      <c r="BS140" s="290"/>
      <c r="BT140" s="290"/>
      <c r="BU140" s="290"/>
      <c r="BV140" s="290"/>
      <c r="BW140" s="290"/>
      <c r="BX140" s="290"/>
      <c r="BY140" s="290"/>
      <c r="BZ140" s="290"/>
      <c r="CA140" s="291">
        <f t="shared" si="38"/>
        <v>0</v>
      </c>
      <c r="CB140" s="292" t="e">
        <f t="shared" si="36"/>
        <v>#DIV/0!</v>
      </c>
      <c r="CC140" s="291">
        <f t="shared" si="34"/>
        <v>0</v>
      </c>
      <c r="CD140" s="292" t="e">
        <f t="shared" si="37"/>
        <v>#DIV/0!</v>
      </c>
      <c r="CE140" s="291">
        <f t="shared" si="35"/>
        <v>0</v>
      </c>
      <c r="CF140" s="292" t="e">
        <f t="shared" si="39"/>
        <v>#DIV/0!</v>
      </c>
      <c r="CG140" s="291" t="e">
        <f t="shared" si="40"/>
        <v>#DIV/0!</v>
      </c>
      <c r="CH140" s="291" t="e">
        <f t="shared" si="41"/>
        <v>#DIV/0!</v>
      </c>
      <c r="CI140" s="274"/>
    </row>
    <row r="141" spans="1:87" ht="24">
      <c r="A141" s="653"/>
      <c r="B141" s="648"/>
      <c r="C141" s="644"/>
      <c r="D141" s="644"/>
      <c r="E141" s="644"/>
      <c r="F141" s="644"/>
      <c r="G141" s="618"/>
      <c r="H141" s="290" t="s">
        <v>1695</v>
      </c>
      <c r="I141" s="290" t="s">
        <v>1145</v>
      </c>
      <c r="J141" s="70" t="s">
        <v>1161</v>
      </c>
      <c r="K141" s="288" t="s">
        <v>1082</v>
      </c>
      <c r="L141" s="289" t="s">
        <v>648</v>
      </c>
      <c r="M141" s="289"/>
      <c r="N141" s="289"/>
      <c r="O141" s="289"/>
      <c r="P141" s="289"/>
      <c r="Q141" s="289"/>
      <c r="R141" s="289"/>
      <c r="S141" s="289"/>
      <c r="T141" s="289" t="s">
        <v>648</v>
      </c>
      <c r="U141" s="289"/>
      <c r="V141" s="290"/>
      <c r="W141" s="290"/>
      <c r="X141" s="290"/>
      <c r="Y141" s="290"/>
      <c r="Z141" s="290"/>
      <c r="AA141" s="290"/>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t="s">
        <v>1567</v>
      </c>
      <c r="BE141" s="290"/>
      <c r="BF141" s="290"/>
      <c r="BG141" s="290"/>
      <c r="BH141" s="290"/>
      <c r="BI141" s="290"/>
      <c r="BJ141" s="290"/>
      <c r="BK141" s="290"/>
      <c r="BL141" s="290"/>
      <c r="BM141" s="290"/>
      <c r="BN141" s="290"/>
      <c r="BO141" s="290"/>
      <c r="BP141" s="290"/>
      <c r="BQ141" s="290"/>
      <c r="BR141" s="290"/>
      <c r="BS141" s="290"/>
      <c r="BT141" s="290"/>
      <c r="BU141" s="290"/>
      <c r="BV141" s="290"/>
      <c r="BW141" s="290"/>
      <c r="BX141" s="290"/>
      <c r="BY141" s="290"/>
      <c r="BZ141" s="290"/>
      <c r="CA141" s="291">
        <f t="shared" si="38"/>
        <v>0</v>
      </c>
      <c r="CB141" s="292" t="e">
        <f t="shared" si="36"/>
        <v>#DIV/0!</v>
      </c>
      <c r="CC141" s="291">
        <f t="shared" si="34"/>
        <v>0</v>
      </c>
      <c r="CD141" s="292" t="e">
        <f t="shared" si="37"/>
        <v>#DIV/0!</v>
      </c>
      <c r="CE141" s="291">
        <f t="shared" si="35"/>
        <v>0</v>
      </c>
      <c r="CF141" s="292" t="e">
        <f t="shared" si="39"/>
        <v>#DIV/0!</v>
      </c>
      <c r="CG141" s="291" t="e">
        <f t="shared" si="40"/>
        <v>#DIV/0!</v>
      </c>
      <c r="CH141" s="291" t="e">
        <f t="shared" si="41"/>
        <v>#DIV/0!</v>
      </c>
      <c r="CI141" s="274"/>
    </row>
    <row r="142" spans="1:87" ht="24">
      <c r="A142" s="285">
        <v>137</v>
      </c>
      <c r="B142" s="286">
        <v>289</v>
      </c>
      <c r="C142" s="383" t="s">
        <v>350</v>
      </c>
      <c r="D142" s="383"/>
      <c r="E142" s="383"/>
      <c r="F142" s="287" t="s">
        <v>1176</v>
      </c>
      <c r="G142" s="287" t="s">
        <v>1176</v>
      </c>
      <c r="H142" s="287" t="s">
        <v>1176</v>
      </c>
      <c r="I142" s="287" t="s">
        <v>1176</v>
      </c>
      <c r="J142" s="392" t="s">
        <v>1161</v>
      </c>
      <c r="K142" s="287" t="s">
        <v>1176</v>
      </c>
      <c r="L142" s="287" t="s">
        <v>1176</v>
      </c>
      <c r="M142" s="287" t="s">
        <v>1176</v>
      </c>
      <c r="N142" s="287" t="s">
        <v>1176</v>
      </c>
      <c r="O142" s="287" t="s">
        <v>1176</v>
      </c>
      <c r="P142" s="287" t="s">
        <v>1176</v>
      </c>
      <c r="Q142" s="287" t="s">
        <v>1176</v>
      </c>
      <c r="R142" s="287" t="s">
        <v>1176</v>
      </c>
      <c r="S142" s="287" t="s">
        <v>1176</v>
      </c>
      <c r="T142" s="287" t="s">
        <v>1176</v>
      </c>
      <c r="U142" s="287" t="s">
        <v>1176</v>
      </c>
      <c r="V142" s="287" t="s">
        <v>1176</v>
      </c>
      <c r="W142" s="287" t="s">
        <v>1176</v>
      </c>
      <c r="X142" s="287" t="s">
        <v>1176</v>
      </c>
      <c r="Y142" s="287" t="s">
        <v>1176</v>
      </c>
      <c r="Z142" s="287" t="s">
        <v>1176</v>
      </c>
      <c r="AA142" s="287" t="s">
        <v>1176</v>
      </c>
      <c r="AB142" s="287" t="s">
        <v>1176</v>
      </c>
      <c r="AC142" s="287" t="s">
        <v>1176</v>
      </c>
      <c r="AD142" s="287" t="s">
        <v>1176</v>
      </c>
      <c r="AE142" s="287" t="s">
        <v>1176</v>
      </c>
      <c r="AF142" s="287" t="s">
        <v>1176</v>
      </c>
      <c r="AG142" s="287" t="s">
        <v>1176</v>
      </c>
      <c r="AH142" s="287" t="s">
        <v>1176</v>
      </c>
      <c r="AI142" s="287" t="s">
        <v>1176</v>
      </c>
      <c r="AJ142" s="287" t="s">
        <v>1176</v>
      </c>
      <c r="AK142" s="287" t="s">
        <v>1176</v>
      </c>
      <c r="AL142" s="287" t="s">
        <v>1176</v>
      </c>
      <c r="AM142" s="287" t="s">
        <v>1176</v>
      </c>
      <c r="AN142" s="287" t="s">
        <v>1176</v>
      </c>
      <c r="AO142" s="287"/>
      <c r="AP142" s="287" t="s">
        <v>1176</v>
      </c>
      <c r="AQ142" s="287" t="s">
        <v>1176</v>
      </c>
      <c r="AR142" s="287" t="s">
        <v>1176</v>
      </c>
      <c r="AS142" s="287"/>
      <c r="AT142" s="287" t="s">
        <v>1176</v>
      </c>
      <c r="AU142" s="287" t="s">
        <v>1176</v>
      </c>
      <c r="AV142" s="287" t="s">
        <v>1176</v>
      </c>
      <c r="AW142" s="287" t="s">
        <v>1176</v>
      </c>
      <c r="AX142" s="287" t="s">
        <v>1176</v>
      </c>
      <c r="AY142" s="287"/>
      <c r="AZ142" s="287" t="s">
        <v>1176</v>
      </c>
      <c r="BA142" s="287" t="s">
        <v>1176</v>
      </c>
      <c r="BB142" s="287"/>
      <c r="BC142" s="287" t="s">
        <v>1176</v>
      </c>
      <c r="BD142" s="287" t="s">
        <v>1176</v>
      </c>
      <c r="BE142" s="287" t="s">
        <v>1176</v>
      </c>
      <c r="BF142" s="287" t="s">
        <v>1176</v>
      </c>
      <c r="BG142" s="287" t="s">
        <v>1176</v>
      </c>
      <c r="BH142" s="287" t="s">
        <v>1176</v>
      </c>
      <c r="BI142" s="287" t="s">
        <v>1176</v>
      </c>
      <c r="BJ142" s="287" t="s">
        <v>1176</v>
      </c>
      <c r="BK142" s="287" t="s">
        <v>1176</v>
      </c>
      <c r="BL142" s="287" t="s">
        <v>1176</v>
      </c>
      <c r="BM142" s="287" t="s">
        <v>1176</v>
      </c>
      <c r="BN142" s="287" t="s">
        <v>1176</v>
      </c>
      <c r="BO142" s="287" t="s">
        <v>1176</v>
      </c>
      <c r="BP142" s="287" t="s">
        <v>1176</v>
      </c>
      <c r="BQ142" s="287" t="s">
        <v>1176</v>
      </c>
      <c r="BR142" s="287" t="s">
        <v>1176</v>
      </c>
      <c r="BS142" s="287" t="s">
        <v>1176</v>
      </c>
      <c r="BT142" s="287" t="s">
        <v>1176</v>
      </c>
      <c r="BU142" s="287" t="s">
        <v>1176</v>
      </c>
      <c r="BV142" s="287" t="s">
        <v>1176</v>
      </c>
      <c r="BW142" s="287" t="s">
        <v>1176</v>
      </c>
      <c r="BX142" s="287" t="s">
        <v>1176</v>
      </c>
      <c r="BY142" s="287" t="s">
        <v>1176</v>
      </c>
      <c r="BZ142" s="287" t="s">
        <v>1176</v>
      </c>
      <c r="CA142" s="287" t="s">
        <v>1176</v>
      </c>
      <c r="CB142" s="287" t="s">
        <v>1176</v>
      </c>
      <c r="CC142" s="287" t="s">
        <v>1176</v>
      </c>
      <c r="CD142" s="287" t="s">
        <v>1176</v>
      </c>
      <c r="CE142" s="287" t="s">
        <v>1176</v>
      </c>
      <c r="CF142" s="287" t="s">
        <v>1176</v>
      </c>
      <c r="CG142" s="287" t="s">
        <v>1176</v>
      </c>
      <c r="CH142" s="287" t="s">
        <v>1176</v>
      </c>
      <c r="CI142" s="274"/>
    </row>
    <row r="143" spans="1:87" ht="24">
      <c r="A143" s="285">
        <v>138</v>
      </c>
      <c r="B143" s="286">
        <v>290</v>
      </c>
      <c r="C143" s="383" t="s">
        <v>1125</v>
      </c>
      <c r="D143" s="383"/>
      <c r="E143" s="383"/>
      <c r="F143" s="287" t="s">
        <v>1176</v>
      </c>
      <c r="G143" s="287" t="s">
        <v>1176</v>
      </c>
      <c r="H143" s="287" t="s">
        <v>1176</v>
      </c>
      <c r="I143" s="287" t="s">
        <v>1176</v>
      </c>
      <c r="J143" s="392" t="s">
        <v>1161</v>
      </c>
      <c r="K143" s="287" t="s">
        <v>1176</v>
      </c>
      <c r="L143" s="287" t="s">
        <v>1176</v>
      </c>
      <c r="M143" s="287" t="s">
        <v>1176</v>
      </c>
      <c r="N143" s="287" t="s">
        <v>1176</v>
      </c>
      <c r="O143" s="287" t="s">
        <v>1176</v>
      </c>
      <c r="P143" s="287" t="s">
        <v>1176</v>
      </c>
      <c r="Q143" s="287" t="s">
        <v>1176</v>
      </c>
      <c r="R143" s="287" t="s">
        <v>1176</v>
      </c>
      <c r="S143" s="287" t="s">
        <v>1176</v>
      </c>
      <c r="T143" s="287" t="s">
        <v>1176</v>
      </c>
      <c r="U143" s="287" t="s">
        <v>1176</v>
      </c>
      <c r="V143" s="287" t="s">
        <v>1176</v>
      </c>
      <c r="W143" s="287" t="s">
        <v>1176</v>
      </c>
      <c r="X143" s="287" t="s">
        <v>1176</v>
      </c>
      <c r="Y143" s="287" t="s">
        <v>1176</v>
      </c>
      <c r="Z143" s="287" t="s">
        <v>1176</v>
      </c>
      <c r="AA143" s="287" t="s">
        <v>1176</v>
      </c>
      <c r="AB143" s="287" t="s">
        <v>1176</v>
      </c>
      <c r="AC143" s="287" t="s">
        <v>1176</v>
      </c>
      <c r="AD143" s="287" t="s">
        <v>1176</v>
      </c>
      <c r="AE143" s="287" t="s">
        <v>1176</v>
      </c>
      <c r="AF143" s="287" t="s">
        <v>1176</v>
      </c>
      <c r="AG143" s="287" t="s">
        <v>1176</v>
      </c>
      <c r="AH143" s="287" t="s">
        <v>1176</v>
      </c>
      <c r="AI143" s="287" t="s">
        <v>1176</v>
      </c>
      <c r="AJ143" s="287" t="s">
        <v>1176</v>
      </c>
      <c r="AK143" s="287" t="s">
        <v>1176</v>
      </c>
      <c r="AL143" s="287" t="s">
        <v>1176</v>
      </c>
      <c r="AM143" s="287" t="s">
        <v>1176</v>
      </c>
      <c r="AN143" s="287" t="s">
        <v>1176</v>
      </c>
      <c r="AO143" s="287"/>
      <c r="AP143" s="287" t="s">
        <v>1176</v>
      </c>
      <c r="AQ143" s="287" t="s">
        <v>1176</v>
      </c>
      <c r="AR143" s="287" t="s">
        <v>1176</v>
      </c>
      <c r="AS143" s="287"/>
      <c r="AT143" s="287" t="s">
        <v>1176</v>
      </c>
      <c r="AU143" s="287" t="s">
        <v>1176</v>
      </c>
      <c r="AV143" s="287" t="s">
        <v>1176</v>
      </c>
      <c r="AW143" s="287" t="s">
        <v>1176</v>
      </c>
      <c r="AX143" s="287" t="s">
        <v>1176</v>
      </c>
      <c r="AY143" s="287"/>
      <c r="AZ143" s="287" t="s">
        <v>1176</v>
      </c>
      <c r="BA143" s="287" t="s">
        <v>1176</v>
      </c>
      <c r="BB143" s="287"/>
      <c r="BC143" s="287" t="s">
        <v>1176</v>
      </c>
      <c r="BD143" s="287" t="s">
        <v>1176</v>
      </c>
      <c r="BE143" s="287" t="s">
        <v>1176</v>
      </c>
      <c r="BF143" s="287" t="s">
        <v>1176</v>
      </c>
      <c r="BG143" s="287" t="s">
        <v>1176</v>
      </c>
      <c r="BH143" s="287" t="s">
        <v>1176</v>
      </c>
      <c r="BI143" s="287" t="s">
        <v>1176</v>
      </c>
      <c r="BJ143" s="287" t="s">
        <v>1176</v>
      </c>
      <c r="BK143" s="287" t="s">
        <v>1176</v>
      </c>
      <c r="BL143" s="287" t="s">
        <v>1176</v>
      </c>
      <c r="BM143" s="287" t="s">
        <v>1176</v>
      </c>
      <c r="BN143" s="287" t="s">
        <v>1176</v>
      </c>
      <c r="BO143" s="287" t="s">
        <v>1176</v>
      </c>
      <c r="BP143" s="287" t="s">
        <v>1176</v>
      </c>
      <c r="BQ143" s="287" t="s">
        <v>1176</v>
      </c>
      <c r="BR143" s="287" t="s">
        <v>1176</v>
      </c>
      <c r="BS143" s="287" t="s">
        <v>1176</v>
      </c>
      <c r="BT143" s="287" t="s">
        <v>1176</v>
      </c>
      <c r="BU143" s="287" t="s">
        <v>1176</v>
      </c>
      <c r="BV143" s="287" t="s">
        <v>1176</v>
      </c>
      <c r="BW143" s="287" t="s">
        <v>1176</v>
      </c>
      <c r="BX143" s="287" t="s">
        <v>1176</v>
      </c>
      <c r="BY143" s="287" t="s">
        <v>1176</v>
      </c>
      <c r="BZ143" s="287" t="s">
        <v>1176</v>
      </c>
      <c r="CA143" s="287" t="s">
        <v>1176</v>
      </c>
      <c r="CB143" s="287" t="s">
        <v>1176</v>
      </c>
      <c r="CC143" s="287" t="s">
        <v>1176</v>
      </c>
      <c r="CD143" s="287" t="s">
        <v>1176</v>
      </c>
      <c r="CE143" s="287" t="s">
        <v>1176</v>
      </c>
      <c r="CF143" s="287" t="s">
        <v>1176</v>
      </c>
      <c r="CG143" s="287" t="s">
        <v>1176</v>
      </c>
      <c r="CH143" s="287" t="s">
        <v>1176</v>
      </c>
      <c r="CI143" s="274"/>
    </row>
    <row r="144" spans="1:87" ht="24">
      <c r="A144" s="285">
        <v>139</v>
      </c>
      <c r="B144" s="384">
        <v>293</v>
      </c>
      <c r="C144" s="645" t="s">
        <v>1336</v>
      </c>
      <c r="D144" s="645" t="s">
        <v>23</v>
      </c>
      <c r="E144" s="645" t="s">
        <v>1464</v>
      </c>
      <c r="F144" s="645" t="s">
        <v>26</v>
      </c>
      <c r="G144" s="616" t="s">
        <v>1464</v>
      </c>
      <c r="H144" s="290" t="s">
        <v>1783</v>
      </c>
      <c r="I144" s="290" t="s">
        <v>1303</v>
      </c>
      <c r="J144" s="70" t="s">
        <v>1161</v>
      </c>
      <c r="K144" s="288" t="s">
        <v>1082</v>
      </c>
      <c r="L144" s="289" t="s">
        <v>648</v>
      </c>
      <c r="M144" s="289" t="s">
        <v>648</v>
      </c>
      <c r="N144" s="289"/>
      <c r="O144" s="289"/>
      <c r="P144" s="289"/>
      <c r="Q144" s="289"/>
      <c r="R144" s="289"/>
      <c r="S144" s="289"/>
      <c r="T144" s="289"/>
      <c r="U144" s="289"/>
      <c r="V144" s="290"/>
      <c r="W144" s="290"/>
      <c r="X144" s="290" t="s">
        <v>1769</v>
      </c>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t="s">
        <v>1771</v>
      </c>
      <c r="BF144" s="290" t="s">
        <v>1771</v>
      </c>
      <c r="BG144" s="290"/>
      <c r="BH144" s="290"/>
      <c r="BI144" s="290"/>
      <c r="BJ144" s="290"/>
      <c r="BK144" s="290"/>
      <c r="BL144" s="290"/>
      <c r="BM144" s="290"/>
      <c r="BN144" s="290"/>
      <c r="BO144" s="290"/>
      <c r="BP144" s="290"/>
      <c r="BQ144" s="290"/>
      <c r="BR144" s="290"/>
      <c r="BS144" s="290"/>
      <c r="BT144" s="290"/>
      <c r="BU144" s="290"/>
      <c r="BV144" s="290"/>
      <c r="BW144" s="290"/>
      <c r="BX144" s="290"/>
      <c r="BY144" s="290"/>
      <c r="BZ144" s="290"/>
      <c r="CA144" s="291">
        <f t="shared" si="38"/>
        <v>0</v>
      </c>
      <c r="CB144" s="292" t="e">
        <f>CA144/COUNTA($BK144:$BT144)</f>
        <v>#DIV/0!</v>
      </c>
      <c r="CC144" s="291">
        <f t="shared" si="34"/>
        <v>0</v>
      </c>
      <c r="CD144" s="292" t="e">
        <f>CC144/COUNTA($BK144:$BT144)</f>
        <v>#DIV/0!</v>
      </c>
      <c r="CE144" s="291">
        <f t="shared" si="35"/>
        <v>0</v>
      </c>
      <c r="CF144" s="292" t="e">
        <f t="shared" si="39"/>
        <v>#DIV/0!</v>
      </c>
      <c r="CG144" s="291" t="e">
        <f t="shared" si="40"/>
        <v>#DIV/0!</v>
      </c>
      <c r="CH144" s="291" t="e">
        <f t="shared" si="41"/>
        <v>#DIV/0!</v>
      </c>
      <c r="CI144" s="274"/>
    </row>
    <row r="145" spans="1:87" ht="24">
      <c r="A145" s="285">
        <v>140</v>
      </c>
      <c r="B145" s="384">
        <v>296</v>
      </c>
      <c r="C145" s="643" t="s">
        <v>1336</v>
      </c>
      <c r="D145" s="643" t="s">
        <v>23</v>
      </c>
      <c r="E145" s="643" t="s">
        <v>1464</v>
      </c>
      <c r="F145" s="643"/>
      <c r="G145" s="617"/>
      <c r="H145" s="290" t="s">
        <v>1820</v>
      </c>
      <c r="I145" s="290" t="s">
        <v>1303</v>
      </c>
      <c r="J145" s="70" t="s">
        <v>1161</v>
      </c>
      <c r="K145" s="288" t="s">
        <v>1082</v>
      </c>
      <c r="L145" s="289" t="s">
        <v>648</v>
      </c>
      <c r="M145" s="290"/>
      <c r="N145" s="290" t="s">
        <v>648</v>
      </c>
      <c r="O145" s="290"/>
      <c r="P145" s="290"/>
      <c r="Q145" s="290"/>
      <c r="R145" s="290"/>
      <c r="S145" s="290"/>
      <c r="T145" s="290"/>
      <c r="U145" s="290"/>
      <c r="V145" s="290"/>
      <c r="W145" s="290"/>
      <c r="X145" s="290"/>
      <c r="Y145" s="290"/>
      <c r="Z145" s="290"/>
      <c r="AA145" s="290"/>
      <c r="AB145" s="290"/>
      <c r="AC145" s="290"/>
      <c r="AD145" s="290" t="s">
        <v>1769</v>
      </c>
      <c r="AE145" s="290"/>
      <c r="AF145" s="290"/>
      <c r="AG145" s="290"/>
      <c r="AH145" s="290"/>
      <c r="AI145" s="290"/>
      <c r="AJ145" s="290"/>
      <c r="AK145" s="290"/>
      <c r="AL145" s="290"/>
      <c r="AM145" s="290"/>
      <c r="AN145" s="290"/>
      <c r="AO145" s="290"/>
      <c r="AP145" s="290"/>
      <c r="AQ145" s="290"/>
      <c r="AR145" s="290"/>
      <c r="AS145" s="290"/>
      <c r="AT145" s="290"/>
      <c r="AU145" s="290"/>
      <c r="AV145" s="290"/>
      <c r="AW145" s="290"/>
      <c r="AX145" s="290"/>
      <c r="AY145" s="290"/>
      <c r="AZ145" s="290"/>
      <c r="BA145" s="290"/>
      <c r="BB145" s="290"/>
      <c r="BC145" s="290"/>
      <c r="BD145" s="290"/>
      <c r="BE145" s="290"/>
      <c r="BF145" s="290"/>
      <c r="BG145" s="290"/>
      <c r="BH145" s="290"/>
      <c r="BI145" s="290"/>
      <c r="BJ145" s="290"/>
      <c r="BK145" s="290"/>
      <c r="BL145" s="290"/>
      <c r="BM145" s="290"/>
      <c r="BN145" s="290"/>
      <c r="BO145" s="290"/>
      <c r="BP145" s="290"/>
      <c r="BQ145" s="290"/>
      <c r="BR145" s="290"/>
      <c r="BS145" s="290"/>
      <c r="BT145" s="290"/>
      <c r="BU145" s="290"/>
      <c r="BV145" s="290"/>
      <c r="BW145" s="290"/>
      <c r="BX145" s="290"/>
      <c r="BY145" s="290"/>
      <c r="BZ145" s="290"/>
      <c r="CA145" s="291">
        <f t="shared" si="38"/>
        <v>0</v>
      </c>
      <c r="CB145" s="292" t="e">
        <f>CA145/COUNTA($BK145:$BT145)</f>
        <v>#DIV/0!</v>
      </c>
      <c r="CC145" s="291">
        <f t="shared" si="34"/>
        <v>0</v>
      </c>
      <c r="CD145" s="292" t="e">
        <f>CC145/COUNTA($BK145:$BT145)</f>
        <v>#DIV/0!</v>
      </c>
      <c r="CE145" s="291">
        <f t="shared" si="35"/>
        <v>0</v>
      </c>
      <c r="CF145" s="292" t="e">
        <f t="shared" si="39"/>
        <v>#DIV/0!</v>
      </c>
      <c r="CG145" s="291" t="e">
        <f t="shared" si="40"/>
        <v>#DIV/0!</v>
      </c>
      <c r="CH145" s="291" t="e">
        <f t="shared" si="41"/>
        <v>#DIV/0!</v>
      </c>
      <c r="CI145" s="274"/>
    </row>
    <row r="146" spans="1:87" ht="24">
      <c r="A146" s="285">
        <v>141</v>
      </c>
      <c r="B146" s="384">
        <v>299</v>
      </c>
      <c r="C146" s="643" t="s">
        <v>1336</v>
      </c>
      <c r="D146" s="643" t="s">
        <v>23</v>
      </c>
      <c r="E146" s="643" t="s">
        <v>1464</v>
      </c>
      <c r="F146" s="643"/>
      <c r="G146" s="617"/>
      <c r="H146" s="290" t="s">
        <v>1524</v>
      </c>
      <c r="I146" s="290" t="s">
        <v>1303</v>
      </c>
      <c r="J146" s="70" t="s">
        <v>1161</v>
      </c>
      <c r="K146" s="288" t="s">
        <v>1082</v>
      </c>
      <c r="L146" s="289" t="s">
        <v>648</v>
      </c>
      <c r="M146" s="290"/>
      <c r="N146" s="290" t="s">
        <v>648</v>
      </c>
      <c r="O146" s="290"/>
      <c r="P146" s="290"/>
      <c r="Q146" s="290"/>
      <c r="R146" s="290"/>
      <c r="S146" s="290"/>
      <c r="T146" s="290"/>
      <c r="U146" s="290"/>
      <c r="V146" s="290"/>
      <c r="W146" s="290"/>
      <c r="X146" s="290"/>
      <c r="Y146" s="290"/>
      <c r="Z146" s="290"/>
      <c r="AA146" s="290"/>
      <c r="AB146" s="290"/>
      <c r="AC146" s="290" t="s">
        <v>1769</v>
      </c>
      <c r="AD146" s="290"/>
      <c r="AE146" s="290"/>
      <c r="AF146" s="290"/>
      <c r="AG146" s="290"/>
      <c r="AH146" s="290"/>
      <c r="AI146" s="290"/>
      <c r="AJ146" s="290"/>
      <c r="AK146" s="290"/>
      <c r="AL146" s="290"/>
      <c r="AM146" s="290"/>
      <c r="AN146" s="290"/>
      <c r="AO146" s="290"/>
      <c r="AP146" s="290"/>
      <c r="AQ146" s="290"/>
      <c r="AR146" s="290"/>
      <c r="AS146" s="290"/>
      <c r="AT146" s="290"/>
      <c r="AU146" s="290"/>
      <c r="AV146" s="290"/>
      <c r="AW146" s="290"/>
      <c r="AX146" s="290"/>
      <c r="AY146" s="290"/>
      <c r="AZ146" s="290"/>
      <c r="BA146" s="290"/>
      <c r="BB146" s="290"/>
      <c r="BC146" s="290"/>
      <c r="BD146" s="290"/>
      <c r="BE146" s="290"/>
      <c r="BF146" s="290"/>
      <c r="BG146" s="290"/>
      <c r="BH146" s="290"/>
      <c r="BI146" s="290"/>
      <c r="BJ146" s="290"/>
      <c r="BK146" s="290"/>
      <c r="BL146" s="290"/>
      <c r="BM146" s="290"/>
      <c r="BN146" s="290"/>
      <c r="BO146" s="290"/>
      <c r="BP146" s="290"/>
      <c r="BQ146" s="290"/>
      <c r="BR146" s="290"/>
      <c r="BS146" s="290"/>
      <c r="BT146" s="290"/>
      <c r="BU146" s="290"/>
      <c r="BV146" s="290"/>
      <c r="BW146" s="290"/>
      <c r="BX146" s="290"/>
      <c r="BY146" s="290"/>
      <c r="BZ146" s="290"/>
      <c r="CA146" s="291">
        <f t="shared" si="38"/>
        <v>0</v>
      </c>
      <c r="CB146" s="292" t="e">
        <f>CA146/COUNTA($BK146:$BT146)</f>
        <v>#DIV/0!</v>
      </c>
      <c r="CC146" s="291">
        <f t="shared" si="34"/>
        <v>0</v>
      </c>
      <c r="CD146" s="292" t="e">
        <f>CC146/COUNTA($BK146:$BT146)</f>
        <v>#DIV/0!</v>
      </c>
      <c r="CE146" s="291">
        <f t="shared" si="35"/>
        <v>0</v>
      </c>
      <c r="CF146" s="292" t="e">
        <f t="shared" si="39"/>
        <v>#DIV/0!</v>
      </c>
      <c r="CG146" s="291" t="e">
        <f t="shared" si="40"/>
        <v>#DIV/0!</v>
      </c>
      <c r="CH146" s="291" t="e">
        <f t="shared" si="41"/>
        <v>#DIV/0!</v>
      </c>
      <c r="CI146" s="274"/>
    </row>
    <row r="147" spans="1:87" ht="24">
      <c r="A147" s="285">
        <v>142</v>
      </c>
      <c r="B147" s="384">
        <v>302</v>
      </c>
      <c r="C147" s="644" t="s">
        <v>1336</v>
      </c>
      <c r="D147" s="644" t="s">
        <v>23</v>
      </c>
      <c r="E147" s="644" t="s">
        <v>1464</v>
      </c>
      <c r="F147" s="644"/>
      <c r="G147" s="618"/>
      <c r="H147" s="290" t="s">
        <v>1696</v>
      </c>
      <c r="I147" s="290" t="s">
        <v>1303</v>
      </c>
      <c r="J147" s="70" t="s">
        <v>1161</v>
      </c>
      <c r="K147" s="288" t="s">
        <v>1082</v>
      </c>
      <c r="L147" s="289" t="s">
        <v>648</v>
      </c>
      <c r="M147" s="290"/>
      <c r="N147" s="290"/>
      <c r="O147" s="290" t="s">
        <v>648</v>
      </c>
      <c r="P147" s="290" t="s">
        <v>648</v>
      </c>
      <c r="Q147" s="290"/>
      <c r="R147" s="290"/>
      <c r="S147" s="290"/>
      <c r="T147" s="290"/>
      <c r="U147" s="290"/>
      <c r="V147" s="290"/>
      <c r="W147" s="290"/>
      <c r="X147" s="290"/>
      <c r="Y147" s="290"/>
      <c r="Z147" s="290"/>
      <c r="AA147" s="290"/>
      <c r="AB147" s="290"/>
      <c r="AC147" s="290"/>
      <c r="AD147" s="290"/>
      <c r="AE147" s="290"/>
      <c r="AF147" s="290"/>
      <c r="AG147" s="290"/>
      <c r="AH147" s="290" t="s">
        <v>1769</v>
      </c>
      <c r="AI147" s="290"/>
      <c r="AJ147" s="290"/>
      <c r="AK147" s="290"/>
      <c r="AL147" s="290" t="s">
        <v>1769</v>
      </c>
      <c r="AM147" s="290"/>
      <c r="AN147" s="290"/>
      <c r="AO147" s="290"/>
      <c r="AP147" s="290"/>
      <c r="AQ147" s="290"/>
      <c r="AR147" s="290"/>
      <c r="AS147" s="290"/>
      <c r="AT147" s="290"/>
      <c r="AU147" s="290"/>
      <c r="AV147" s="290"/>
      <c r="AW147" s="290"/>
      <c r="AX147" s="290"/>
      <c r="AY147" s="290"/>
      <c r="AZ147" s="290"/>
      <c r="BA147" s="290"/>
      <c r="BB147" s="290"/>
      <c r="BC147" s="290"/>
      <c r="BD147" s="290"/>
      <c r="BE147" s="290"/>
      <c r="BF147" s="290"/>
      <c r="BG147" s="290"/>
      <c r="BH147" s="290"/>
      <c r="BI147" s="290"/>
      <c r="BJ147" s="290"/>
      <c r="BK147" s="290"/>
      <c r="BL147" s="290"/>
      <c r="BM147" s="290"/>
      <c r="BN147" s="290"/>
      <c r="BO147" s="290"/>
      <c r="BP147" s="290"/>
      <c r="BQ147" s="290"/>
      <c r="BR147" s="290"/>
      <c r="BS147" s="290"/>
      <c r="BT147" s="290"/>
      <c r="BU147" s="290"/>
      <c r="BV147" s="290"/>
      <c r="BW147" s="290"/>
      <c r="BX147" s="290"/>
      <c r="BY147" s="290"/>
      <c r="BZ147" s="290"/>
      <c r="CA147" s="291">
        <f t="shared" si="38"/>
        <v>0</v>
      </c>
      <c r="CB147" s="292" t="e">
        <f>CA147/COUNTA($BK147:$BT147)</f>
        <v>#DIV/0!</v>
      </c>
      <c r="CC147" s="291">
        <f t="shared" si="34"/>
        <v>0</v>
      </c>
      <c r="CD147" s="292" t="e">
        <f>CC147/COUNTA($BK147:$BT147)</f>
        <v>#DIV/0!</v>
      </c>
      <c r="CE147" s="291">
        <f t="shared" si="35"/>
        <v>0</v>
      </c>
      <c r="CF147" s="292" t="e">
        <f t="shared" si="39"/>
        <v>#DIV/0!</v>
      </c>
      <c r="CG147" s="291" t="e">
        <f t="shared" si="40"/>
        <v>#DIV/0!</v>
      </c>
      <c r="CH147" s="291" t="e">
        <f t="shared" si="41"/>
        <v>#DIV/0!</v>
      </c>
      <c r="CI147" s="274"/>
    </row>
    <row r="148" spans="1:87" ht="408">
      <c r="A148" s="285"/>
      <c r="B148" s="384">
        <v>296</v>
      </c>
      <c r="C148" s="645" t="s">
        <v>1526</v>
      </c>
      <c r="D148" s="386" t="s">
        <v>23</v>
      </c>
      <c r="E148" s="385" t="s">
        <v>244</v>
      </c>
      <c r="F148" s="386" t="s">
        <v>25</v>
      </c>
      <c r="G148" s="290" t="s">
        <v>244</v>
      </c>
      <c r="H148" s="290" t="s">
        <v>1821</v>
      </c>
      <c r="I148" s="290" t="s">
        <v>1303</v>
      </c>
      <c r="J148" s="70" t="s">
        <v>1161</v>
      </c>
      <c r="K148" s="288" t="s">
        <v>1082</v>
      </c>
      <c r="L148" s="289" t="s">
        <v>648</v>
      </c>
      <c r="M148" s="290"/>
      <c r="N148" s="290"/>
      <c r="O148" s="290"/>
      <c r="P148" s="290" t="s">
        <v>648</v>
      </c>
      <c r="Q148" s="290"/>
      <c r="R148" s="290"/>
      <c r="S148" s="290"/>
      <c r="T148" s="290"/>
      <c r="U148" s="290"/>
      <c r="V148" s="290"/>
      <c r="W148" s="290"/>
      <c r="X148" s="290"/>
      <c r="Y148" s="290"/>
      <c r="Z148" s="290"/>
      <c r="AA148" s="290"/>
      <c r="AB148" s="290"/>
      <c r="AC148" s="290"/>
      <c r="AD148" s="290"/>
      <c r="AE148" s="290"/>
      <c r="AF148" s="290"/>
      <c r="AG148" s="290"/>
      <c r="AH148" s="290"/>
      <c r="AI148" s="290" t="s">
        <v>1772</v>
      </c>
      <c r="AJ148" s="290"/>
      <c r="AK148" s="290"/>
      <c r="AL148" s="290"/>
      <c r="AM148" s="290"/>
      <c r="AN148" s="290"/>
      <c r="AO148" s="290"/>
      <c r="AP148" s="290"/>
      <c r="AQ148" s="290"/>
      <c r="AR148" s="290"/>
      <c r="AS148" s="290"/>
      <c r="AT148" s="290"/>
      <c r="AU148" s="290"/>
      <c r="AV148" s="290"/>
      <c r="AW148" s="290"/>
      <c r="AX148" s="290"/>
      <c r="AY148" s="290"/>
      <c r="AZ148" s="290"/>
      <c r="BA148" s="290"/>
      <c r="BB148" s="290"/>
      <c r="BC148" s="290"/>
      <c r="BD148" s="290"/>
      <c r="BE148" s="290"/>
      <c r="BF148" s="290"/>
      <c r="BG148" s="290"/>
      <c r="BH148" s="290"/>
      <c r="BI148" s="290"/>
      <c r="BJ148" s="290"/>
      <c r="BK148" s="290"/>
      <c r="BL148" s="290"/>
      <c r="BM148" s="290"/>
      <c r="BN148" s="290"/>
      <c r="BO148" s="290"/>
      <c r="BP148" s="290"/>
      <c r="BQ148" s="290"/>
      <c r="BR148" s="290"/>
      <c r="BS148" s="290"/>
      <c r="BT148" s="290"/>
      <c r="BU148" s="290"/>
      <c r="BV148" s="290"/>
      <c r="BW148" s="290"/>
      <c r="BX148" s="290"/>
      <c r="BY148" s="290"/>
      <c r="BZ148" s="290"/>
      <c r="CA148" s="291">
        <f t="shared" si="38"/>
        <v>0</v>
      </c>
      <c r="CB148" s="292" t="e">
        <f t="shared" ref="CB148:CB155" si="42">CA148/COUNTA($BK148:$BT148)</f>
        <v>#DIV/0!</v>
      </c>
      <c r="CC148" s="291">
        <f t="shared" si="34"/>
        <v>0</v>
      </c>
      <c r="CD148" s="292" t="e">
        <f t="shared" ref="CD148:CD155" si="43">CC148/COUNTA($BK148:$BT148)</f>
        <v>#DIV/0!</v>
      </c>
      <c r="CE148" s="291">
        <f t="shared" si="35"/>
        <v>0</v>
      </c>
      <c r="CF148" s="292" t="e">
        <f t="shared" si="39"/>
        <v>#DIV/0!</v>
      </c>
      <c r="CG148" s="291" t="e">
        <f t="shared" si="40"/>
        <v>#DIV/0!</v>
      </c>
      <c r="CH148" s="291" t="e">
        <f t="shared" si="41"/>
        <v>#DIV/0!</v>
      </c>
      <c r="CI148" s="274"/>
    </row>
    <row r="149" spans="1:87" ht="24">
      <c r="A149" s="285"/>
      <c r="B149" s="384">
        <v>299</v>
      </c>
      <c r="C149" s="643"/>
      <c r="D149" s="386"/>
      <c r="E149" s="385"/>
      <c r="F149" s="386"/>
      <c r="G149" s="290"/>
      <c r="H149" s="290" t="s">
        <v>1822</v>
      </c>
      <c r="I149" s="290" t="s">
        <v>1303</v>
      </c>
      <c r="J149" s="70" t="s">
        <v>1161</v>
      </c>
      <c r="K149" s="288" t="s">
        <v>1082</v>
      </c>
      <c r="L149" s="289" t="s">
        <v>648</v>
      </c>
      <c r="M149" s="290"/>
      <c r="N149" s="290"/>
      <c r="O149" s="290"/>
      <c r="P149" s="290"/>
      <c r="Q149" s="290" t="s">
        <v>648</v>
      </c>
      <c r="R149" s="290"/>
      <c r="S149" s="290"/>
      <c r="T149" s="290"/>
      <c r="U149" s="290"/>
      <c r="V149" s="290"/>
      <c r="W149" s="290"/>
      <c r="X149" s="290"/>
      <c r="Y149" s="290"/>
      <c r="Z149" s="290"/>
      <c r="AA149" s="290"/>
      <c r="AB149" s="290"/>
      <c r="AC149" s="290"/>
      <c r="AD149" s="290"/>
      <c r="AE149" s="290"/>
      <c r="AF149" s="290"/>
      <c r="AG149" s="290"/>
      <c r="AH149" s="290"/>
      <c r="AI149" s="290"/>
      <c r="AJ149" s="290"/>
      <c r="AK149" s="290"/>
      <c r="AL149" s="290"/>
      <c r="AM149" s="290" t="s">
        <v>1772</v>
      </c>
      <c r="AN149" s="290"/>
      <c r="AO149" s="290"/>
      <c r="AP149" s="290"/>
      <c r="AQ149" s="290"/>
      <c r="AR149" s="290"/>
      <c r="AS149" s="290"/>
      <c r="AT149" s="290"/>
      <c r="AU149" s="290"/>
      <c r="AV149" s="290"/>
      <c r="AW149" s="290"/>
      <c r="AX149" s="290"/>
      <c r="AY149" s="290"/>
      <c r="AZ149" s="290"/>
      <c r="BA149" s="290"/>
      <c r="BB149" s="290"/>
      <c r="BC149" s="290"/>
      <c r="BD149" s="290"/>
      <c r="BE149" s="290"/>
      <c r="BF149" s="290"/>
      <c r="BG149" s="290"/>
      <c r="BH149" s="290"/>
      <c r="BI149" s="290"/>
      <c r="BJ149" s="290"/>
      <c r="BK149" s="290"/>
      <c r="BL149" s="290"/>
      <c r="BM149" s="290"/>
      <c r="BN149" s="290"/>
      <c r="BO149" s="290"/>
      <c r="BP149" s="290"/>
      <c r="BQ149" s="290"/>
      <c r="BR149" s="290"/>
      <c r="BS149" s="290"/>
      <c r="BT149" s="290"/>
      <c r="BU149" s="290"/>
      <c r="BV149" s="290"/>
      <c r="BW149" s="290"/>
      <c r="BX149" s="290"/>
      <c r="BY149" s="290"/>
      <c r="BZ149" s="290"/>
      <c r="CA149" s="291">
        <f t="shared" si="38"/>
        <v>0</v>
      </c>
      <c r="CB149" s="292" t="e">
        <f t="shared" si="42"/>
        <v>#DIV/0!</v>
      </c>
      <c r="CC149" s="291">
        <f t="shared" si="34"/>
        <v>0</v>
      </c>
      <c r="CD149" s="292" t="e">
        <f t="shared" si="43"/>
        <v>#DIV/0!</v>
      </c>
      <c r="CE149" s="291">
        <f t="shared" si="35"/>
        <v>0</v>
      </c>
      <c r="CF149" s="292" t="e">
        <f t="shared" si="39"/>
        <v>#DIV/0!</v>
      </c>
      <c r="CG149" s="291" t="e">
        <f t="shared" si="40"/>
        <v>#DIV/0!</v>
      </c>
      <c r="CH149" s="291" t="e">
        <f t="shared" si="41"/>
        <v>#DIV/0!</v>
      </c>
      <c r="CI149" s="274"/>
    </row>
    <row r="150" spans="1:87" ht="24">
      <c r="A150" s="285"/>
      <c r="B150" s="384"/>
      <c r="C150" s="644"/>
      <c r="D150" s="386"/>
      <c r="E150" s="385"/>
      <c r="F150" s="386"/>
      <c r="G150" s="290"/>
      <c r="H150" s="290" t="s">
        <v>1525</v>
      </c>
      <c r="I150" s="290" t="s">
        <v>1303</v>
      </c>
      <c r="J150" s="70" t="s">
        <v>1161</v>
      </c>
      <c r="K150" s="288" t="s">
        <v>1082</v>
      </c>
      <c r="L150" s="289" t="s">
        <v>648</v>
      </c>
      <c r="M150" s="290"/>
      <c r="N150" s="290"/>
      <c r="O150" s="290"/>
      <c r="P150" s="290"/>
      <c r="Q150" s="290"/>
      <c r="R150" s="290" t="s">
        <v>648</v>
      </c>
      <c r="S150" s="290"/>
      <c r="T150" s="290"/>
      <c r="U150" s="290"/>
      <c r="V150" s="290"/>
      <c r="W150" s="290"/>
      <c r="X150" s="290"/>
      <c r="Y150" s="290"/>
      <c r="Z150" s="290"/>
      <c r="AA150" s="290"/>
      <c r="AB150" s="290"/>
      <c r="AC150" s="290"/>
      <c r="AD150" s="290"/>
      <c r="AE150" s="290"/>
      <c r="AF150" s="290"/>
      <c r="AG150" s="290"/>
      <c r="AH150" s="290"/>
      <c r="AI150" s="290"/>
      <c r="AJ150" s="290"/>
      <c r="AK150" s="290"/>
      <c r="AL150" s="290"/>
      <c r="AM150" s="290"/>
      <c r="AN150" s="290"/>
      <c r="AO150" s="290"/>
      <c r="AP150" s="290"/>
      <c r="AQ150" s="290"/>
      <c r="AR150" s="290"/>
      <c r="AS150" s="290"/>
      <c r="AT150" s="290"/>
      <c r="AU150" s="290"/>
      <c r="AV150" s="290"/>
      <c r="AW150" s="290"/>
      <c r="AX150" s="290"/>
      <c r="AY150" s="290"/>
      <c r="AZ150" s="290"/>
      <c r="BA150" s="290"/>
      <c r="BB150" s="290"/>
      <c r="BC150" s="290"/>
      <c r="BD150" s="290"/>
      <c r="BE150" s="290"/>
      <c r="BF150" s="290"/>
      <c r="BG150" s="290"/>
      <c r="BH150" s="290"/>
      <c r="BI150" s="290"/>
      <c r="BJ150" s="290"/>
      <c r="BK150" s="290"/>
      <c r="BL150" s="290"/>
      <c r="BM150" s="290"/>
      <c r="BN150" s="290"/>
      <c r="BO150" s="290"/>
      <c r="BP150" s="290"/>
      <c r="BQ150" s="290"/>
      <c r="BR150" s="290"/>
      <c r="BS150" s="290"/>
      <c r="BT150" s="290"/>
      <c r="BU150" s="290"/>
      <c r="BV150" s="290"/>
      <c r="BW150" s="290"/>
      <c r="BX150" s="290"/>
      <c r="BY150" s="290"/>
      <c r="BZ150" s="290"/>
      <c r="CA150" s="291">
        <f t="shared" si="38"/>
        <v>0</v>
      </c>
      <c r="CB150" s="292" t="e">
        <f t="shared" si="42"/>
        <v>#DIV/0!</v>
      </c>
      <c r="CC150" s="291">
        <f t="shared" si="34"/>
        <v>0</v>
      </c>
      <c r="CD150" s="292" t="e">
        <f t="shared" si="43"/>
        <v>#DIV/0!</v>
      </c>
      <c r="CE150" s="291">
        <f t="shared" si="35"/>
        <v>0</v>
      </c>
      <c r="CF150" s="292" t="e">
        <f t="shared" si="39"/>
        <v>#DIV/0!</v>
      </c>
      <c r="CG150" s="291" t="e">
        <f t="shared" si="40"/>
        <v>#DIV/0!</v>
      </c>
      <c r="CH150" s="291" t="e">
        <f t="shared" si="41"/>
        <v>#DIV/0!</v>
      </c>
      <c r="CI150" s="274"/>
    </row>
    <row r="151" spans="1:87" ht="276">
      <c r="A151" s="285"/>
      <c r="B151" s="384"/>
      <c r="C151" s="385" t="s">
        <v>694</v>
      </c>
      <c r="D151" s="386" t="s">
        <v>23</v>
      </c>
      <c r="E151" s="385" t="s">
        <v>1462</v>
      </c>
      <c r="F151" s="386" t="s">
        <v>23</v>
      </c>
      <c r="G151" s="290" t="s">
        <v>1462</v>
      </c>
      <c r="H151" s="385" t="s">
        <v>1823</v>
      </c>
      <c r="I151" s="290" t="s">
        <v>1303</v>
      </c>
      <c r="J151" s="70" t="s">
        <v>1161</v>
      </c>
      <c r="K151" s="288" t="s">
        <v>1082</v>
      </c>
      <c r="L151" s="289" t="s">
        <v>648</v>
      </c>
      <c r="M151" s="290"/>
      <c r="N151" s="290"/>
      <c r="O151" s="290"/>
      <c r="P151" s="290"/>
      <c r="Q151" s="290"/>
      <c r="R151" s="290"/>
      <c r="S151" s="290"/>
      <c r="T151" s="290" t="s">
        <v>648</v>
      </c>
      <c r="U151" s="290"/>
      <c r="V151" s="290"/>
      <c r="W151" s="290"/>
      <c r="X151" s="290"/>
      <c r="Y151" s="290"/>
      <c r="Z151" s="290"/>
      <c r="AA151" s="290"/>
      <c r="AB151" s="290"/>
      <c r="AC151" s="290"/>
      <c r="AD151" s="290"/>
      <c r="AE151" s="290"/>
      <c r="AF151" s="290"/>
      <c r="AG151" s="290"/>
      <c r="AH151" s="290"/>
      <c r="AI151" s="290"/>
      <c r="AJ151" s="290"/>
      <c r="AK151" s="290"/>
      <c r="AL151" s="290"/>
      <c r="AM151" s="290"/>
      <c r="AN151" s="290"/>
      <c r="AO151" s="290"/>
      <c r="AP151" s="290"/>
      <c r="AQ151" s="290"/>
      <c r="AR151" s="290"/>
      <c r="AS151" s="290"/>
      <c r="AT151" s="290"/>
      <c r="AU151" s="290"/>
      <c r="AV151" s="290"/>
      <c r="AW151" s="290"/>
      <c r="AX151" s="290"/>
      <c r="AY151" s="290"/>
      <c r="AZ151" s="290"/>
      <c r="BA151" s="290"/>
      <c r="BB151" s="290"/>
      <c r="BC151" s="290"/>
      <c r="BD151" s="290"/>
      <c r="BE151" s="290" t="s">
        <v>1772</v>
      </c>
      <c r="BF151" s="290"/>
      <c r="BG151" s="290"/>
      <c r="BH151" s="290"/>
      <c r="BI151" s="290"/>
      <c r="BJ151" s="290"/>
      <c r="BK151" s="290"/>
      <c r="BL151" s="290"/>
      <c r="BM151" s="290"/>
      <c r="BN151" s="290"/>
      <c r="BO151" s="290"/>
      <c r="BP151" s="290"/>
      <c r="BQ151" s="290"/>
      <c r="BR151" s="290"/>
      <c r="BS151" s="290"/>
      <c r="BT151" s="290"/>
      <c r="BU151" s="290"/>
      <c r="BV151" s="290"/>
      <c r="BW151" s="290"/>
      <c r="BX151" s="290"/>
      <c r="BY151" s="290"/>
      <c r="BZ151" s="290"/>
      <c r="CA151" s="291">
        <f t="shared" si="38"/>
        <v>0</v>
      </c>
      <c r="CB151" s="292" t="e">
        <f t="shared" si="42"/>
        <v>#DIV/0!</v>
      </c>
      <c r="CC151" s="291">
        <f t="shared" si="34"/>
        <v>0</v>
      </c>
      <c r="CD151" s="292" t="e">
        <f t="shared" si="43"/>
        <v>#DIV/0!</v>
      </c>
      <c r="CE151" s="291">
        <f t="shared" si="35"/>
        <v>0</v>
      </c>
      <c r="CF151" s="292" t="e">
        <f t="shared" si="39"/>
        <v>#DIV/0!</v>
      </c>
      <c r="CG151" s="291" t="e">
        <f t="shared" si="40"/>
        <v>#DIV/0!</v>
      </c>
      <c r="CH151" s="291" t="e">
        <f t="shared" si="41"/>
        <v>#DIV/0!</v>
      </c>
      <c r="CI151" s="274"/>
    </row>
    <row r="152" spans="1:87" ht="408">
      <c r="A152" s="651"/>
      <c r="B152" s="646">
        <v>296</v>
      </c>
      <c r="C152" s="645" t="s">
        <v>1468</v>
      </c>
      <c r="D152" s="386"/>
      <c r="E152" s="645" t="s">
        <v>1463</v>
      </c>
      <c r="F152" s="386"/>
      <c r="G152" s="290" t="s">
        <v>1463</v>
      </c>
      <c r="H152" s="290" t="s">
        <v>1784</v>
      </c>
      <c r="I152" s="290" t="s">
        <v>1303</v>
      </c>
      <c r="J152" s="70" t="s">
        <v>1161</v>
      </c>
      <c r="K152" s="288" t="s">
        <v>1082</v>
      </c>
      <c r="L152" s="289" t="s">
        <v>648</v>
      </c>
      <c r="M152" s="289"/>
      <c r="N152" s="289" t="s">
        <v>648</v>
      </c>
      <c r="O152" s="289"/>
      <c r="P152" s="289"/>
      <c r="Q152" s="289"/>
      <c r="R152" s="289"/>
      <c r="S152" s="289"/>
      <c r="T152" s="289"/>
      <c r="U152" s="289"/>
      <c r="V152" s="290"/>
      <c r="W152" s="290"/>
      <c r="X152" s="290"/>
      <c r="Y152" s="290"/>
      <c r="Z152" s="290"/>
      <c r="AA152" s="290"/>
      <c r="AB152" s="290" t="s">
        <v>1768</v>
      </c>
      <c r="AC152" s="290"/>
      <c r="AD152" s="290"/>
      <c r="AE152" s="290"/>
      <c r="AF152" s="290"/>
      <c r="AG152" s="290"/>
      <c r="AH152" s="290"/>
      <c r="AI152" s="290"/>
      <c r="AJ152" s="290" t="s">
        <v>1769</v>
      </c>
      <c r="AK152" s="290"/>
      <c r="AL152" s="290"/>
      <c r="AM152" s="290"/>
      <c r="AN152" s="290"/>
      <c r="AO152" s="290"/>
      <c r="AP152" s="290"/>
      <c r="AQ152" s="290"/>
      <c r="AR152" s="290"/>
      <c r="AS152" s="290"/>
      <c r="AT152" s="290"/>
      <c r="AU152" s="290"/>
      <c r="AV152" s="290"/>
      <c r="AW152" s="290"/>
      <c r="AX152" s="290"/>
      <c r="AY152" s="290"/>
      <c r="AZ152" s="290"/>
      <c r="BA152" s="290"/>
      <c r="BB152" s="290"/>
      <c r="BC152" s="290"/>
      <c r="BD152" s="290"/>
      <c r="BE152" s="290"/>
      <c r="BF152" s="290"/>
      <c r="BG152" s="290"/>
      <c r="BH152" s="290"/>
      <c r="BI152" s="290"/>
      <c r="BJ152" s="290"/>
      <c r="BK152" s="290"/>
      <c r="BL152" s="290"/>
      <c r="BM152" s="290"/>
      <c r="BN152" s="290"/>
      <c r="BO152" s="290"/>
      <c r="BP152" s="290"/>
      <c r="BQ152" s="290"/>
      <c r="BR152" s="290"/>
      <c r="BS152" s="290"/>
      <c r="BT152" s="290"/>
      <c r="BU152" s="290"/>
      <c r="BV152" s="290"/>
      <c r="BW152" s="290"/>
      <c r="BX152" s="290"/>
      <c r="BY152" s="290"/>
      <c r="BZ152" s="290"/>
      <c r="CA152" s="291">
        <f t="shared" si="38"/>
        <v>0</v>
      </c>
      <c r="CB152" s="292" t="e">
        <f t="shared" si="42"/>
        <v>#DIV/0!</v>
      </c>
      <c r="CC152" s="291">
        <f t="shared" si="34"/>
        <v>0</v>
      </c>
      <c r="CD152" s="292" t="e">
        <f t="shared" si="43"/>
        <v>#DIV/0!</v>
      </c>
      <c r="CE152" s="291">
        <f t="shared" si="35"/>
        <v>0</v>
      </c>
      <c r="CF152" s="292" t="e">
        <f t="shared" si="39"/>
        <v>#DIV/0!</v>
      </c>
      <c r="CG152" s="291" t="e">
        <f t="shared" si="40"/>
        <v>#DIV/0!</v>
      </c>
      <c r="CH152" s="291" t="e">
        <f t="shared" si="41"/>
        <v>#DIV/0!</v>
      </c>
      <c r="CI152" s="274"/>
    </row>
    <row r="153" spans="1:87" ht="18.75">
      <c r="A153" s="652"/>
      <c r="B153" s="647"/>
      <c r="C153" s="643"/>
      <c r="D153" s="386"/>
      <c r="E153" s="643"/>
      <c r="F153" s="386"/>
      <c r="G153" s="290"/>
      <c r="H153" s="290" t="s">
        <v>1940</v>
      </c>
      <c r="I153" s="290" t="s">
        <v>1303</v>
      </c>
      <c r="J153" s="70"/>
      <c r="K153" s="288"/>
      <c r="L153" s="289" t="s">
        <v>648</v>
      </c>
      <c r="M153" s="289"/>
      <c r="N153" s="289" t="s">
        <v>648</v>
      </c>
      <c r="O153" s="289"/>
      <c r="P153" s="289"/>
      <c r="Q153" s="289"/>
      <c r="R153" s="289"/>
      <c r="S153" s="289"/>
      <c r="T153" s="289"/>
      <c r="U153" s="289"/>
      <c r="V153" s="290"/>
      <c r="W153" s="290"/>
      <c r="X153" s="290"/>
      <c r="Y153" s="290"/>
      <c r="Z153" s="290"/>
      <c r="AA153" s="290"/>
      <c r="AB153" s="290"/>
      <c r="AC153" s="290" t="s">
        <v>1769</v>
      </c>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0"/>
      <c r="AY153" s="290"/>
      <c r="AZ153" s="290"/>
      <c r="BA153" s="290"/>
      <c r="BB153" s="290"/>
      <c r="BC153" s="290"/>
      <c r="BD153" s="290"/>
      <c r="BE153" s="290"/>
      <c r="BF153" s="290"/>
      <c r="BG153" s="290"/>
      <c r="BH153" s="290"/>
      <c r="BI153" s="290"/>
      <c r="BJ153" s="290"/>
      <c r="BK153" s="290"/>
      <c r="BL153" s="290"/>
      <c r="BM153" s="290"/>
      <c r="BN153" s="290"/>
      <c r="BO153" s="290"/>
      <c r="BP153" s="290"/>
      <c r="BQ153" s="290"/>
      <c r="BR153" s="290"/>
      <c r="BS153" s="290"/>
      <c r="BT153" s="290"/>
      <c r="BU153" s="290"/>
      <c r="BV153" s="290"/>
      <c r="BW153" s="290"/>
      <c r="BX153" s="290"/>
      <c r="BY153" s="290"/>
      <c r="BZ153" s="290"/>
      <c r="CA153" s="291">
        <f t="shared" si="38"/>
        <v>0</v>
      </c>
      <c r="CB153" s="292" t="e">
        <f t="shared" si="42"/>
        <v>#DIV/0!</v>
      </c>
      <c r="CC153" s="291">
        <f t="shared" si="34"/>
        <v>0</v>
      </c>
      <c r="CD153" s="292" t="e">
        <f t="shared" si="43"/>
        <v>#DIV/0!</v>
      </c>
      <c r="CE153" s="291">
        <f t="shared" si="35"/>
        <v>0</v>
      </c>
      <c r="CF153" s="292" t="e">
        <f t="shared" si="39"/>
        <v>#DIV/0!</v>
      </c>
      <c r="CG153" s="291" t="e">
        <f t="shared" si="40"/>
        <v>#DIV/0!</v>
      </c>
      <c r="CH153" s="291" t="e">
        <f t="shared" si="41"/>
        <v>#DIV/0!</v>
      </c>
      <c r="CI153" s="274"/>
    </row>
    <row r="154" spans="1:87" ht="18.75">
      <c r="A154" s="653"/>
      <c r="B154" s="648"/>
      <c r="C154" s="644"/>
      <c r="D154" s="386"/>
      <c r="E154" s="644"/>
      <c r="F154" s="386"/>
      <c r="G154" s="290"/>
      <c r="H154" s="290" t="s">
        <v>1941</v>
      </c>
      <c r="I154" s="290" t="s">
        <v>1303</v>
      </c>
      <c r="J154" s="70"/>
      <c r="K154" s="288"/>
      <c r="L154" s="289" t="s">
        <v>648</v>
      </c>
      <c r="M154" s="289"/>
      <c r="N154" s="289"/>
      <c r="O154" s="289" t="s">
        <v>648</v>
      </c>
      <c r="P154" s="289"/>
      <c r="Q154" s="289"/>
      <c r="R154" s="289"/>
      <c r="S154" s="289"/>
      <c r="T154" s="289"/>
      <c r="U154" s="289"/>
      <c r="V154" s="290"/>
      <c r="W154" s="290"/>
      <c r="X154" s="290"/>
      <c r="Y154" s="290"/>
      <c r="Z154" s="290"/>
      <c r="AA154" s="290"/>
      <c r="AB154" s="290"/>
      <c r="AC154" s="290"/>
      <c r="AD154" s="290"/>
      <c r="AE154" s="290"/>
      <c r="AF154" s="290" t="s">
        <v>1769</v>
      </c>
      <c r="AG154" s="290"/>
      <c r="AH154" s="290"/>
      <c r="AI154" s="290"/>
      <c r="AJ154" s="290"/>
      <c r="AK154" s="290"/>
      <c r="AL154" s="290"/>
      <c r="AM154" s="290"/>
      <c r="AN154" s="290"/>
      <c r="AO154" s="290"/>
      <c r="AP154" s="290"/>
      <c r="AQ154" s="290"/>
      <c r="AR154" s="290"/>
      <c r="AS154" s="290"/>
      <c r="AT154" s="290"/>
      <c r="AU154" s="290"/>
      <c r="AV154" s="290"/>
      <c r="AW154" s="290"/>
      <c r="AX154" s="290"/>
      <c r="AY154" s="290"/>
      <c r="AZ154" s="290"/>
      <c r="BA154" s="290"/>
      <c r="BB154" s="290"/>
      <c r="BC154" s="290"/>
      <c r="BD154" s="290"/>
      <c r="BE154" s="290"/>
      <c r="BF154" s="290"/>
      <c r="BG154" s="290"/>
      <c r="BH154" s="290"/>
      <c r="BI154" s="290"/>
      <c r="BJ154" s="290"/>
      <c r="BK154" s="290"/>
      <c r="BL154" s="290"/>
      <c r="BM154" s="290"/>
      <c r="BN154" s="290"/>
      <c r="BO154" s="290"/>
      <c r="BP154" s="290"/>
      <c r="BQ154" s="290"/>
      <c r="BR154" s="290"/>
      <c r="BS154" s="290"/>
      <c r="BT154" s="290"/>
      <c r="BU154" s="290"/>
      <c r="BV154" s="290"/>
      <c r="BW154" s="290"/>
      <c r="BX154" s="290"/>
      <c r="BY154" s="290"/>
      <c r="BZ154" s="290"/>
      <c r="CA154" s="291">
        <f t="shared" si="38"/>
        <v>0</v>
      </c>
      <c r="CB154" s="292" t="e">
        <f t="shared" si="42"/>
        <v>#DIV/0!</v>
      </c>
      <c r="CC154" s="291">
        <f t="shared" si="34"/>
        <v>0</v>
      </c>
      <c r="CD154" s="292" t="e">
        <f t="shared" si="43"/>
        <v>#DIV/0!</v>
      </c>
      <c r="CE154" s="291">
        <f t="shared" si="35"/>
        <v>0</v>
      </c>
      <c r="CF154" s="292" t="e">
        <f t="shared" si="39"/>
        <v>#DIV/0!</v>
      </c>
      <c r="CG154" s="291" t="e">
        <f t="shared" si="40"/>
        <v>#DIV/0!</v>
      </c>
      <c r="CH154" s="291" t="e">
        <f t="shared" si="41"/>
        <v>#DIV/0!</v>
      </c>
      <c r="CI154" s="274"/>
    </row>
    <row r="155" spans="1:87" ht="408">
      <c r="A155" s="285"/>
      <c r="B155" s="384">
        <v>302</v>
      </c>
      <c r="C155" s="385" t="s">
        <v>1466</v>
      </c>
      <c r="D155" s="386" t="s">
        <v>23</v>
      </c>
      <c r="E155" s="385" t="s">
        <v>1424</v>
      </c>
      <c r="F155" s="386" t="s">
        <v>25</v>
      </c>
      <c r="G155" s="290" t="s">
        <v>1463</v>
      </c>
      <c r="H155" s="290" t="s">
        <v>1697</v>
      </c>
      <c r="I155" s="290" t="s">
        <v>1303</v>
      </c>
      <c r="J155" s="70" t="s">
        <v>1161</v>
      </c>
      <c r="K155" s="288" t="s">
        <v>1082</v>
      </c>
      <c r="L155" s="289" t="s">
        <v>648</v>
      </c>
      <c r="M155" s="289"/>
      <c r="N155" s="289"/>
      <c r="O155" s="289" t="s">
        <v>648</v>
      </c>
      <c r="P155" s="289"/>
      <c r="Q155" s="289"/>
      <c r="R155" s="289"/>
      <c r="S155" s="289" t="s">
        <v>648</v>
      </c>
      <c r="T155" s="289"/>
      <c r="U155" s="289"/>
      <c r="V155" s="290"/>
      <c r="W155" s="290"/>
      <c r="X155" s="290"/>
      <c r="Y155" s="290"/>
      <c r="Z155" s="290"/>
      <c r="AA155" s="290"/>
      <c r="AB155" s="290"/>
      <c r="AC155" s="290"/>
      <c r="AD155" s="290"/>
      <c r="AE155" s="290"/>
      <c r="AF155" s="290" t="s">
        <v>1771</v>
      </c>
      <c r="AG155" s="290"/>
      <c r="AH155" s="290"/>
      <c r="AI155" s="290"/>
      <c r="AJ155" s="290"/>
      <c r="AK155" s="290"/>
      <c r="AL155" s="290"/>
      <c r="AM155" s="290"/>
      <c r="AN155" s="290"/>
      <c r="AO155" s="290"/>
      <c r="AP155" s="290"/>
      <c r="AQ155" s="290"/>
      <c r="AR155" s="290"/>
      <c r="AS155" s="290"/>
      <c r="AT155" s="290"/>
      <c r="AU155" s="290"/>
      <c r="AV155" s="290"/>
      <c r="AW155" s="290"/>
      <c r="AX155" s="290"/>
      <c r="AY155" s="290"/>
      <c r="AZ155" s="290"/>
      <c r="BA155" s="290" t="s">
        <v>1771</v>
      </c>
      <c r="BB155" s="290"/>
      <c r="BC155" s="290"/>
      <c r="BD155" s="290"/>
      <c r="BE155" s="290"/>
      <c r="BF155" s="290"/>
      <c r="BG155" s="290"/>
      <c r="BH155" s="290"/>
      <c r="BI155" s="290"/>
      <c r="BJ155" s="290"/>
      <c r="BK155" s="290"/>
      <c r="BL155" s="290"/>
      <c r="BM155" s="290"/>
      <c r="BN155" s="290"/>
      <c r="BO155" s="290"/>
      <c r="BP155" s="290"/>
      <c r="BQ155" s="290"/>
      <c r="BR155" s="290"/>
      <c r="BS155" s="290"/>
      <c r="BT155" s="290"/>
      <c r="BU155" s="290"/>
      <c r="BV155" s="290"/>
      <c r="BW155" s="290"/>
      <c r="BX155" s="290"/>
      <c r="BY155" s="290"/>
      <c r="BZ155" s="290"/>
      <c r="CA155" s="291">
        <f t="shared" si="38"/>
        <v>0</v>
      </c>
      <c r="CB155" s="292" t="e">
        <f t="shared" si="42"/>
        <v>#DIV/0!</v>
      </c>
      <c r="CC155" s="291">
        <f t="shared" si="34"/>
        <v>0</v>
      </c>
      <c r="CD155" s="292" t="e">
        <f t="shared" si="43"/>
        <v>#DIV/0!</v>
      </c>
      <c r="CE155" s="291">
        <f t="shared" si="35"/>
        <v>0</v>
      </c>
      <c r="CF155" s="292" t="e">
        <f t="shared" si="39"/>
        <v>#DIV/0!</v>
      </c>
      <c r="CG155" s="291" t="e">
        <f t="shared" si="40"/>
        <v>#DIV/0!</v>
      </c>
      <c r="CH155" s="291" t="e">
        <f t="shared" si="41"/>
        <v>#DIV/0!</v>
      </c>
      <c r="CI155" s="274"/>
    </row>
    <row r="156" spans="1:87" ht="24">
      <c r="A156" s="285">
        <v>146</v>
      </c>
      <c r="B156" s="286">
        <v>309</v>
      </c>
      <c r="C156" s="383" t="s">
        <v>992</v>
      </c>
      <c r="D156" s="383"/>
      <c r="E156" s="383"/>
      <c r="F156" s="287" t="s">
        <v>1176</v>
      </c>
      <c r="G156" s="287" t="s">
        <v>1176</v>
      </c>
      <c r="H156" s="287" t="s">
        <v>1176</v>
      </c>
      <c r="I156" s="287" t="s">
        <v>1176</v>
      </c>
      <c r="J156" s="392" t="s">
        <v>1161</v>
      </c>
      <c r="K156" s="287" t="s">
        <v>1176</v>
      </c>
      <c r="L156" s="287" t="s">
        <v>1176</v>
      </c>
      <c r="M156" s="287" t="s">
        <v>1176</v>
      </c>
      <c r="N156" s="287" t="s">
        <v>1176</v>
      </c>
      <c r="O156" s="287" t="s">
        <v>1176</v>
      </c>
      <c r="P156" s="287" t="s">
        <v>1176</v>
      </c>
      <c r="Q156" s="287" t="s">
        <v>1176</v>
      </c>
      <c r="R156" s="287" t="s">
        <v>1176</v>
      </c>
      <c r="S156" s="287" t="s">
        <v>1176</v>
      </c>
      <c r="T156" s="287" t="s">
        <v>1176</v>
      </c>
      <c r="U156" s="287" t="s">
        <v>1176</v>
      </c>
      <c r="V156" s="287" t="s">
        <v>1176</v>
      </c>
      <c r="W156" s="287" t="s">
        <v>1176</v>
      </c>
      <c r="X156" s="287" t="s">
        <v>1176</v>
      </c>
      <c r="Y156" s="287" t="s">
        <v>1176</v>
      </c>
      <c r="Z156" s="287" t="s">
        <v>1176</v>
      </c>
      <c r="AA156" s="287" t="s">
        <v>1176</v>
      </c>
      <c r="AB156" s="287" t="s">
        <v>1176</v>
      </c>
      <c r="AC156" s="287" t="s">
        <v>1176</v>
      </c>
      <c r="AD156" s="287" t="s">
        <v>1176</v>
      </c>
      <c r="AE156" s="287" t="s">
        <v>1176</v>
      </c>
      <c r="AF156" s="287" t="s">
        <v>1176</v>
      </c>
      <c r="AG156" s="287" t="s">
        <v>1176</v>
      </c>
      <c r="AH156" s="287" t="s">
        <v>1176</v>
      </c>
      <c r="AI156" s="287" t="s">
        <v>1176</v>
      </c>
      <c r="AJ156" s="287" t="s">
        <v>1176</v>
      </c>
      <c r="AK156" s="287" t="s">
        <v>1176</v>
      </c>
      <c r="AL156" s="287" t="s">
        <v>1176</v>
      </c>
      <c r="AM156" s="287" t="s">
        <v>1176</v>
      </c>
      <c r="AN156" s="287" t="s">
        <v>1176</v>
      </c>
      <c r="AO156" s="287"/>
      <c r="AP156" s="287" t="s">
        <v>1176</v>
      </c>
      <c r="AQ156" s="287" t="s">
        <v>1176</v>
      </c>
      <c r="AR156" s="287" t="s">
        <v>1176</v>
      </c>
      <c r="AS156" s="287"/>
      <c r="AT156" s="287" t="s">
        <v>1176</v>
      </c>
      <c r="AU156" s="287" t="s">
        <v>1176</v>
      </c>
      <c r="AV156" s="287" t="s">
        <v>1176</v>
      </c>
      <c r="AW156" s="287" t="s">
        <v>1176</v>
      </c>
      <c r="AX156" s="287" t="s">
        <v>1176</v>
      </c>
      <c r="AY156" s="287"/>
      <c r="AZ156" s="287" t="s">
        <v>1176</v>
      </c>
      <c r="BA156" s="287" t="s">
        <v>1176</v>
      </c>
      <c r="BB156" s="287"/>
      <c r="BC156" s="287" t="s">
        <v>1176</v>
      </c>
      <c r="BD156" s="287" t="s">
        <v>1176</v>
      </c>
      <c r="BE156" s="287" t="s">
        <v>1176</v>
      </c>
      <c r="BF156" s="287" t="s">
        <v>1176</v>
      </c>
      <c r="BG156" s="287" t="s">
        <v>1176</v>
      </c>
      <c r="BH156" s="287" t="s">
        <v>1176</v>
      </c>
      <c r="BI156" s="287" t="s">
        <v>1176</v>
      </c>
      <c r="BJ156" s="287" t="s">
        <v>1176</v>
      </c>
      <c r="BK156" s="287" t="s">
        <v>1176</v>
      </c>
      <c r="BL156" s="287" t="s">
        <v>1176</v>
      </c>
      <c r="BM156" s="287" t="s">
        <v>1176</v>
      </c>
      <c r="BN156" s="287" t="s">
        <v>1176</v>
      </c>
      <c r="BO156" s="287" t="s">
        <v>1176</v>
      </c>
      <c r="BP156" s="287" t="s">
        <v>1176</v>
      </c>
      <c r="BQ156" s="287" t="s">
        <v>1176</v>
      </c>
      <c r="BR156" s="287" t="s">
        <v>1176</v>
      </c>
      <c r="BS156" s="287" t="s">
        <v>1176</v>
      </c>
      <c r="BT156" s="287" t="s">
        <v>1176</v>
      </c>
      <c r="BU156" s="287" t="s">
        <v>1176</v>
      </c>
      <c r="BV156" s="287" t="s">
        <v>1176</v>
      </c>
      <c r="BW156" s="287" t="s">
        <v>1176</v>
      </c>
      <c r="BX156" s="287" t="s">
        <v>1176</v>
      </c>
      <c r="BY156" s="287" t="s">
        <v>1176</v>
      </c>
      <c r="BZ156" s="287" t="s">
        <v>1176</v>
      </c>
      <c r="CA156" s="287" t="s">
        <v>1176</v>
      </c>
      <c r="CB156" s="287" t="s">
        <v>1176</v>
      </c>
      <c r="CC156" s="287" t="s">
        <v>1176</v>
      </c>
      <c r="CD156" s="287" t="s">
        <v>1176</v>
      </c>
      <c r="CE156" s="287" t="s">
        <v>1176</v>
      </c>
      <c r="CF156" s="287" t="s">
        <v>1176</v>
      </c>
      <c r="CG156" s="287" t="s">
        <v>1176</v>
      </c>
      <c r="CH156" s="287" t="s">
        <v>1176</v>
      </c>
      <c r="CI156" s="274"/>
    </row>
    <row r="157" spans="1:87" ht="276">
      <c r="A157" s="285">
        <v>147</v>
      </c>
      <c r="B157" s="384">
        <v>312</v>
      </c>
      <c r="C157" s="385" t="s">
        <v>261</v>
      </c>
      <c r="D157" s="386" t="s">
        <v>25</v>
      </c>
      <c r="E157" s="385" t="s">
        <v>262</v>
      </c>
      <c r="F157" s="386" t="s">
        <v>25</v>
      </c>
      <c r="G157" s="290" t="s">
        <v>262</v>
      </c>
      <c r="H157" s="290" t="s">
        <v>1523</v>
      </c>
      <c r="I157" s="290" t="s">
        <v>1303</v>
      </c>
      <c r="J157" s="70" t="s">
        <v>1161</v>
      </c>
      <c r="K157" s="288" t="s">
        <v>1082</v>
      </c>
      <c r="L157" s="289" t="s">
        <v>648</v>
      </c>
      <c r="M157" s="289" t="s">
        <v>648</v>
      </c>
      <c r="N157" s="289"/>
      <c r="O157" s="289"/>
      <c r="P157" s="289"/>
      <c r="Q157" s="289"/>
      <c r="R157" s="289"/>
      <c r="S157" s="289"/>
      <c r="T157" s="289"/>
      <c r="U157" s="289"/>
      <c r="V157" s="290"/>
      <c r="W157" s="290" t="s">
        <v>1769</v>
      </c>
      <c r="X157" s="290"/>
      <c r="Y157" s="290"/>
      <c r="Z157" s="290"/>
      <c r="AA157" s="290"/>
      <c r="AB157" s="290"/>
      <c r="AC157" s="290"/>
      <c r="AD157" s="290"/>
      <c r="AE157" s="290"/>
      <c r="AF157" s="290"/>
      <c r="AG157" s="290"/>
      <c r="AH157" s="290"/>
      <c r="AI157" s="290"/>
      <c r="AJ157" s="290"/>
      <c r="AK157" s="290"/>
      <c r="AL157" s="290"/>
      <c r="AM157" s="290"/>
      <c r="AN157" s="290"/>
      <c r="AO157" s="290"/>
      <c r="AP157" s="290"/>
      <c r="AQ157" s="290"/>
      <c r="AR157" s="290"/>
      <c r="AS157" s="290"/>
      <c r="AT157" s="290"/>
      <c r="AU157" s="290"/>
      <c r="AV157" s="290"/>
      <c r="AW157" s="290"/>
      <c r="AX157" s="290"/>
      <c r="AY157" s="290"/>
      <c r="AZ157" s="290"/>
      <c r="BA157" s="290"/>
      <c r="BB157" s="290"/>
      <c r="BC157" s="290"/>
      <c r="BD157" s="290"/>
      <c r="BE157" s="290"/>
      <c r="BF157" s="290"/>
      <c r="BG157" s="290"/>
      <c r="BH157" s="290"/>
      <c r="BI157" s="290"/>
      <c r="BJ157" s="290"/>
      <c r="BK157" s="290"/>
      <c r="BL157" s="290"/>
      <c r="BM157" s="290"/>
      <c r="BN157" s="290"/>
      <c r="BO157" s="290"/>
      <c r="BP157" s="290"/>
      <c r="BQ157" s="290"/>
      <c r="BR157" s="290"/>
      <c r="BS157" s="290"/>
      <c r="BT157" s="290"/>
      <c r="BU157" s="290"/>
      <c r="BV157" s="290"/>
      <c r="BW157" s="290"/>
      <c r="BX157" s="290"/>
      <c r="BY157" s="290"/>
      <c r="BZ157" s="290"/>
      <c r="CA157" s="291">
        <f t="shared" si="38"/>
        <v>0</v>
      </c>
      <c r="CB157" s="292" t="e">
        <f>CA157/COUNTA($BK157:$BT157)</f>
        <v>#DIV/0!</v>
      </c>
      <c r="CC157" s="291">
        <f t="shared" si="34"/>
        <v>0</v>
      </c>
      <c r="CD157" s="292" t="e">
        <f>CC157/COUNTA($BK157:$BT157)</f>
        <v>#DIV/0!</v>
      </c>
      <c r="CE157" s="291">
        <f t="shared" si="35"/>
        <v>0</v>
      </c>
      <c r="CF157" s="292" t="e">
        <f t="shared" si="39"/>
        <v>#DIV/0!</v>
      </c>
      <c r="CG157" s="291" t="e">
        <f t="shared" si="40"/>
        <v>#DIV/0!</v>
      </c>
      <c r="CH157" s="291" t="e">
        <f t="shared" si="41"/>
        <v>#DIV/0!</v>
      </c>
      <c r="CI157" s="274"/>
    </row>
    <row r="158" spans="1:87" ht="24">
      <c r="A158" s="285">
        <v>148</v>
      </c>
      <c r="B158" s="286">
        <v>313</v>
      </c>
      <c r="C158" s="383" t="s">
        <v>993</v>
      </c>
      <c r="D158" s="383"/>
      <c r="E158" s="383"/>
      <c r="F158" s="287" t="s">
        <v>1176</v>
      </c>
      <c r="G158" s="287" t="s">
        <v>1176</v>
      </c>
      <c r="H158" s="287" t="s">
        <v>1176</v>
      </c>
      <c r="I158" s="287" t="s">
        <v>1176</v>
      </c>
      <c r="J158" s="392" t="s">
        <v>1161</v>
      </c>
      <c r="K158" s="287" t="s">
        <v>1176</v>
      </c>
      <c r="L158" s="287" t="s">
        <v>1176</v>
      </c>
      <c r="M158" s="287" t="s">
        <v>1176</v>
      </c>
      <c r="N158" s="287" t="s">
        <v>1176</v>
      </c>
      <c r="O158" s="287" t="s">
        <v>1176</v>
      </c>
      <c r="P158" s="287" t="s">
        <v>1176</v>
      </c>
      <c r="Q158" s="287" t="s">
        <v>1176</v>
      </c>
      <c r="R158" s="287" t="s">
        <v>1176</v>
      </c>
      <c r="S158" s="287" t="s">
        <v>1176</v>
      </c>
      <c r="T158" s="287" t="s">
        <v>1176</v>
      </c>
      <c r="U158" s="287" t="s">
        <v>1176</v>
      </c>
      <c r="V158" s="287" t="s">
        <v>1176</v>
      </c>
      <c r="W158" s="287" t="s">
        <v>1176</v>
      </c>
      <c r="X158" s="287" t="s">
        <v>1176</v>
      </c>
      <c r="Y158" s="287" t="s">
        <v>1176</v>
      </c>
      <c r="Z158" s="287" t="s">
        <v>1176</v>
      </c>
      <c r="AA158" s="287" t="s">
        <v>1176</v>
      </c>
      <c r="AB158" s="287" t="s">
        <v>1176</v>
      </c>
      <c r="AC158" s="287" t="s">
        <v>1176</v>
      </c>
      <c r="AD158" s="287" t="s">
        <v>1176</v>
      </c>
      <c r="AE158" s="287" t="s">
        <v>1176</v>
      </c>
      <c r="AF158" s="287" t="s">
        <v>1176</v>
      </c>
      <c r="AG158" s="287" t="s">
        <v>1176</v>
      </c>
      <c r="AH158" s="287" t="s">
        <v>1176</v>
      </c>
      <c r="AI158" s="287" t="s">
        <v>1176</v>
      </c>
      <c r="AJ158" s="287" t="s">
        <v>1176</v>
      </c>
      <c r="AK158" s="287" t="s">
        <v>1176</v>
      </c>
      <c r="AL158" s="287" t="s">
        <v>1176</v>
      </c>
      <c r="AM158" s="287" t="s">
        <v>1176</v>
      </c>
      <c r="AN158" s="287" t="s">
        <v>1176</v>
      </c>
      <c r="AO158" s="287"/>
      <c r="AP158" s="287" t="s">
        <v>1176</v>
      </c>
      <c r="AQ158" s="287" t="s">
        <v>1176</v>
      </c>
      <c r="AR158" s="287" t="s">
        <v>1176</v>
      </c>
      <c r="AS158" s="287"/>
      <c r="AT158" s="287" t="s">
        <v>1176</v>
      </c>
      <c r="AU158" s="287" t="s">
        <v>1176</v>
      </c>
      <c r="AV158" s="287" t="s">
        <v>1176</v>
      </c>
      <c r="AW158" s="287" t="s">
        <v>1176</v>
      </c>
      <c r="AX158" s="287" t="s">
        <v>1176</v>
      </c>
      <c r="AY158" s="287"/>
      <c r="AZ158" s="287" t="s">
        <v>1176</v>
      </c>
      <c r="BA158" s="287" t="s">
        <v>1176</v>
      </c>
      <c r="BB158" s="287"/>
      <c r="BC158" s="287" t="s">
        <v>1176</v>
      </c>
      <c r="BD158" s="287" t="s">
        <v>1176</v>
      </c>
      <c r="BE158" s="287" t="s">
        <v>1176</v>
      </c>
      <c r="BF158" s="287" t="s">
        <v>1176</v>
      </c>
      <c r="BG158" s="287" t="s">
        <v>1176</v>
      </c>
      <c r="BH158" s="287" t="s">
        <v>1176</v>
      </c>
      <c r="BI158" s="287" t="s">
        <v>1176</v>
      </c>
      <c r="BJ158" s="287" t="s">
        <v>1176</v>
      </c>
      <c r="BK158" s="287" t="s">
        <v>1176</v>
      </c>
      <c r="BL158" s="287" t="s">
        <v>1176</v>
      </c>
      <c r="BM158" s="287" t="s">
        <v>1176</v>
      </c>
      <c r="BN158" s="287" t="s">
        <v>1176</v>
      </c>
      <c r="BO158" s="287" t="s">
        <v>1176</v>
      </c>
      <c r="BP158" s="287" t="s">
        <v>1176</v>
      </c>
      <c r="BQ158" s="287" t="s">
        <v>1176</v>
      </c>
      <c r="BR158" s="287" t="s">
        <v>1176</v>
      </c>
      <c r="BS158" s="287" t="s">
        <v>1176</v>
      </c>
      <c r="BT158" s="287" t="s">
        <v>1176</v>
      </c>
      <c r="BU158" s="287" t="s">
        <v>1176</v>
      </c>
      <c r="BV158" s="287" t="s">
        <v>1176</v>
      </c>
      <c r="BW158" s="287" t="s">
        <v>1176</v>
      </c>
      <c r="BX158" s="287" t="s">
        <v>1176</v>
      </c>
      <c r="BY158" s="287" t="s">
        <v>1176</v>
      </c>
      <c r="BZ158" s="287" t="s">
        <v>1176</v>
      </c>
      <c r="CA158" s="287" t="s">
        <v>1176</v>
      </c>
      <c r="CB158" s="287" t="s">
        <v>1176</v>
      </c>
      <c r="CC158" s="287" t="s">
        <v>1176</v>
      </c>
      <c r="CD158" s="287" t="s">
        <v>1176</v>
      </c>
      <c r="CE158" s="287" t="s">
        <v>1176</v>
      </c>
      <c r="CF158" s="287" t="s">
        <v>1176</v>
      </c>
      <c r="CG158" s="287" t="s">
        <v>1176</v>
      </c>
      <c r="CH158" s="287" t="s">
        <v>1176</v>
      </c>
      <c r="CI158" s="274"/>
    </row>
    <row r="159" spans="1:87" ht="24">
      <c r="A159" s="651">
        <v>149</v>
      </c>
      <c r="B159" s="646">
        <v>316</v>
      </c>
      <c r="C159" s="645" t="s">
        <v>1426</v>
      </c>
      <c r="D159" s="645" t="s">
        <v>23</v>
      </c>
      <c r="E159" s="645" t="s">
        <v>1467</v>
      </c>
      <c r="F159" s="645" t="s">
        <v>25</v>
      </c>
      <c r="G159" s="616" t="s">
        <v>1467</v>
      </c>
      <c r="H159" s="309" t="s">
        <v>1826</v>
      </c>
      <c r="I159" s="290" t="s">
        <v>1303</v>
      </c>
      <c r="J159" s="70" t="s">
        <v>1161</v>
      </c>
      <c r="K159" s="288" t="s">
        <v>1082</v>
      </c>
      <c r="L159" s="289" t="s">
        <v>648</v>
      </c>
      <c r="M159" s="289"/>
      <c r="N159" s="289"/>
      <c r="O159" s="289" t="s">
        <v>648</v>
      </c>
      <c r="P159" s="289"/>
      <c r="Q159" s="289"/>
      <c r="R159" s="289"/>
      <c r="S159" s="289"/>
      <c r="T159" s="289"/>
      <c r="U159" s="289"/>
      <c r="V159" s="290"/>
      <c r="W159" s="290"/>
      <c r="X159" s="290"/>
      <c r="Y159" s="290"/>
      <c r="Z159" s="290"/>
      <c r="AA159" s="290"/>
      <c r="AB159" s="290"/>
      <c r="AC159" s="290"/>
      <c r="AD159" s="290"/>
      <c r="AE159" s="290" t="s">
        <v>1772</v>
      </c>
      <c r="AF159" s="290"/>
      <c r="AG159" s="290"/>
      <c r="AH159" s="290"/>
      <c r="AI159" s="290"/>
      <c r="AJ159" s="290"/>
      <c r="AK159" s="290"/>
      <c r="AL159" s="290"/>
      <c r="AM159" s="290"/>
      <c r="AN159" s="290"/>
      <c r="AO159" s="290"/>
      <c r="AP159" s="290"/>
      <c r="AQ159" s="290"/>
      <c r="AR159" s="290"/>
      <c r="AS159" s="290"/>
      <c r="AT159" s="290"/>
      <c r="AU159" s="290"/>
      <c r="AV159" s="290"/>
      <c r="AW159" s="290"/>
      <c r="AX159" s="290"/>
      <c r="AY159" s="290"/>
      <c r="AZ159" s="290"/>
      <c r="BA159" s="290"/>
      <c r="BB159" s="290"/>
      <c r="BC159" s="290"/>
      <c r="BD159" s="290"/>
      <c r="BE159" s="290"/>
      <c r="BF159" s="290"/>
      <c r="BG159" s="290"/>
      <c r="BH159" s="290"/>
      <c r="BI159" s="290"/>
      <c r="BJ159" s="290"/>
      <c r="BK159" s="290"/>
      <c r="BL159" s="290"/>
      <c r="BM159" s="290"/>
      <c r="BN159" s="290"/>
      <c r="BO159" s="290"/>
      <c r="BP159" s="290"/>
      <c r="BQ159" s="290"/>
      <c r="BR159" s="290"/>
      <c r="BS159" s="290"/>
      <c r="BT159" s="290"/>
      <c r="BU159" s="290"/>
      <c r="BV159" s="290"/>
      <c r="BW159" s="290"/>
      <c r="BX159" s="290"/>
      <c r="BY159" s="290"/>
      <c r="BZ159" s="290"/>
      <c r="CA159" s="291">
        <f t="shared" si="38"/>
        <v>0</v>
      </c>
      <c r="CB159" s="292" t="e">
        <f>CA159/COUNTA($BK159:$BT159)</f>
        <v>#DIV/0!</v>
      </c>
      <c r="CC159" s="291">
        <f t="shared" si="34"/>
        <v>0</v>
      </c>
      <c r="CD159" s="292" t="e">
        <f>CC159/COUNTA($BK159:$BT159)</f>
        <v>#DIV/0!</v>
      </c>
      <c r="CE159" s="291">
        <f t="shared" si="35"/>
        <v>0</v>
      </c>
      <c r="CF159" s="292" t="e">
        <f t="shared" si="39"/>
        <v>#DIV/0!</v>
      </c>
      <c r="CG159" s="291" t="e">
        <f t="shared" si="40"/>
        <v>#DIV/0!</v>
      </c>
      <c r="CH159" s="291" t="e">
        <f t="shared" si="41"/>
        <v>#DIV/0!</v>
      </c>
      <c r="CI159" s="274"/>
    </row>
    <row r="160" spans="1:87" ht="24">
      <c r="A160" s="652"/>
      <c r="B160" s="647"/>
      <c r="C160" s="643"/>
      <c r="D160" s="643"/>
      <c r="E160" s="643"/>
      <c r="F160" s="643"/>
      <c r="G160" s="617"/>
      <c r="H160" s="290" t="s">
        <v>1827</v>
      </c>
      <c r="I160" s="290" t="s">
        <v>1303</v>
      </c>
      <c r="J160" s="70" t="s">
        <v>1161</v>
      </c>
      <c r="K160" s="288" t="s">
        <v>1082</v>
      </c>
      <c r="L160" s="289" t="s">
        <v>648</v>
      </c>
      <c r="M160" s="289"/>
      <c r="N160" s="289"/>
      <c r="O160" s="289" t="s">
        <v>648</v>
      </c>
      <c r="P160" s="289"/>
      <c r="Q160" s="289"/>
      <c r="R160" s="289"/>
      <c r="S160" s="289"/>
      <c r="T160" s="289"/>
      <c r="U160" s="289"/>
      <c r="V160" s="290"/>
      <c r="W160" s="290"/>
      <c r="X160" s="290"/>
      <c r="Y160" s="290"/>
      <c r="Z160" s="290"/>
      <c r="AA160" s="290"/>
      <c r="AB160" s="290"/>
      <c r="AC160" s="290"/>
      <c r="AD160" s="290"/>
      <c r="AE160" s="290"/>
      <c r="AF160" s="290" t="s">
        <v>1772</v>
      </c>
      <c r="AG160" s="290"/>
      <c r="AH160" s="290"/>
      <c r="AI160" s="290"/>
      <c r="AJ160" s="290"/>
      <c r="AK160" s="290"/>
      <c r="AL160" s="290"/>
      <c r="AM160" s="290"/>
      <c r="AN160" s="290"/>
      <c r="AO160" s="290"/>
      <c r="AP160" s="290"/>
      <c r="AQ160" s="290"/>
      <c r="AR160" s="290"/>
      <c r="AS160" s="290"/>
      <c r="AT160" s="290"/>
      <c r="AU160" s="290"/>
      <c r="AV160" s="290"/>
      <c r="AW160" s="290"/>
      <c r="AX160" s="290"/>
      <c r="AY160" s="290"/>
      <c r="AZ160" s="290"/>
      <c r="BA160" s="290"/>
      <c r="BB160" s="290"/>
      <c r="BC160" s="290"/>
      <c r="BD160" s="290"/>
      <c r="BE160" s="290"/>
      <c r="BF160" s="290"/>
      <c r="BG160" s="290"/>
      <c r="BH160" s="290"/>
      <c r="BI160" s="290"/>
      <c r="BJ160" s="290"/>
      <c r="BK160" s="290"/>
      <c r="BL160" s="290"/>
      <c r="BM160" s="290"/>
      <c r="BN160" s="290"/>
      <c r="BO160" s="290"/>
      <c r="BP160" s="290"/>
      <c r="BQ160" s="290"/>
      <c r="BR160" s="290"/>
      <c r="BS160" s="290"/>
      <c r="BT160" s="290"/>
      <c r="BU160" s="290"/>
      <c r="BV160" s="290"/>
      <c r="BW160" s="290"/>
      <c r="BX160" s="290"/>
      <c r="BY160" s="290"/>
      <c r="BZ160" s="290"/>
      <c r="CA160" s="291">
        <f t="shared" si="38"/>
        <v>0</v>
      </c>
      <c r="CB160" s="292" t="e">
        <f t="shared" ref="CB160:CB163" si="44">CA160/COUNTA($BK160:$BT160)</f>
        <v>#DIV/0!</v>
      </c>
      <c r="CC160" s="291">
        <f t="shared" si="34"/>
        <v>0</v>
      </c>
      <c r="CD160" s="292" t="e">
        <f t="shared" ref="CD160:CD163" si="45">CC160/COUNTA($BK160:$BT160)</f>
        <v>#DIV/0!</v>
      </c>
      <c r="CE160" s="291">
        <f t="shared" si="35"/>
        <v>0</v>
      </c>
      <c r="CF160" s="292" t="e">
        <f t="shared" si="39"/>
        <v>#DIV/0!</v>
      </c>
      <c r="CG160" s="291" t="e">
        <f t="shared" si="40"/>
        <v>#DIV/0!</v>
      </c>
      <c r="CH160" s="291" t="e">
        <f t="shared" si="41"/>
        <v>#DIV/0!</v>
      </c>
      <c r="CI160" s="274"/>
    </row>
    <row r="161" spans="1:87" ht="24">
      <c r="A161" s="652"/>
      <c r="B161" s="647"/>
      <c r="C161" s="643"/>
      <c r="D161" s="643"/>
      <c r="E161" s="643"/>
      <c r="F161" s="643"/>
      <c r="G161" s="617"/>
      <c r="H161" s="290" t="s">
        <v>1828</v>
      </c>
      <c r="I161" s="290" t="s">
        <v>1303</v>
      </c>
      <c r="J161" s="70" t="s">
        <v>1161</v>
      </c>
      <c r="K161" s="288" t="s">
        <v>1082</v>
      </c>
      <c r="L161" s="289" t="s">
        <v>648</v>
      </c>
      <c r="M161" s="289"/>
      <c r="N161" s="289"/>
      <c r="O161" s="289" t="s">
        <v>648</v>
      </c>
      <c r="P161" s="289"/>
      <c r="Q161" s="289"/>
      <c r="R161" s="289"/>
      <c r="S161" s="289"/>
      <c r="T161" s="289"/>
      <c r="U161" s="289"/>
      <c r="V161" s="290"/>
      <c r="W161" s="290"/>
      <c r="X161" s="290"/>
      <c r="Y161" s="290"/>
      <c r="Z161" s="290"/>
      <c r="AA161" s="290"/>
      <c r="AB161" s="290"/>
      <c r="AC161" s="290"/>
      <c r="AD161" s="290"/>
      <c r="AE161" s="290"/>
      <c r="AF161" s="290"/>
      <c r="AG161" s="290"/>
      <c r="AH161" s="290" t="s">
        <v>1772</v>
      </c>
      <c r="AI161" s="290"/>
      <c r="AJ161" s="290"/>
      <c r="AK161" s="290"/>
      <c r="AL161" s="290"/>
      <c r="AM161" s="290"/>
      <c r="AN161" s="290"/>
      <c r="AO161" s="290"/>
      <c r="AP161" s="290"/>
      <c r="AQ161" s="290"/>
      <c r="AR161" s="290"/>
      <c r="AS161" s="290"/>
      <c r="AT161" s="290"/>
      <c r="AU161" s="290"/>
      <c r="AV161" s="290"/>
      <c r="AW161" s="290"/>
      <c r="AX161" s="290"/>
      <c r="AY161" s="290"/>
      <c r="AZ161" s="290"/>
      <c r="BA161" s="290"/>
      <c r="BB161" s="290"/>
      <c r="BC161" s="290"/>
      <c r="BD161" s="290"/>
      <c r="BE161" s="290"/>
      <c r="BF161" s="290"/>
      <c r="BG161" s="290"/>
      <c r="BH161" s="290"/>
      <c r="BI161" s="290"/>
      <c r="BJ161" s="290"/>
      <c r="BK161" s="290"/>
      <c r="BL161" s="290"/>
      <c r="BM161" s="290"/>
      <c r="BN161" s="290"/>
      <c r="BO161" s="290"/>
      <c r="BP161" s="290"/>
      <c r="BQ161" s="290"/>
      <c r="BR161" s="290"/>
      <c r="BS161" s="290"/>
      <c r="BT161" s="290"/>
      <c r="BU161" s="290"/>
      <c r="BV161" s="290"/>
      <c r="BW161" s="290"/>
      <c r="BX161" s="290"/>
      <c r="BY161" s="290"/>
      <c r="BZ161" s="290"/>
      <c r="CA161" s="291">
        <f t="shared" si="38"/>
        <v>0</v>
      </c>
      <c r="CB161" s="292" t="e">
        <f t="shared" si="44"/>
        <v>#DIV/0!</v>
      </c>
      <c r="CC161" s="291">
        <f t="shared" si="34"/>
        <v>0</v>
      </c>
      <c r="CD161" s="292" t="e">
        <f t="shared" si="45"/>
        <v>#DIV/0!</v>
      </c>
      <c r="CE161" s="291">
        <f t="shared" si="35"/>
        <v>0</v>
      </c>
      <c r="CF161" s="292" t="e">
        <f t="shared" si="39"/>
        <v>#DIV/0!</v>
      </c>
      <c r="CG161" s="291" t="e">
        <f t="shared" si="40"/>
        <v>#DIV/0!</v>
      </c>
      <c r="CH161" s="291" t="e">
        <f t="shared" si="41"/>
        <v>#DIV/0!</v>
      </c>
      <c r="CI161" s="274"/>
    </row>
    <row r="162" spans="1:87" ht="24">
      <c r="A162" s="652"/>
      <c r="B162" s="647"/>
      <c r="C162" s="643"/>
      <c r="D162" s="643"/>
      <c r="E162" s="643"/>
      <c r="F162" s="643"/>
      <c r="G162" s="617"/>
      <c r="H162" s="290" t="s">
        <v>1829</v>
      </c>
      <c r="I162" s="290" t="s">
        <v>1303</v>
      </c>
      <c r="J162" s="70" t="s">
        <v>1161</v>
      </c>
      <c r="K162" s="288" t="s">
        <v>1082</v>
      </c>
      <c r="L162" s="289" t="s">
        <v>648</v>
      </c>
      <c r="M162" s="289"/>
      <c r="N162" s="289"/>
      <c r="O162" s="289"/>
      <c r="P162" s="289" t="s">
        <v>648</v>
      </c>
      <c r="Q162" s="289"/>
      <c r="R162" s="289"/>
      <c r="S162" s="289"/>
      <c r="T162" s="289"/>
      <c r="U162" s="289"/>
      <c r="V162" s="290"/>
      <c r="W162" s="290"/>
      <c r="X162" s="290"/>
      <c r="Y162" s="290"/>
      <c r="Z162" s="290"/>
      <c r="AA162" s="290"/>
      <c r="AB162" s="290"/>
      <c r="AC162" s="290"/>
      <c r="AD162" s="290"/>
      <c r="AE162" s="290"/>
      <c r="AF162" s="290"/>
      <c r="AG162" s="290"/>
      <c r="AH162" s="290"/>
      <c r="AI162" s="290" t="s">
        <v>1772</v>
      </c>
      <c r="AJ162" s="290"/>
      <c r="AK162" s="290"/>
      <c r="AL162" s="290"/>
      <c r="AM162" s="290"/>
      <c r="AN162" s="290"/>
      <c r="AO162" s="290"/>
      <c r="AP162" s="290"/>
      <c r="AQ162" s="290"/>
      <c r="AR162" s="290"/>
      <c r="AS162" s="290"/>
      <c r="AT162" s="290"/>
      <c r="AU162" s="290"/>
      <c r="AV162" s="290"/>
      <c r="AW162" s="290"/>
      <c r="AX162" s="290"/>
      <c r="AY162" s="290"/>
      <c r="AZ162" s="290"/>
      <c r="BA162" s="290"/>
      <c r="BB162" s="290"/>
      <c r="BC162" s="290"/>
      <c r="BD162" s="290"/>
      <c r="BE162" s="290"/>
      <c r="BF162" s="290"/>
      <c r="BG162" s="290"/>
      <c r="BH162" s="290"/>
      <c r="BI162" s="290"/>
      <c r="BJ162" s="290"/>
      <c r="BK162" s="290"/>
      <c r="BL162" s="290"/>
      <c r="BM162" s="290"/>
      <c r="BN162" s="290"/>
      <c r="BO162" s="290"/>
      <c r="BP162" s="290"/>
      <c r="BQ162" s="290"/>
      <c r="BR162" s="290"/>
      <c r="BS162" s="290"/>
      <c r="BT162" s="290"/>
      <c r="BU162" s="290"/>
      <c r="BV162" s="290"/>
      <c r="BW162" s="290"/>
      <c r="BX162" s="290"/>
      <c r="BY162" s="290"/>
      <c r="BZ162" s="290"/>
      <c r="CA162" s="291">
        <f t="shared" si="38"/>
        <v>0</v>
      </c>
      <c r="CB162" s="292" t="e">
        <f t="shared" si="44"/>
        <v>#DIV/0!</v>
      </c>
      <c r="CC162" s="291">
        <f t="shared" si="34"/>
        <v>0</v>
      </c>
      <c r="CD162" s="292" t="e">
        <f t="shared" si="45"/>
        <v>#DIV/0!</v>
      </c>
      <c r="CE162" s="291">
        <f t="shared" si="35"/>
        <v>0</v>
      </c>
      <c r="CF162" s="292" t="e">
        <f t="shared" si="39"/>
        <v>#DIV/0!</v>
      </c>
      <c r="CG162" s="291" t="e">
        <f t="shared" si="40"/>
        <v>#DIV/0!</v>
      </c>
      <c r="CH162" s="291" t="e">
        <f t="shared" si="41"/>
        <v>#DIV/0!</v>
      </c>
      <c r="CI162" s="274"/>
    </row>
    <row r="163" spans="1:87" ht="24">
      <c r="A163" s="653"/>
      <c r="B163" s="648"/>
      <c r="C163" s="644"/>
      <c r="D163" s="644"/>
      <c r="E163" s="644"/>
      <c r="F163" s="644"/>
      <c r="G163" s="618"/>
      <c r="H163" s="290" t="s">
        <v>1525</v>
      </c>
      <c r="I163" s="290" t="s">
        <v>1303</v>
      </c>
      <c r="J163" s="70" t="s">
        <v>1161</v>
      </c>
      <c r="K163" s="288" t="s">
        <v>1082</v>
      </c>
      <c r="L163" s="289" t="s">
        <v>648</v>
      </c>
      <c r="M163" s="289"/>
      <c r="N163" s="289"/>
      <c r="O163" s="289"/>
      <c r="P163" s="289"/>
      <c r="Q163" s="289"/>
      <c r="R163" s="289" t="s">
        <v>648</v>
      </c>
      <c r="S163" s="289"/>
      <c r="T163" s="289"/>
      <c r="U163" s="289"/>
      <c r="V163" s="289" t="s">
        <v>648</v>
      </c>
      <c r="W163" s="290"/>
      <c r="X163" s="290"/>
      <c r="Y163" s="290"/>
      <c r="Z163" s="290"/>
      <c r="AA163" s="290"/>
      <c r="AB163" s="290"/>
      <c r="AC163" s="290"/>
      <c r="AD163" s="290"/>
      <c r="AE163" s="290"/>
      <c r="AF163" s="290"/>
      <c r="AG163" s="290"/>
      <c r="AH163" s="290"/>
      <c r="AI163" s="290"/>
      <c r="AJ163" s="290"/>
      <c r="AK163" s="290"/>
      <c r="AL163" s="290"/>
      <c r="AM163" s="290"/>
      <c r="AN163" s="290"/>
      <c r="AO163" s="290"/>
      <c r="AP163" s="290"/>
      <c r="AQ163" s="290"/>
      <c r="AR163" s="290"/>
      <c r="AS163" s="290"/>
      <c r="AT163" s="290"/>
      <c r="AU163" s="290"/>
      <c r="AV163" s="290"/>
      <c r="AW163" s="290"/>
      <c r="AX163" s="290" t="s">
        <v>1769</v>
      </c>
      <c r="AY163" s="290"/>
      <c r="AZ163" s="290"/>
      <c r="BA163" s="290"/>
      <c r="BB163" s="290"/>
      <c r="BC163" s="290"/>
      <c r="BD163" s="290"/>
      <c r="BE163" s="290"/>
      <c r="BF163" s="290"/>
      <c r="BG163" s="290"/>
      <c r="BH163" s="290"/>
      <c r="BI163" s="290"/>
      <c r="BJ163" s="290"/>
      <c r="BK163" s="290"/>
      <c r="BL163" s="290"/>
      <c r="BM163" s="290"/>
      <c r="BN163" s="290"/>
      <c r="BO163" s="290"/>
      <c r="BP163" s="290"/>
      <c r="BQ163" s="290"/>
      <c r="BR163" s="290"/>
      <c r="BS163" s="290"/>
      <c r="BT163" s="290"/>
      <c r="BU163" s="290"/>
      <c r="BV163" s="290"/>
      <c r="BW163" s="290"/>
      <c r="BX163" s="290"/>
      <c r="BY163" s="290"/>
      <c r="BZ163" s="290"/>
      <c r="CA163" s="291">
        <f t="shared" si="38"/>
        <v>0</v>
      </c>
      <c r="CB163" s="292" t="e">
        <f t="shared" si="44"/>
        <v>#DIV/0!</v>
      </c>
      <c r="CC163" s="291">
        <f t="shared" si="34"/>
        <v>0</v>
      </c>
      <c r="CD163" s="292" t="e">
        <f t="shared" si="45"/>
        <v>#DIV/0!</v>
      </c>
      <c r="CE163" s="291">
        <f t="shared" si="35"/>
        <v>0</v>
      </c>
      <c r="CF163" s="292" t="e">
        <f t="shared" si="39"/>
        <v>#DIV/0!</v>
      </c>
      <c r="CG163" s="291" t="e">
        <f t="shared" si="40"/>
        <v>#DIV/0!</v>
      </c>
      <c r="CH163" s="291" t="e">
        <f t="shared" si="41"/>
        <v>#DIV/0!</v>
      </c>
      <c r="CI163" s="274"/>
    </row>
    <row r="164" spans="1:87" ht="24">
      <c r="A164" s="285">
        <v>151</v>
      </c>
      <c r="B164" s="286">
        <v>318</v>
      </c>
      <c r="C164" s="383" t="s">
        <v>996</v>
      </c>
      <c r="D164" s="383"/>
      <c r="E164" s="383"/>
      <c r="F164" s="287" t="s">
        <v>1176</v>
      </c>
      <c r="G164" s="287" t="s">
        <v>1176</v>
      </c>
      <c r="H164" s="287" t="s">
        <v>1176</v>
      </c>
      <c r="I164" s="287" t="s">
        <v>1176</v>
      </c>
      <c r="J164" s="392" t="s">
        <v>1161</v>
      </c>
      <c r="K164" s="287" t="s">
        <v>1176</v>
      </c>
      <c r="L164" s="287" t="s">
        <v>1176</v>
      </c>
      <c r="M164" s="287" t="s">
        <v>1176</v>
      </c>
      <c r="N164" s="287" t="s">
        <v>1176</v>
      </c>
      <c r="O164" s="287" t="s">
        <v>1176</v>
      </c>
      <c r="P164" s="287" t="s">
        <v>1176</v>
      </c>
      <c r="Q164" s="287" t="s">
        <v>1176</v>
      </c>
      <c r="R164" s="287" t="s">
        <v>1176</v>
      </c>
      <c r="S164" s="287" t="s">
        <v>1176</v>
      </c>
      <c r="T164" s="287" t="s">
        <v>1176</v>
      </c>
      <c r="U164" s="287" t="s">
        <v>1176</v>
      </c>
      <c r="V164" s="287" t="s">
        <v>1176</v>
      </c>
      <c r="W164" s="287" t="s">
        <v>1176</v>
      </c>
      <c r="X164" s="287" t="s">
        <v>1176</v>
      </c>
      <c r="Y164" s="287" t="s">
        <v>1176</v>
      </c>
      <c r="Z164" s="287" t="s">
        <v>1176</v>
      </c>
      <c r="AA164" s="287" t="s">
        <v>1176</v>
      </c>
      <c r="AB164" s="287" t="s">
        <v>1176</v>
      </c>
      <c r="AC164" s="287" t="s">
        <v>1176</v>
      </c>
      <c r="AD164" s="287" t="s">
        <v>1176</v>
      </c>
      <c r="AE164" s="287" t="s">
        <v>1176</v>
      </c>
      <c r="AF164" s="287" t="s">
        <v>1176</v>
      </c>
      <c r="AG164" s="287" t="s">
        <v>1176</v>
      </c>
      <c r="AH164" s="287" t="s">
        <v>1176</v>
      </c>
      <c r="AI164" s="287" t="s">
        <v>1176</v>
      </c>
      <c r="AJ164" s="287" t="s">
        <v>1176</v>
      </c>
      <c r="AK164" s="287" t="s">
        <v>1176</v>
      </c>
      <c r="AL164" s="287" t="s">
        <v>1176</v>
      </c>
      <c r="AM164" s="287" t="s">
        <v>1176</v>
      </c>
      <c r="AN164" s="287" t="s">
        <v>1176</v>
      </c>
      <c r="AO164" s="287"/>
      <c r="AP164" s="287" t="s">
        <v>1176</v>
      </c>
      <c r="AQ164" s="287" t="s">
        <v>1176</v>
      </c>
      <c r="AR164" s="287" t="s">
        <v>1176</v>
      </c>
      <c r="AS164" s="287"/>
      <c r="AT164" s="287" t="s">
        <v>1176</v>
      </c>
      <c r="AU164" s="287" t="s">
        <v>1176</v>
      </c>
      <c r="AV164" s="287" t="s">
        <v>1176</v>
      </c>
      <c r="AW164" s="287" t="s">
        <v>1176</v>
      </c>
      <c r="AX164" s="287" t="s">
        <v>1176</v>
      </c>
      <c r="AY164" s="287"/>
      <c r="AZ164" s="287" t="s">
        <v>1176</v>
      </c>
      <c r="BA164" s="287" t="s">
        <v>1176</v>
      </c>
      <c r="BB164" s="287"/>
      <c r="BC164" s="287" t="s">
        <v>1176</v>
      </c>
      <c r="BD164" s="287" t="s">
        <v>1176</v>
      </c>
      <c r="BE164" s="287" t="s">
        <v>1176</v>
      </c>
      <c r="BF164" s="287" t="s">
        <v>1176</v>
      </c>
      <c r="BG164" s="287" t="s">
        <v>1176</v>
      </c>
      <c r="BH164" s="287" t="s">
        <v>1176</v>
      </c>
      <c r="BI164" s="287" t="s">
        <v>1176</v>
      </c>
      <c r="BJ164" s="287" t="s">
        <v>1176</v>
      </c>
      <c r="BK164" s="287" t="s">
        <v>1176</v>
      </c>
      <c r="BL164" s="287" t="s">
        <v>1176</v>
      </c>
      <c r="BM164" s="287" t="s">
        <v>1176</v>
      </c>
      <c r="BN164" s="287" t="s">
        <v>1176</v>
      </c>
      <c r="BO164" s="287" t="s">
        <v>1176</v>
      </c>
      <c r="BP164" s="287" t="s">
        <v>1176</v>
      </c>
      <c r="BQ164" s="287" t="s">
        <v>1176</v>
      </c>
      <c r="BR164" s="287" t="s">
        <v>1176</v>
      </c>
      <c r="BS164" s="287" t="s">
        <v>1176</v>
      </c>
      <c r="BT164" s="287" t="s">
        <v>1176</v>
      </c>
      <c r="BU164" s="287" t="s">
        <v>1176</v>
      </c>
      <c r="BV164" s="287" t="s">
        <v>1176</v>
      </c>
      <c r="BW164" s="287" t="s">
        <v>1176</v>
      </c>
      <c r="BX164" s="287" t="s">
        <v>1176</v>
      </c>
      <c r="BY164" s="287" t="s">
        <v>1176</v>
      </c>
      <c r="BZ164" s="287" t="s">
        <v>1176</v>
      </c>
      <c r="CA164" s="287" t="s">
        <v>1176</v>
      </c>
      <c r="CB164" s="287" t="s">
        <v>1176</v>
      </c>
      <c r="CC164" s="287" t="s">
        <v>1176</v>
      </c>
      <c r="CD164" s="287" t="s">
        <v>1176</v>
      </c>
      <c r="CE164" s="287" t="s">
        <v>1176</v>
      </c>
      <c r="CF164" s="287" t="s">
        <v>1176</v>
      </c>
      <c r="CG164" s="287" t="s">
        <v>1176</v>
      </c>
      <c r="CH164" s="287" t="s">
        <v>1176</v>
      </c>
      <c r="CI164" s="274"/>
    </row>
    <row r="165" spans="1:87" ht="36">
      <c r="A165" s="379">
        <v>152</v>
      </c>
      <c r="B165" s="370">
        <v>322</v>
      </c>
      <c r="C165" s="376" t="s">
        <v>710</v>
      </c>
      <c r="D165" s="376" t="s">
        <v>105</v>
      </c>
      <c r="E165" s="645" t="s">
        <v>270</v>
      </c>
      <c r="F165" s="376" t="s">
        <v>25</v>
      </c>
      <c r="G165" s="616" t="s">
        <v>270</v>
      </c>
      <c r="H165" s="372" t="s">
        <v>1824</v>
      </c>
      <c r="I165" s="372" t="s">
        <v>1303</v>
      </c>
      <c r="J165" s="70" t="s">
        <v>1161</v>
      </c>
      <c r="K165" s="288" t="s">
        <v>1082</v>
      </c>
      <c r="L165" s="289" t="s">
        <v>648</v>
      </c>
      <c r="M165" s="289"/>
      <c r="N165" s="289"/>
      <c r="O165" s="289"/>
      <c r="P165" s="289"/>
      <c r="Q165" s="289"/>
      <c r="R165" s="289"/>
      <c r="S165" s="289" t="s">
        <v>648</v>
      </c>
      <c r="T165" s="289"/>
      <c r="U165" s="289"/>
      <c r="V165" s="290"/>
      <c r="W165" s="290"/>
      <c r="X165" s="290"/>
      <c r="Y165" s="290"/>
      <c r="Z165" s="290"/>
      <c r="AA165" s="290"/>
      <c r="AB165" s="290"/>
      <c r="AC165" s="290"/>
      <c r="AD165" s="290"/>
      <c r="AE165" s="290"/>
      <c r="AF165" s="290"/>
      <c r="AG165" s="290"/>
      <c r="AH165" s="290"/>
      <c r="AI165" s="290"/>
      <c r="AJ165" s="290"/>
      <c r="AK165" s="290"/>
      <c r="AL165" s="290"/>
      <c r="AM165" s="290"/>
      <c r="AN165" s="290"/>
      <c r="AO165" s="290"/>
      <c r="AP165" s="290"/>
      <c r="AQ165" s="290"/>
      <c r="AR165" s="290"/>
      <c r="AS165" s="290"/>
      <c r="AT165" s="290"/>
      <c r="AU165" s="290"/>
      <c r="AV165" s="290"/>
      <c r="AW165" s="290"/>
      <c r="AX165" s="290"/>
      <c r="AY165" s="290"/>
      <c r="AZ165" s="290" t="s">
        <v>1772</v>
      </c>
      <c r="BA165" s="290"/>
      <c r="BB165" s="290"/>
      <c r="BC165" s="290"/>
      <c r="BD165" s="290"/>
      <c r="BE165" s="290"/>
      <c r="BF165" s="290"/>
      <c r="BG165" s="290"/>
      <c r="BH165" s="290"/>
      <c r="BI165" s="290"/>
      <c r="BJ165" s="290"/>
      <c r="BK165" s="290"/>
      <c r="BL165" s="290"/>
      <c r="BM165" s="290"/>
      <c r="BN165" s="290"/>
      <c r="BO165" s="290"/>
      <c r="BP165" s="290"/>
      <c r="BQ165" s="290"/>
      <c r="BR165" s="290"/>
      <c r="BS165" s="290"/>
      <c r="BT165" s="290"/>
      <c r="BU165" s="290"/>
      <c r="BV165" s="290"/>
      <c r="BW165" s="290"/>
      <c r="BX165" s="290"/>
      <c r="BY165" s="290"/>
      <c r="BZ165" s="290"/>
      <c r="CA165" s="291">
        <f t="shared" si="38"/>
        <v>0</v>
      </c>
      <c r="CB165" s="292" t="e">
        <f>CA165/COUNTA($BK165:$BT165)</f>
        <v>#DIV/0!</v>
      </c>
      <c r="CC165" s="291">
        <f t="shared" si="34"/>
        <v>0</v>
      </c>
      <c r="CD165" s="292" t="e">
        <f>CC165/COUNTA($BK165:$BT165)</f>
        <v>#DIV/0!</v>
      </c>
      <c r="CE165" s="291">
        <f t="shared" si="35"/>
        <v>0</v>
      </c>
      <c r="CF165" s="292" t="e">
        <f t="shared" si="39"/>
        <v>#DIV/0!</v>
      </c>
      <c r="CG165" s="291" t="e">
        <f t="shared" si="40"/>
        <v>#DIV/0!</v>
      </c>
      <c r="CH165" s="291" t="e">
        <f t="shared" si="41"/>
        <v>#DIV/0!</v>
      </c>
      <c r="CI165" s="274"/>
    </row>
    <row r="166" spans="1:87" ht="24">
      <c r="A166" s="381"/>
      <c r="B166" s="371"/>
      <c r="C166" s="378"/>
      <c r="D166" s="378"/>
      <c r="E166" s="644"/>
      <c r="F166" s="378"/>
      <c r="G166" s="618"/>
      <c r="H166" s="374" t="s">
        <v>1825</v>
      </c>
      <c r="I166" s="374" t="s">
        <v>1303</v>
      </c>
      <c r="J166" s="70" t="s">
        <v>1161</v>
      </c>
      <c r="K166" s="288" t="s">
        <v>1082</v>
      </c>
      <c r="L166" s="289" t="s">
        <v>648</v>
      </c>
      <c r="M166" s="289"/>
      <c r="N166" s="289"/>
      <c r="O166" s="289"/>
      <c r="P166" s="289"/>
      <c r="Q166" s="289"/>
      <c r="R166" s="289"/>
      <c r="S166" s="289" t="s">
        <v>648</v>
      </c>
      <c r="T166" s="289"/>
      <c r="U166" s="289"/>
      <c r="V166" s="290"/>
      <c r="W166" s="290"/>
      <c r="X166" s="290"/>
      <c r="Y166" s="290"/>
      <c r="Z166" s="290"/>
      <c r="AA166" s="290"/>
      <c r="AB166" s="290"/>
      <c r="AC166" s="290"/>
      <c r="AD166" s="290"/>
      <c r="AE166" s="290"/>
      <c r="AF166" s="290"/>
      <c r="AG166" s="290"/>
      <c r="AH166" s="290"/>
      <c r="AI166" s="290"/>
      <c r="AJ166" s="290"/>
      <c r="AK166" s="290"/>
      <c r="AL166" s="290"/>
      <c r="AM166" s="290"/>
      <c r="AN166" s="290"/>
      <c r="AO166" s="290"/>
      <c r="AP166" s="290"/>
      <c r="AQ166" s="290"/>
      <c r="AR166" s="290"/>
      <c r="AS166" s="290"/>
      <c r="AT166" s="290"/>
      <c r="AU166" s="290"/>
      <c r="AV166" s="290"/>
      <c r="AW166" s="290"/>
      <c r="AX166" s="290"/>
      <c r="AY166" s="290"/>
      <c r="AZ166" s="290"/>
      <c r="BA166" s="290"/>
      <c r="BB166" s="290"/>
      <c r="BC166" s="290" t="s">
        <v>1769</v>
      </c>
      <c r="BD166" s="290"/>
      <c r="BE166" s="290"/>
      <c r="BF166" s="290"/>
      <c r="BG166" s="290"/>
      <c r="BH166" s="290"/>
      <c r="BI166" s="290"/>
      <c r="BJ166" s="290"/>
      <c r="BK166" s="290"/>
      <c r="BL166" s="290"/>
      <c r="BM166" s="290"/>
      <c r="BN166" s="290"/>
      <c r="BO166" s="290"/>
      <c r="BP166" s="290"/>
      <c r="BQ166" s="290"/>
      <c r="BR166" s="290"/>
      <c r="BS166" s="290"/>
      <c r="BT166" s="290"/>
      <c r="BU166" s="290"/>
      <c r="BV166" s="290"/>
      <c r="BW166" s="290"/>
      <c r="BX166" s="290"/>
      <c r="BY166" s="290"/>
      <c r="BZ166" s="290"/>
      <c r="CA166" s="291">
        <f t="shared" si="38"/>
        <v>0</v>
      </c>
      <c r="CB166" s="292" t="e">
        <f>CA166/COUNTA($BK166:$BT166)</f>
        <v>#DIV/0!</v>
      </c>
      <c r="CC166" s="291">
        <f t="shared" si="34"/>
        <v>0</v>
      </c>
      <c r="CD166" s="292" t="e">
        <f>CC166/COUNTA($BK166:$BT166)</f>
        <v>#DIV/0!</v>
      </c>
      <c r="CE166" s="291">
        <f t="shared" si="35"/>
        <v>0</v>
      </c>
      <c r="CF166" s="292" t="e">
        <f t="shared" si="39"/>
        <v>#DIV/0!</v>
      </c>
      <c r="CG166" s="291" t="e">
        <f t="shared" si="40"/>
        <v>#DIV/0!</v>
      </c>
      <c r="CH166" s="291" t="e">
        <f t="shared" si="41"/>
        <v>#DIV/0!</v>
      </c>
      <c r="CI166" s="274"/>
    </row>
    <row r="167" spans="1:87" ht="24">
      <c r="A167" s="285">
        <v>156</v>
      </c>
      <c r="B167" s="286">
        <v>326</v>
      </c>
      <c r="C167" s="383" t="s">
        <v>1126</v>
      </c>
      <c r="D167" s="383"/>
      <c r="E167" s="383"/>
      <c r="F167" s="287" t="s">
        <v>1176</v>
      </c>
      <c r="G167" s="287" t="s">
        <v>1176</v>
      </c>
      <c r="H167" s="287" t="s">
        <v>1176</v>
      </c>
      <c r="I167" s="287"/>
      <c r="J167" s="392" t="s">
        <v>1161</v>
      </c>
      <c r="K167" s="287" t="s">
        <v>1176</v>
      </c>
      <c r="L167" s="287" t="s">
        <v>1176</v>
      </c>
      <c r="M167" s="287" t="s">
        <v>1176</v>
      </c>
      <c r="N167" s="287" t="s">
        <v>1176</v>
      </c>
      <c r="O167" s="287" t="s">
        <v>1176</v>
      </c>
      <c r="P167" s="287" t="s">
        <v>1176</v>
      </c>
      <c r="Q167" s="287" t="s">
        <v>1176</v>
      </c>
      <c r="R167" s="287" t="s">
        <v>1176</v>
      </c>
      <c r="S167" s="287" t="s">
        <v>1176</v>
      </c>
      <c r="T167" s="287" t="s">
        <v>1176</v>
      </c>
      <c r="U167" s="287" t="s">
        <v>1176</v>
      </c>
      <c r="V167" s="287" t="s">
        <v>1176</v>
      </c>
      <c r="W167" s="287" t="s">
        <v>1176</v>
      </c>
      <c r="X167" s="287" t="s">
        <v>1176</v>
      </c>
      <c r="Y167" s="287" t="s">
        <v>1176</v>
      </c>
      <c r="Z167" s="287" t="s">
        <v>1176</v>
      </c>
      <c r="AA167" s="287" t="s">
        <v>1176</v>
      </c>
      <c r="AB167" s="287" t="s">
        <v>1176</v>
      </c>
      <c r="AC167" s="287" t="s">
        <v>1176</v>
      </c>
      <c r="AD167" s="287" t="s">
        <v>1176</v>
      </c>
      <c r="AE167" s="287" t="s">
        <v>1176</v>
      </c>
      <c r="AF167" s="287" t="s">
        <v>1176</v>
      </c>
      <c r="AG167" s="287" t="s">
        <v>1176</v>
      </c>
      <c r="AH167" s="287" t="s">
        <v>1176</v>
      </c>
      <c r="AI167" s="287" t="s">
        <v>1176</v>
      </c>
      <c r="AJ167" s="287" t="s">
        <v>1176</v>
      </c>
      <c r="AK167" s="287" t="s">
        <v>1176</v>
      </c>
      <c r="AL167" s="287" t="s">
        <v>1176</v>
      </c>
      <c r="AM167" s="287" t="s">
        <v>1176</v>
      </c>
      <c r="AN167" s="287" t="s">
        <v>1176</v>
      </c>
      <c r="AO167" s="287"/>
      <c r="AP167" s="287" t="s">
        <v>1176</v>
      </c>
      <c r="AQ167" s="287" t="s">
        <v>1176</v>
      </c>
      <c r="AR167" s="287" t="s">
        <v>1176</v>
      </c>
      <c r="AS167" s="287"/>
      <c r="AT167" s="287" t="s">
        <v>1176</v>
      </c>
      <c r="AU167" s="287" t="s">
        <v>1176</v>
      </c>
      <c r="AV167" s="287" t="s">
        <v>1176</v>
      </c>
      <c r="AW167" s="287" t="s">
        <v>1176</v>
      </c>
      <c r="AX167" s="287" t="s">
        <v>1176</v>
      </c>
      <c r="AY167" s="287"/>
      <c r="AZ167" s="287" t="s">
        <v>1176</v>
      </c>
      <c r="BA167" s="287" t="s">
        <v>1176</v>
      </c>
      <c r="BB167" s="287"/>
      <c r="BC167" s="287" t="s">
        <v>1176</v>
      </c>
      <c r="BD167" s="287" t="s">
        <v>1176</v>
      </c>
      <c r="BE167" s="287" t="s">
        <v>1176</v>
      </c>
      <c r="BF167" s="287" t="s">
        <v>1176</v>
      </c>
      <c r="BG167" s="287" t="s">
        <v>1176</v>
      </c>
      <c r="BH167" s="287" t="s">
        <v>1176</v>
      </c>
      <c r="BI167" s="287" t="s">
        <v>1176</v>
      </c>
      <c r="BJ167" s="287" t="s">
        <v>1176</v>
      </c>
      <c r="BK167" s="287" t="s">
        <v>1176</v>
      </c>
      <c r="BL167" s="287" t="s">
        <v>1176</v>
      </c>
      <c r="BM167" s="287" t="s">
        <v>1176</v>
      </c>
      <c r="BN167" s="287" t="s">
        <v>1176</v>
      </c>
      <c r="BO167" s="287" t="s">
        <v>1176</v>
      </c>
      <c r="BP167" s="287" t="s">
        <v>1176</v>
      </c>
      <c r="BQ167" s="287" t="s">
        <v>1176</v>
      </c>
      <c r="BR167" s="287" t="s">
        <v>1176</v>
      </c>
      <c r="BS167" s="287" t="s">
        <v>1176</v>
      </c>
      <c r="BT167" s="287" t="s">
        <v>1176</v>
      </c>
      <c r="BU167" s="287" t="s">
        <v>1176</v>
      </c>
      <c r="BV167" s="287" t="s">
        <v>1176</v>
      </c>
      <c r="BW167" s="287" t="s">
        <v>1176</v>
      </c>
      <c r="BX167" s="287" t="s">
        <v>1176</v>
      </c>
      <c r="BY167" s="287" t="s">
        <v>1176</v>
      </c>
      <c r="BZ167" s="287" t="s">
        <v>1176</v>
      </c>
      <c r="CA167" s="287" t="s">
        <v>1176</v>
      </c>
      <c r="CB167" s="287" t="s">
        <v>1176</v>
      </c>
      <c r="CC167" s="287" t="s">
        <v>1176</v>
      </c>
      <c r="CD167" s="287" t="s">
        <v>1176</v>
      </c>
      <c r="CE167" s="287" t="s">
        <v>1176</v>
      </c>
      <c r="CF167" s="287" t="s">
        <v>1176</v>
      </c>
      <c r="CG167" s="287" t="s">
        <v>1176</v>
      </c>
      <c r="CH167" s="287" t="s">
        <v>1176</v>
      </c>
      <c r="CI167" s="274"/>
    </row>
    <row r="168" spans="1:87" ht="409.5">
      <c r="A168" s="285">
        <v>157</v>
      </c>
      <c r="B168" s="384">
        <v>329</v>
      </c>
      <c r="C168" s="385" t="s">
        <v>1363</v>
      </c>
      <c r="D168" s="386" t="s">
        <v>23</v>
      </c>
      <c r="E168" s="385" t="s">
        <v>1362</v>
      </c>
      <c r="F168" s="386" t="s">
        <v>25</v>
      </c>
      <c r="G168" s="290" t="s">
        <v>1362</v>
      </c>
      <c r="H168" s="290" t="s">
        <v>1830</v>
      </c>
      <c r="I168" s="290" t="s">
        <v>1303</v>
      </c>
      <c r="J168" s="70" t="s">
        <v>1161</v>
      </c>
      <c r="K168" s="288" t="s">
        <v>1082</v>
      </c>
      <c r="L168" s="289" t="s">
        <v>648</v>
      </c>
      <c r="M168" s="289"/>
      <c r="N168" s="289"/>
      <c r="O168" s="289"/>
      <c r="P168" s="289"/>
      <c r="Q168" s="289"/>
      <c r="R168" s="289"/>
      <c r="S168" s="289"/>
      <c r="T168" s="289" t="s">
        <v>648</v>
      </c>
      <c r="U168" s="289"/>
      <c r="V168" s="290"/>
      <c r="W168" s="290"/>
      <c r="X168" s="290"/>
      <c r="Y168" s="290"/>
      <c r="Z168" s="290"/>
      <c r="AA168" s="290"/>
      <c r="AB168" s="290"/>
      <c r="AC168" s="290"/>
      <c r="AD168" s="290"/>
      <c r="AE168" s="290"/>
      <c r="AF168" s="290"/>
      <c r="AG168" s="290"/>
      <c r="AH168" s="290"/>
      <c r="AI168" s="290"/>
      <c r="AJ168" s="290"/>
      <c r="AK168" s="290"/>
      <c r="AL168" s="290"/>
      <c r="AM168" s="290"/>
      <c r="AN168" s="290"/>
      <c r="AO168" s="290"/>
      <c r="AP168" s="290"/>
      <c r="AQ168" s="290"/>
      <c r="AR168" s="290"/>
      <c r="AS168" s="290"/>
      <c r="AT168" s="290"/>
      <c r="AU168" s="290"/>
      <c r="AV168" s="290"/>
      <c r="AW168" s="290"/>
      <c r="AX168" s="290"/>
      <c r="AY168" s="290"/>
      <c r="AZ168" s="290"/>
      <c r="BA168" s="290"/>
      <c r="BB168" s="290"/>
      <c r="BC168" s="290"/>
      <c r="BD168" s="290" t="s">
        <v>1772</v>
      </c>
      <c r="BE168" s="290"/>
      <c r="BF168" s="290"/>
      <c r="BG168" s="290"/>
      <c r="BH168" s="290"/>
      <c r="BI168" s="290"/>
      <c r="BJ168" s="290"/>
      <c r="BK168" s="290"/>
      <c r="BL168" s="290"/>
      <c r="BM168" s="290"/>
      <c r="BN168" s="290"/>
      <c r="BO168" s="290"/>
      <c r="BP168" s="290"/>
      <c r="BQ168" s="290"/>
      <c r="BR168" s="290"/>
      <c r="BS168" s="290"/>
      <c r="BT168" s="290"/>
      <c r="BU168" s="290"/>
      <c r="BV168" s="290"/>
      <c r="BW168" s="290"/>
      <c r="BX168" s="290"/>
      <c r="BY168" s="290"/>
      <c r="BZ168" s="290"/>
      <c r="CA168" s="291">
        <f t="shared" si="38"/>
        <v>0</v>
      </c>
      <c r="CB168" s="292" t="e">
        <f>CA168/COUNTA($BK168:$BT168)</f>
        <v>#DIV/0!</v>
      </c>
      <c r="CC168" s="291">
        <f t="shared" si="34"/>
        <v>0</v>
      </c>
      <c r="CD168" s="292" t="e">
        <f>CC168/COUNTA($BK168:$BT168)</f>
        <v>#DIV/0!</v>
      </c>
      <c r="CE168" s="291">
        <f t="shared" si="35"/>
        <v>0</v>
      </c>
      <c r="CF168" s="292" t="e">
        <f t="shared" si="39"/>
        <v>#DIV/0!</v>
      </c>
      <c r="CG168" s="291" t="e">
        <f t="shared" si="40"/>
        <v>#DIV/0!</v>
      </c>
      <c r="CH168" s="291" t="e">
        <f t="shared" si="41"/>
        <v>#DIV/0!</v>
      </c>
      <c r="CI168" s="274"/>
    </row>
    <row r="169" spans="1:87" ht="409.5">
      <c r="A169" s="285">
        <v>158</v>
      </c>
      <c r="B169" s="384">
        <v>334</v>
      </c>
      <c r="C169" s="385" t="s">
        <v>273</v>
      </c>
      <c r="D169" s="386" t="s">
        <v>25</v>
      </c>
      <c r="E169" s="385" t="s">
        <v>1434</v>
      </c>
      <c r="F169" s="386" t="s">
        <v>25</v>
      </c>
      <c r="G169" s="290" t="s">
        <v>1434</v>
      </c>
      <c r="H169" s="290" t="s">
        <v>1831</v>
      </c>
      <c r="I169" s="290" t="s">
        <v>1303</v>
      </c>
      <c r="J169" s="70" t="s">
        <v>1161</v>
      </c>
      <c r="K169" s="288" t="s">
        <v>1082</v>
      </c>
      <c r="L169" s="289" t="s">
        <v>648</v>
      </c>
      <c r="M169" s="289"/>
      <c r="N169" s="289"/>
      <c r="O169" s="289"/>
      <c r="P169" s="289"/>
      <c r="Q169" s="289"/>
      <c r="R169" s="289"/>
      <c r="S169" s="289"/>
      <c r="T169" s="289" t="s">
        <v>648</v>
      </c>
      <c r="U169" s="289"/>
      <c r="V169" s="290"/>
      <c r="W169" s="290"/>
      <c r="X169" s="290"/>
      <c r="Y169" s="290"/>
      <c r="Z169" s="290"/>
      <c r="AA169" s="290"/>
      <c r="AB169" s="290"/>
      <c r="AC169" s="290"/>
      <c r="AD169" s="290"/>
      <c r="AE169" s="290"/>
      <c r="AF169" s="290"/>
      <c r="AG169" s="290"/>
      <c r="AH169" s="290"/>
      <c r="AI169" s="290"/>
      <c r="AJ169" s="290"/>
      <c r="AK169" s="290"/>
      <c r="AL169" s="290"/>
      <c r="AM169" s="290"/>
      <c r="AN169" s="290"/>
      <c r="AO169" s="290"/>
      <c r="AP169" s="290"/>
      <c r="AQ169" s="290"/>
      <c r="AR169" s="290"/>
      <c r="AS169" s="290"/>
      <c r="AT169" s="290"/>
      <c r="AU169" s="290"/>
      <c r="AV169" s="290"/>
      <c r="AW169" s="290"/>
      <c r="AX169" s="290"/>
      <c r="AY169" s="290"/>
      <c r="AZ169" s="290"/>
      <c r="BA169" s="290"/>
      <c r="BB169" s="290"/>
      <c r="BC169" s="290"/>
      <c r="BD169" s="290"/>
      <c r="BE169" s="290"/>
      <c r="BF169" s="290"/>
      <c r="BG169" s="290" t="s">
        <v>1772</v>
      </c>
      <c r="BH169" s="290"/>
      <c r="BI169" s="290"/>
      <c r="BJ169" s="290"/>
      <c r="BK169" s="290"/>
      <c r="BL169" s="290"/>
      <c r="BM169" s="290"/>
      <c r="BN169" s="290"/>
      <c r="BO169" s="290"/>
      <c r="BP169" s="290"/>
      <c r="BQ169" s="290"/>
      <c r="BR169" s="290"/>
      <c r="BS169" s="290"/>
      <c r="BT169" s="290"/>
      <c r="BU169" s="290"/>
      <c r="BV169" s="290"/>
      <c r="BW169" s="290"/>
      <c r="BX169" s="290"/>
      <c r="BY169" s="290"/>
      <c r="BZ169" s="290"/>
      <c r="CA169" s="291">
        <f t="shared" si="38"/>
        <v>0</v>
      </c>
      <c r="CB169" s="292" t="e">
        <f>CA169/COUNTA($BK169:$BT169)</f>
        <v>#DIV/0!</v>
      </c>
      <c r="CC169" s="291">
        <f t="shared" si="34"/>
        <v>0</v>
      </c>
      <c r="CD169" s="292" t="e">
        <f>CC169/COUNTA($BK169:$BT169)</f>
        <v>#DIV/0!</v>
      </c>
      <c r="CE169" s="291">
        <f t="shared" si="35"/>
        <v>0</v>
      </c>
      <c r="CF169" s="292" t="e">
        <f t="shared" si="39"/>
        <v>#DIV/0!</v>
      </c>
      <c r="CG169" s="291" t="e">
        <f t="shared" si="40"/>
        <v>#DIV/0!</v>
      </c>
      <c r="CH169" s="291" t="e">
        <f t="shared" si="41"/>
        <v>#DIV/0!</v>
      </c>
      <c r="CI169" s="274"/>
    </row>
    <row r="170" spans="1:87" ht="36">
      <c r="A170" s="285">
        <v>160</v>
      </c>
      <c r="B170" s="286">
        <v>336</v>
      </c>
      <c r="C170" s="383" t="s">
        <v>995</v>
      </c>
      <c r="D170" s="383"/>
      <c r="E170" s="383"/>
      <c r="F170" s="287" t="s">
        <v>1176</v>
      </c>
      <c r="G170" s="287" t="s">
        <v>1176</v>
      </c>
      <c r="H170" s="287" t="s">
        <v>1176</v>
      </c>
      <c r="I170" s="287" t="s">
        <v>1176</v>
      </c>
      <c r="J170" s="392" t="s">
        <v>1161</v>
      </c>
      <c r="K170" s="287" t="s">
        <v>1176</v>
      </c>
      <c r="L170" s="287" t="s">
        <v>1176</v>
      </c>
      <c r="M170" s="287" t="s">
        <v>1176</v>
      </c>
      <c r="N170" s="287" t="s">
        <v>1176</v>
      </c>
      <c r="O170" s="287" t="s">
        <v>1176</v>
      </c>
      <c r="P170" s="287" t="s">
        <v>1176</v>
      </c>
      <c r="Q170" s="287" t="s">
        <v>1176</v>
      </c>
      <c r="R170" s="287" t="s">
        <v>1176</v>
      </c>
      <c r="S170" s="287" t="s">
        <v>1176</v>
      </c>
      <c r="T170" s="287" t="s">
        <v>1176</v>
      </c>
      <c r="U170" s="287" t="s">
        <v>1176</v>
      </c>
      <c r="V170" s="287" t="s">
        <v>1176</v>
      </c>
      <c r="W170" s="287" t="s">
        <v>1176</v>
      </c>
      <c r="X170" s="287" t="s">
        <v>1176</v>
      </c>
      <c r="Y170" s="287" t="s">
        <v>1176</v>
      </c>
      <c r="Z170" s="287" t="s">
        <v>1176</v>
      </c>
      <c r="AA170" s="287" t="s">
        <v>1176</v>
      </c>
      <c r="AB170" s="287" t="s">
        <v>1176</v>
      </c>
      <c r="AC170" s="287" t="s">
        <v>1176</v>
      </c>
      <c r="AD170" s="287" t="s">
        <v>1176</v>
      </c>
      <c r="AE170" s="287" t="s">
        <v>1176</v>
      </c>
      <c r="AF170" s="287" t="s">
        <v>1176</v>
      </c>
      <c r="AG170" s="287" t="s">
        <v>1176</v>
      </c>
      <c r="AH170" s="287" t="s">
        <v>1176</v>
      </c>
      <c r="AI170" s="287" t="s">
        <v>1176</v>
      </c>
      <c r="AJ170" s="287" t="s">
        <v>1176</v>
      </c>
      <c r="AK170" s="287" t="s">
        <v>1176</v>
      </c>
      <c r="AL170" s="287" t="s">
        <v>1176</v>
      </c>
      <c r="AM170" s="287" t="s">
        <v>1176</v>
      </c>
      <c r="AN170" s="287" t="s">
        <v>1176</v>
      </c>
      <c r="AO170" s="287"/>
      <c r="AP170" s="287" t="s">
        <v>1176</v>
      </c>
      <c r="AQ170" s="287" t="s">
        <v>1176</v>
      </c>
      <c r="AR170" s="287" t="s">
        <v>1176</v>
      </c>
      <c r="AS170" s="287"/>
      <c r="AT170" s="287" t="s">
        <v>1176</v>
      </c>
      <c r="AU170" s="287" t="s">
        <v>1176</v>
      </c>
      <c r="AV170" s="287" t="s">
        <v>1176</v>
      </c>
      <c r="AW170" s="287" t="s">
        <v>1176</v>
      </c>
      <c r="AX170" s="287" t="s">
        <v>1176</v>
      </c>
      <c r="AY170" s="287"/>
      <c r="AZ170" s="287" t="s">
        <v>1176</v>
      </c>
      <c r="BA170" s="287" t="s">
        <v>1176</v>
      </c>
      <c r="BB170" s="287"/>
      <c r="BC170" s="287" t="s">
        <v>1176</v>
      </c>
      <c r="BD170" s="287" t="s">
        <v>1176</v>
      </c>
      <c r="BE170" s="287" t="s">
        <v>1176</v>
      </c>
      <c r="BF170" s="287" t="s">
        <v>1176</v>
      </c>
      <c r="BG170" s="287" t="s">
        <v>1176</v>
      </c>
      <c r="BH170" s="287" t="s">
        <v>1176</v>
      </c>
      <c r="BI170" s="287" t="s">
        <v>1176</v>
      </c>
      <c r="BJ170" s="287" t="s">
        <v>1176</v>
      </c>
      <c r="BK170" s="287" t="s">
        <v>1176</v>
      </c>
      <c r="BL170" s="287" t="s">
        <v>1176</v>
      </c>
      <c r="BM170" s="287" t="s">
        <v>1176</v>
      </c>
      <c r="BN170" s="287" t="s">
        <v>1176</v>
      </c>
      <c r="BO170" s="287" t="s">
        <v>1176</v>
      </c>
      <c r="BP170" s="287" t="s">
        <v>1176</v>
      </c>
      <c r="BQ170" s="287" t="s">
        <v>1176</v>
      </c>
      <c r="BR170" s="287" t="s">
        <v>1176</v>
      </c>
      <c r="BS170" s="287" t="s">
        <v>1176</v>
      </c>
      <c r="BT170" s="287" t="s">
        <v>1176</v>
      </c>
      <c r="BU170" s="287" t="s">
        <v>1176</v>
      </c>
      <c r="BV170" s="287" t="s">
        <v>1176</v>
      </c>
      <c r="BW170" s="287" t="s">
        <v>1176</v>
      </c>
      <c r="BX170" s="287" t="s">
        <v>1176</v>
      </c>
      <c r="BY170" s="287" t="s">
        <v>1176</v>
      </c>
      <c r="BZ170" s="287" t="s">
        <v>1176</v>
      </c>
      <c r="CA170" s="287" t="s">
        <v>1176</v>
      </c>
      <c r="CB170" s="287" t="s">
        <v>1176</v>
      </c>
      <c r="CC170" s="287" t="s">
        <v>1176</v>
      </c>
      <c r="CD170" s="287" t="s">
        <v>1176</v>
      </c>
      <c r="CE170" s="287" t="s">
        <v>1176</v>
      </c>
      <c r="CF170" s="287" t="s">
        <v>1176</v>
      </c>
      <c r="CG170" s="287" t="s">
        <v>1176</v>
      </c>
      <c r="CH170" s="287" t="s">
        <v>1176</v>
      </c>
      <c r="CI170" s="274"/>
    </row>
    <row r="171" spans="1:87" ht="409.5">
      <c r="A171" s="285">
        <v>161</v>
      </c>
      <c r="B171" s="384">
        <v>339</v>
      </c>
      <c r="C171" s="385" t="s">
        <v>1368</v>
      </c>
      <c r="D171" s="386" t="s">
        <v>23</v>
      </c>
      <c r="E171" s="385" t="s">
        <v>1366</v>
      </c>
      <c r="F171" s="386" t="s">
        <v>25</v>
      </c>
      <c r="G171" s="290" t="s">
        <v>1366</v>
      </c>
      <c r="H171" s="290" t="s">
        <v>1832</v>
      </c>
      <c r="I171" s="290" t="s">
        <v>1303</v>
      </c>
      <c r="J171" s="70" t="s">
        <v>1161</v>
      </c>
      <c r="K171" s="288" t="s">
        <v>1082</v>
      </c>
      <c r="L171" s="289" t="s">
        <v>648</v>
      </c>
      <c r="M171" s="289"/>
      <c r="N171" s="289" t="s">
        <v>648</v>
      </c>
      <c r="O171" s="289"/>
      <c r="P171" s="289"/>
      <c r="Q171" s="289"/>
      <c r="R171" s="289"/>
      <c r="S171" s="289"/>
      <c r="T171" s="289"/>
      <c r="U171" s="289"/>
      <c r="V171" s="290"/>
      <c r="W171" s="290"/>
      <c r="X171" s="290"/>
      <c r="Y171" s="290"/>
      <c r="Z171" s="290"/>
      <c r="AA171" s="290"/>
      <c r="AB171" s="290" t="s">
        <v>1772</v>
      </c>
      <c r="AC171" s="290"/>
      <c r="AD171" s="290"/>
      <c r="AE171" s="290"/>
      <c r="AF171" s="290"/>
      <c r="AG171" s="290"/>
      <c r="AH171" s="290"/>
      <c r="AI171" s="290"/>
      <c r="AJ171" s="290"/>
      <c r="AK171" s="290"/>
      <c r="AL171" s="290"/>
      <c r="AM171" s="290"/>
      <c r="AN171" s="290"/>
      <c r="AO171" s="290"/>
      <c r="AP171" s="290"/>
      <c r="AQ171" s="290"/>
      <c r="AR171" s="290"/>
      <c r="AS171" s="290"/>
      <c r="AT171" s="290"/>
      <c r="AU171" s="290"/>
      <c r="AV171" s="290"/>
      <c r="AW171" s="290"/>
      <c r="AX171" s="290"/>
      <c r="AY171" s="290"/>
      <c r="AZ171" s="290"/>
      <c r="BA171" s="290"/>
      <c r="BB171" s="290"/>
      <c r="BC171" s="290"/>
      <c r="BD171" s="290"/>
      <c r="BE171" s="290"/>
      <c r="BF171" s="290"/>
      <c r="BG171" s="290"/>
      <c r="BH171" s="290"/>
      <c r="BI171" s="290"/>
      <c r="BJ171" s="290"/>
      <c r="BK171" s="290"/>
      <c r="BL171" s="290"/>
      <c r="BM171" s="290"/>
      <c r="BN171" s="290"/>
      <c r="BO171" s="290"/>
      <c r="BP171" s="290"/>
      <c r="BQ171" s="290"/>
      <c r="BR171" s="290"/>
      <c r="BS171" s="290"/>
      <c r="BT171" s="290"/>
      <c r="BU171" s="290"/>
      <c r="BV171" s="290"/>
      <c r="BW171" s="290"/>
      <c r="BX171" s="290"/>
      <c r="BY171" s="290"/>
      <c r="BZ171" s="290"/>
      <c r="CA171" s="291">
        <f t="shared" si="38"/>
        <v>0</v>
      </c>
      <c r="CB171" s="292" t="e">
        <f>CA171/COUNTA($BK171:$BT171)</f>
        <v>#DIV/0!</v>
      </c>
      <c r="CC171" s="291">
        <f t="shared" si="34"/>
        <v>0</v>
      </c>
      <c r="CD171" s="292" t="e">
        <f>CC171/COUNTA($BK171:$BT171)</f>
        <v>#DIV/0!</v>
      </c>
      <c r="CE171" s="291">
        <f t="shared" si="35"/>
        <v>0</v>
      </c>
      <c r="CF171" s="292" t="e">
        <f t="shared" si="39"/>
        <v>#DIV/0!</v>
      </c>
      <c r="CG171" s="291" t="e">
        <f t="shared" si="40"/>
        <v>#DIV/0!</v>
      </c>
      <c r="CH171" s="291" t="e">
        <f t="shared" si="41"/>
        <v>#DIV/0!</v>
      </c>
      <c r="CI171" s="274"/>
    </row>
    <row r="172" spans="1:87" ht="409.5">
      <c r="A172" s="285">
        <v>162</v>
      </c>
      <c r="B172" s="384">
        <v>341</v>
      </c>
      <c r="C172" s="385" t="s">
        <v>1369</v>
      </c>
      <c r="D172" s="386" t="s">
        <v>25</v>
      </c>
      <c r="E172" s="385" t="s">
        <v>1367</v>
      </c>
      <c r="F172" s="386" t="s">
        <v>25</v>
      </c>
      <c r="G172" s="290" t="s">
        <v>1367</v>
      </c>
      <c r="H172" s="290" t="s">
        <v>1833</v>
      </c>
      <c r="I172" s="290" t="s">
        <v>1303</v>
      </c>
      <c r="J172" s="70" t="s">
        <v>1161</v>
      </c>
      <c r="K172" s="288" t="s">
        <v>1082</v>
      </c>
      <c r="L172" s="289" t="s">
        <v>648</v>
      </c>
      <c r="M172" s="289"/>
      <c r="N172" s="289"/>
      <c r="O172" s="289"/>
      <c r="P172" s="289"/>
      <c r="Q172" s="289"/>
      <c r="R172" s="289"/>
      <c r="S172" s="289"/>
      <c r="T172" s="289" t="s">
        <v>648</v>
      </c>
      <c r="U172" s="289"/>
      <c r="V172" s="290"/>
      <c r="W172" s="290"/>
      <c r="X172" s="290"/>
      <c r="Y172" s="290"/>
      <c r="Z172" s="290"/>
      <c r="AA172" s="290"/>
      <c r="AB172" s="290"/>
      <c r="AC172" s="290"/>
      <c r="AD172" s="290"/>
      <c r="AE172" s="290"/>
      <c r="AF172" s="290"/>
      <c r="AG172" s="290"/>
      <c r="AH172" s="290"/>
      <c r="AI172" s="290"/>
      <c r="AJ172" s="290"/>
      <c r="AK172" s="290"/>
      <c r="AL172" s="290"/>
      <c r="AM172" s="290"/>
      <c r="AN172" s="290"/>
      <c r="AO172" s="290"/>
      <c r="AP172" s="290"/>
      <c r="AQ172" s="290"/>
      <c r="AR172" s="290"/>
      <c r="AS172" s="290"/>
      <c r="AT172" s="290"/>
      <c r="AU172" s="290"/>
      <c r="AV172" s="290"/>
      <c r="AW172" s="290"/>
      <c r="AX172" s="290"/>
      <c r="AY172" s="290"/>
      <c r="AZ172" s="290"/>
      <c r="BA172" s="290"/>
      <c r="BB172" s="290"/>
      <c r="BC172" s="290"/>
      <c r="BD172" s="290"/>
      <c r="BE172" s="290"/>
      <c r="BF172" s="290" t="s">
        <v>1768</v>
      </c>
      <c r="BG172" s="290"/>
      <c r="BH172" s="290"/>
      <c r="BI172" s="290"/>
      <c r="BJ172" s="290"/>
      <c r="BK172" s="290"/>
      <c r="BL172" s="290"/>
      <c r="BM172" s="290"/>
      <c r="BN172" s="290"/>
      <c r="BO172" s="290"/>
      <c r="BP172" s="290"/>
      <c r="BQ172" s="290"/>
      <c r="BR172" s="290"/>
      <c r="BS172" s="290"/>
      <c r="BT172" s="290"/>
      <c r="BU172" s="290"/>
      <c r="BV172" s="290"/>
      <c r="BW172" s="290"/>
      <c r="BX172" s="290"/>
      <c r="BY172" s="290"/>
      <c r="BZ172" s="290"/>
      <c r="CA172" s="291">
        <f t="shared" si="38"/>
        <v>0</v>
      </c>
      <c r="CB172" s="292" t="e">
        <f>CA172/COUNTA($BK172:$BT172)</f>
        <v>#DIV/0!</v>
      </c>
      <c r="CC172" s="291">
        <f t="shared" si="34"/>
        <v>0</v>
      </c>
      <c r="CD172" s="292" t="e">
        <f>CC172/COUNTA($BK172:$BT172)</f>
        <v>#DIV/0!</v>
      </c>
      <c r="CE172" s="291">
        <f t="shared" si="35"/>
        <v>0</v>
      </c>
      <c r="CF172" s="292" t="e">
        <f t="shared" si="39"/>
        <v>#DIV/0!</v>
      </c>
      <c r="CG172" s="291" t="e">
        <f t="shared" si="40"/>
        <v>#DIV/0!</v>
      </c>
      <c r="CH172" s="291" t="e">
        <f t="shared" si="41"/>
        <v>#DIV/0!</v>
      </c>
      <c r="CI172" s="274"/>
    </row>
    <row r="173" spans="1:87" ht="24">
      <c r="A173" s="285">
        <v>167</v>
      </c>
      <c r="B173" s="286">
        <v>346</v>
      </c>
      <c r="C173" s="383" t="s">
        <v>351</v>
      </c>
      <c r="D173" s="383"/>
      <c r="E173" s="383"/>
      <c r="F173" s="287" t="s">
        <v>1176</v>
      </c>
      <c r="G173" s="287" t="s">
        <v>1176</v>
      </c>
      <c r="H173" s="287" t="s">
        <v>1176</v>
      </c>
      <c r="I173" s="287" t="s">
        <v>1176</v>
      </c>
      <c r="J173" s="392" t="s">
        <v>1161</v>
      </c>
      <c r="K173" s="287" t="s">
        <v>1176</v>
      </c>
      <c r="L173" s="287" t="s">
        <v>1176</v>
      </c>
      <c r="M173" s="287" t="s">
        <v>1176</v>
      </c>
      <c r="N173" s="287" t="s">
        <v>1176</v>
      </c>
      <c r="O173" s="287" t="s">
        <v>1176</v>
      </c>
      <c r="P173" s="287" t="s">
        <v>1176</v>
      </c>
      <c r="Q173" s="287" t="s">
        <v>1176</v>
      </c>
      <c r="R173" s="287" t="s">
        <v>1176</v>
      </c>
      <c r="S173" s="287" t="s">
        <v>1176</v>
      </c>
      <c r="T173" s="287" t="s">
        <v>1176</v>
      </c>
      <c r="U173" s="287" t="s">
        <v>1176</v>
      </c>
      <c r="V173" s="287" t="s">
        <v>1176</v>
      </c>
      <c r="W173" s="287" t="s">
        <v>1176</v>
      </c>
      <c r="X173" s="287" t="s">
        <v>1176</v>
      </c>
      <c r="Y173" s="287" t="s">
        <v>1176</v>
      </c>
      <c r="Z173" s="287" t="s">
        <v>1176</v>
      </c>
      <c r="AA173" s="287" t="s">
        <v>1176</v>
      </c>
      <c r="AB173" s="287" t="s">
        <v>1176</v>
      </c>
      <c r="AC173" s="287" t="s">
        <v>1176</v>
      </c>
      <c r="AD173" s="287" t="s">
        <v>1176</v>
      </c>
      <c r="AE173" s="287" t="s">
        <v>1176</v>
      </c>
      <c r="AF173" s="287" t="s">
        <v>1176</v>
      </c>
      <c r="AG173" s="287" t="s">
        <v>1176</v>
      </c>
      <c r="AH173" s="287" t="s">
        <v>1176</v>
      </c>
      <c r="AI173" s="287" t="s">
        <v>1176</v>
      </c>
      <c r="AJ173" s="287" t="s">
        <v>1176</v>
      </c>
      <c r="AK173" s="287" t="s">
        <v>1176</v>
      </c>
      <c r="AL173" s="287" t="s">
        <v>1176</v>
      </c>
      <c r="AM173" s="287" t="s">
        <v>1176</v>
      </c>
      <c r="AN173" s="287" t="s">
        <v>1176</v>
      </c>
      <c r="AO173" s="287"/>
      <c r="AP173" s="287" t="s">
        <v>1176</v>
      </c>
      <c r="AQ173" s="287" t="s">
        <v>1176</v>
      </c>
      <c r="AR173" s="287" t="s">
        <v>1176</v>
      </c>
      <c r="AS173" s="287"/>
      <c r="AT173" s="287" t="s">
        <v>1176</v>
      </c>
      <c r="AU173" s="287" t="s">
        <v>1176</v>
      </c>
      <c r="AV173" s="287" t="s">
        <v>1176</v>
      </c>
      <c r="AW173" s="287" t="s">
        <v>1176</v>
      </c>
      <c r="AX173" s="287" t="s">
        <v>1176</v>
      </c>
      <c r="AY173" s="287"/>
      <c r="AZ173" s="287" t="s">
        <v>1176</v>
      </c>
      <c r="BA173" s="287" t="s">
        <v>1176</v>
      </c>
      <c r="BB173" s="287"/>
      <c r="BC173" s="287" t="s">
        <v>1176</v>
      </c>
      <c r="BD173" s="287" t="s">
        <v>1176</v>
      </c>
      <c r="BE173" s="287" t="s">
        <v>1176</v>
      </c>
      <c r="BF173" s="287" t="s">
        <v>1176</v>
      </c>
      <c r="BG173" s="287" t="s">
        <v>1176</v>
      </c>
      <c r="BH173" s="287" t="s">
        <v>1176</v>
      </c>
      <c r="BI173" s="287" t="s">
        <v>1176</v>
      </c>
      <c r="BJ173" s="287" t="s">
        <v>1176</v>
      </c>
      <c r="BK173" s="287" t="s">
        <v>1176</v>
      </c>
      <c r="BL173" s="287" t="s">
        <v>1176</v>
      </c>
      <c r="BM173" s="287" t="s">
        <v>1176</v>
      </c>
      <c r="BN173" s="287" t="s">
        <v>1176</v>
      </c>
      <c r="BO173" s="287" t="s">
        <v>1176</v>
      </c>
      <c r="BP173" s="287" t="s">
        <v>1176</v>
      </c>
      <c r="BQ173" s="287" t="s">
        <v>1176</v>
      </c>
      <c r="BR173" s="287" t="s">
        <v>1176</v>
      </c>
      <c r="BS173" s="287" t="s">
        <v>1176</v>
      </c>
      <c r="BT173" s="287" t="s">
        <v>1176</v>
      </c>
      <c r="BU173" s="287" t="s">
        <v>1176</v>
      </c>
      <c r="BV173" s="287" t="s">
        <v>1176</v>
      </c>
      <c r="BW173" s="287" t="s">
        <v>1176</v>
      </c>
      <c r="BX173" s="287" t="s">
        <v>1176</v>
      </c>
      <c r="BY173" s="287" t="s">
        <v>1176</v>
      </c>
      <c r="BZ173" s="287" t="s">
        <v>1176</v>
      </c>
      <c r="CA173" s="287" t="s">
        <v>1176</v>
      </c>
      <c r="CB173" s="287" t="s">
        <v>1176</v>
      </c>
      <c r="CC173" s="287" t="s">
        <v>1176</v>
      </c>
      <c r="CD173" s="287" t="s">
        <v>1176</v>
      </c>
      <c r="CE173" s="287" t="s">
        <v>1176</v>
      </c>
      <c r="CF173" s="287" t="s">
        <v>1176</v>
      </c>
      <c r="CG173" s="287" t="s">
        <v>1176</v>
      </c>
      <c r="CH173" s="287" t="s">
        <v>1176</v>
      </c>
      <c r="CI173" s="274"/>
    </row>
    <row r="174" spans="1:87" ht="36">
      <c r="A174" s="285">
        <v>168</v>
      </c>
      <c r="B174" s="286">
        <v>347</v>
      </c>
      <c r="C174" s="383" t="s">
        <v>352</v>
      </c>
      <c r="D174" s="383"/>
      <c r="E174" s="383"/>
      <c r="F174" s="287" t="s">
        <v>1176</v>
      </c>
      <c r="G174" s="287" t="s">
        <v>1176</v>
      </c>
      <c r="H174" s="287" t="s">
        <v>1176</v>
      </c>
      <c r="I174" s="287" t="s">
        <v>1176</v>
      </c>
      <c r="J174" s="392" t="s">
        <v>1161</v>
      </c>
      <c r="K174" s="287" t="s">
        <v>1176</v>
      </c>
      <c r="L174" s="287" t="s">
        <v>1176</v>
      </c>
      <c r="M174" s="287" t="s">
        <v>1176</v>
      </c>
      <c r="N174" s="287" t="s">
        <v>1176</v>
      </c>
      <c r="O174" s="287" t="s">
        <v>1176</v>
      </c>
      <c r="P174" s="287" t="s">
        <v>1176</v>
      </c>
      <c r="Q174" s="287" t="s">
        <v>1176</v>
      </c>
      <c r="R174" s="287" t="s">
        <v>1176</v>
      </c>
      <c r="S174" s="287" t="s">
        <v>1176</v>
      </c>
      <c r="T174" s="287" t="s">
        <v>1176</v>
      </c>
      <c r="U174" s="287" t="s">
        <v>1176</v>
      </c>
      <c r="V174" s="287" t="s">
        <v>1176</v>
      </c>
      <c r="W174" s="287" t="s">
        <v>1176</v>
      </c>
      <c r="X174" s="287" t="s">
        <v>1176</v>
      </c>
      <c r="Y174" s="287" t="s">
        <v>1176</v>
      </c>
      <c r="Z174" s="287" t="s">
        <v>1176</v>
      </c>
      <c r="AA174" s="287" t="s">
        <v>1176</v>
      </c>
      <c r="AB174" s="287" t="s">
        <v>1176</v>
      </c>
      <c r="AC174" s="287" t="s">
        <v>1176</v>
      </c>
      <c r="AD174" s="287" t="s">
        <v>1176</v>
      </c>
      <c r="AE174" s="287" t="s">
        <v>1176</v>
      </c>
      <c r="AF174" s="287" t="s">
        <v>1176</v>
      </c>
      <c r="AG174" s="287" t="s">
        <v>1176</v>
      </c>
      <c r="AH174" s="287" t="s">
        <v>1176</v>
      </c>
      <c r="AI174" s="287" t="s">
        <v>1176</v>
      </c>
      <c r="AJ174" s="287" t="s">
        <v>1176</v>
      </c>
      <c r="AK174" s="287" t="s">
        <v>1176</v>
      </c>
      <c r="AL174" s="287" t="s">
        <v>1176</v>
      </c>
      <c r="AM174" s="287" t="s">
        <v>1176</v>
      </c>
      <c r="AN174" s="287" t="s">
        <v>1176</v>
      </c>
      <c r="AO174" s="287"/>
      <c r="AP174" s="287" t="s">
        <v>1176</v>
      </c>
      <c r="AQ174" s="287" t="s">
        <v>1176</v>
      </c>
      <c r="AR174" s="287" t="s">
        <v>1176</v>
      </c>
      <c r="AS174" s="287"/>
      <c r="AT174" s="287" t="s">
        <v>1176</v>
      </c>
      <c r="AU174" s="287" t="s">
        <v>1176</v>
      </c>
      <c r="AV174" s="287" t="s">
        <v>1176</v>
      </c>
      <c r="AW174" s="287" t="s">
        <v>1176</v>
      </c>
      <c r="AX174" s="287" t="s">
        <v>1176</v>
      </c>
      <c r="AY174" s="287"/>
      <c r="AZ174" s="287" t="s">
        <v>1176</v>
      </c>
      <c r="BA174" s="287" t="s">
        <v>1176</v>
      </c>
      <c r="BB174" s="287"/>
      <c r="BC174" s="287" t="s">
        <v>1176</v>
      </c>
      <c r="BD174" s="287" t="s">
        <v>1176</v>
      </c>
      <c r="BE174" s="287" t="s">
        <v>1176</v>
      </c>
      <c r="BF174" s="287" t="s">
        <v>1176</v>
      </c>
      <c r="BG174" s="287" t="s">
        <v>1176</v>
      </c>
      <c r="BH174" s="287" t="s">
        <v>1176</v>
      </c>
      <c r="BI174" s="287" t="s">
        <v>1176</v>
      </c>
      <c r="BJ174" s="287" t="s">
        <v>1176</v>
      </c>
      <c r="BK174" s="287" t="s">
        <v>1176</v>
      </c>
      <c r="BL174" s="287" t="s">
        <v>1176</v>
      </c>
      <c r="BM174" s="287" t="s">
        <v>1176</v>
      </c>
      <c r="BN174" s="287" t="s">
        <v>1176</v>
      </c>
      <c r="BO174" s="287" t="s">
        <v>1176</v>
      </c>
      <c r="BP174" s="287" t="s">
        <v>1176</v>
      </c>
      <c r="BQ174" s="287" t="s">
        <v>1176</v>
      </c>
      <c r="BR174" s="287" t="s">
        <v>1176</v>
      </c>
      <c r="BS174" s="287" t="s">
        <v>1176</v>
      </c>
      <c r="BT174" s="287" t="s">
        <v>1176</v>
      </c>
      <c r="BU174" s="287" t="s">
        <v>1176</v>
      </c>
      <c r="BV174" s="287" t="s">
        <v>1176</v>
      </c>
      <c r="BW174" s="287" t="s">
        <v>1176</v>
      </c>
      <c r="BX174" s="287" t="s">
        <v>1176</v>
      </c>
      <c r="BY174" s="287" t="s">
        <v>1176</v>
      </c>
      <c r="BZ174" s="287" t="s">
        <v>1176</v>
      </c>
      <c r="CA174" s="287" t="s">
        <v>1176</v>
      </c>
      <c r="CB174" s="287" t="s">
        <v>1176</v>
      </c>
      <c r="CC174" s="287" t="s">
        <v>1176</v>
      </c>
      <c r="CD174" s="287" t="s">
        <v>1176</v>
      </c>
      <c r="CE174" s="287" t="s">
        <v>1176</v>
      </c>
      <c r="CF174" s="287" t="s">
        <v>1176</v>
      </c>
      <c r="CG174" s="287" t="s">
        <v>1176</v>
      </c>
      <c r="CH174" s="287" t="s">
        <v>1176</v>
      </c>
      <c r="CI174" s="274"/>
    </row>
    <row r="175" spans="1:87" ht="24">
      <c r="A175" s="651">
        <v>169</v>
      </c>
      <c r="B175" s="646">
        <v>350</v>
      </c>
      <c r="C175" s="645" t="s">
        <v>1375</v>
      </c>
      <c r="D175" s="645" t="s">
        <v>23</v>
      </c>
      <c r="E175" s="645" t="s">
        <v>1372</v>
      </c>
      <c r="F175" s="645" t="s">
        <v>25</v>
      </c>
      <c r="G175" s="616" t="s">
        <v>1372</v>
      </c>
      <c r="H175" s="290" t="s">
        <v>1698</v>
      </c>
      <c r="I175" s="616" t="s">
        <v>1303</v>
      </c>
      <c r="J175" s="70" t="s">
        <v>1161</v>
      </c>
      <c r="K175" s="288" t="s">
        <v>1082</v>
      </c>
      <c r="L175" s="289" t="s">
        <v>648</v>
      </c>
      <c r="M175" s="289"/>
      <c r="N175" s="289" t="s">
        <v>648</v>
      </c>
      <c r="O175" s="289"/>
      <c r="P175" s="289"/>
      <c r="Q175" s="289"/>
      <c r="R175" s="289"/>
      <c r="S175" s="289"/>
      <c r="T175" s="289"/>
      <c r="U175" s="289"/>
      <c r="V175" s="290"/>
      <c r="W175" s="290"/>
      <c r="X175" s="290"/>
      <c r="Y175" s="290"/>
      <c r="Z175" s="290"/>
      <c r="AA175" s="290"/>
      <c r="AB175" s="290" t="s">
        <v>1768</v>
      </c>
      <c r="AC175" s="290" t="s">
        <v>1768</v>
      </c>
      <c r="AD175" s="290" t="s">
        <v>1768</v>
      </c>
      <c r="AE175" s="290"/>
      <c r="AF175" s="290"/>
      <c r="AG175" s="290"/>
      <c r="AH175" s="290"/>
      <c r="AI175" s="290"/>
      <c r="AJ175" s="290"/>
      <c r="AK175" s="290"/>
      <c r="AL175" s="290"/>
      <c r="AM175" s="290"/>
      <c r="AN175" s="290"/>
      <c r="AO175" s="290"/>
      <c r="AP175" s="290"/>
      <c r="AQ175" s="290"/>
      <c r="AR175" s="290"/>
      <c r="AS175" s="290"/>
      <c r="AT175" s="290"/>
      <c r="AU175" s="290"/>
      <c r="AV175" s="290"/>
      <c r="AW175" s="290"/>
      <c r="AX175" s="290"/>
      <c r="AY175" s="290"/>
      <c r="AZ175" s="290"/>
      <c r="BA175" s="290"/>
      <c r="BB175" s="290"/>
      <c r="BC175" s="290"/>
      <c r="BD175" s="290"/>
      <c r="BE175" s="290"/>
      <c r="BF175" s="290"/>
      <c r="BG175" s="290"/>
      <c r="BH175" s="290"/>
      <c r="BI175" s="290"/>
      <c r="BJ175" s="290"/>
      <c r="BK175" s="290"/>
      <c r="BL175" s="290"/>
      <c r="BM175" s="290"/>
      <c r="BN175" s="290"/>
      <c r="BO175" s="290"/>
      <c r="BP175" s="290"/>
      <c r="BQ175" s="290"/>
      <c r="BR175" s="290"/>
      <c r="BS175" s="290"/>
      <c r="BT175" s="290"/>
      <c r="BU175" s="290"/>
      <c r="BV175" s="290"/>
      <c r="BW175" s="290"/>
      <c r="BX175" s="290"/>
      <c r="BY175" s="290"/>
      <c r="BZ175" s="290"/>
      <c r="CA175" s="291">
        <f t="shared" si="38"/>
        <v>0</v>
      </c>
      <c r="CB175" s="292" t="e">
        <f>CA175/COUNTA($BK175:$BT175)</f>
        <v>#DIV/0!</v>
      </c>
      <c r="CC175" s="291">
        <f t="shared" si="34"/>
        <v>0</v>
      </c>
      <c r="CD175" s="292" t="e">
        <f>CC175/COUNTA($BK175:$BT175)</f>
        <v>#DIV/0!</v>
      </c>
      <c r="CE175" s="291">
        <f t="shared" si="35"/>
        <v>0</v>
      </c>
      <c r="CF175" s="292" t="e">
        <f t="shared" si="39"/>
        <v>#DIV/0!</v>
      </c>
      <c r="CG175" s="291" t="e">
        <f t="shared" si="40"/>
        <v>#DIV/0!</v>
      </c>
      <c r="CH175" s="291" t="e">
        <f t="shared" si="41"/>
        <v>#DIV/0!</v>
      </c>
      <c r="CI175" s="274"/>
    </row>
    <row r="176" spans="1:87" ht="24">
      <c r="A176" s="653"/>
      <c r="B176" s="648"/>
      <c r="C176" s="644"/>
      <c r="D176" s="644"/>
      <c r="E176" s="644"/>
      <c r="F176" s="644"/>
      <c r="G176" s="618"/>
      <c r="H176" s="290" t="s">
        <v>1527</v>
      </c>
      <c r="I176" s="618"/>
      <c r="J176" s="70" t="s">
        <v>1161</v>
      </c>
      <c r="K176" s="288" t="s">
        <v>1082</v>
      </c>
      <c r="L176" s="289"/>
      <c r="M176" s="290"/>
      <c r="N176" s="290" t="s">
        <v>648</v>
      </c>
      <c r="O176" s="290"/>
      <c r="P176" s="290"/>
      <c r="Q176" s="290"/>
      <c r="R176" s="290"/>
      <c r="S176" s="290"/>
      <c r="T176" s="290"/>
      <c r="U176" s="290"/>
      <c r="V176" s="290"/>
      <c r="W176" s="290"/>
      <c r="X176" s="290"/>
      <c r="Y176" s="290"/>
      <c r="Z176" s="290"/>
      <c r="AA176" s="290"/>
      <c r="AB176" s="290"/>
      <c r="AC176" s="290"/>
      <c r="AD176" s="290" t="s">
        <v>1769</v>
      </c>
      <c r="AE176" s="290"/>
      <c r="AF176" s="290"/>
      <c r="AG176" s="290"/>
      <c r="AH176" s="290"/>
      <c r="AI176" s="290"/>
      <c r="AJ176" s="290"/>
      <c r="AK176" s="290"/>
      <c r="AL176" s="290"/>
      <c r="AM176" s="290"/>
      <c r="AN176" s="290"/>
      <c r="AO176" s="290"/>
      <c r="AP176" s="290"/>
      <c r="AQ176" s="290"/>
      <c r="AR176" s="290"/>
      <c r="AS176" s="290"/>
      <c r="AT176" s="290"/>
      <c r="AU176" s="290"/>
      <c r="AV176" s="290"/>
      <c r="AW176" s="290"/>
      <c r="AX176" s="290"/>
      <c r="AY176" s="290"/>
      <c r="AZ176" s="290"/>
      <c r="BA176" s="290"/>
      <c r="BB176" s="290"/>
      <c r="BC176" s="290"/>
      <c r="BD176" s="290"/>
      <c r="BE176" s="290"/>
      <c r="BF176" s="290"/>
      <c r="BG176" s="290"/>
      <c r="BH176" s="290"/>
      <c r="BI176" s="290"/>
      <c r="BJ176" s="290"/>
      <c r="BK176" s="290"/>
      <c r="BL176" s="290"/>
      <c r="BM176" s="290"/>
      <c r="BN176" s="290"/>
      <c r="BO176" s="290"/>
      <c r="BP176" s="290"/>
      <c r="BQ176" s="290"/>
      <c r="BR176" s="290"/>
      <c r="BS176" s="290"/>
      <c r="BT176" s="290"/>
      <c r="BU176" s="290"/>
      <c r="BV176" s="290"/>
      <c r="BW176" s="290"/>
      <c r="BX176" s="290"/>
      <c r="BY176" s="290"/>
      <c r="BZ176" s="290"/>
      <c r="CA176" s="291">
        <f t="shared" si="38"/>
        <v>0</v>
      </c>
      <c r="CB176" s="292" t="e">
        <f t="shared" ref="CB176:CB178" si="46">CA176/COUNTA($BK176:$BT176)</f>
        <v>#DIV/0!</v>
      </c>
      <c r="CC176" s="291">
        <f t="shared" si="34"/>
        <v>0</v>
      </c>
      <c r="CD176" s="292" t="e">
        <f t="shared" ref="CD176:CD178" si="47">CC176/COUNTA($BK176:$BT176)</f>
        <v>#DIV/0!</v>
      </c>
      <c r="CE176" s="291">
        <f t="shared" si="35"/>
        <v>0</v>
      </c>
      <c r="CF176" s="292" t="e">
        <f t="shared" si="39"/>
        <v>#DIV/0!</v>
      </c>
      <c r="CG176" s="291" t="e">
        <f t="shared" si="40"/>
        <v>#DIV/0!</v>
      </c>
      <c r="CH176" s="291" t="e">
        <f t="shared" si="41"/>
        <v>#DIV/0!</v>
      </c>
      <c r="CI176" s="274"/>
    </row>
    <row r="177" spans="1:87" ht="24">
      <c r="A177" s="651">
        <v>170</v>
      </c>
      <c r="B177" s="646">
        <v>353</v>
      </c>
      <c r="C177" s="645" t="s">
        <v>1376</v>
      </c>
      <c r="D177" s="645" t="s">
        <v>23</v>
      </c>
      <c r="E177" s="645" t="s">
        <v>1435</v>
      </c>
      <c r="F177" s="645" t="s">
        <v>25</v>
      </c>
      <c r="G177" s="616" t="s">
        <v>1435</v>
      </c>
      <c r="H177" s="290" t="s">
        <v>1699</v>
      </c>
      <c r="I177" s="290" t="s">
        <v>1303</v>
      </c>
      <c r="J177" s="70" t="s">
        <v>1161</v>
      </c>
      <c r="K177" s="288" t="s">
        <v>1082</v>
      </c>
      <c r="L177" s="289" t="s">
        <v>648</v>
      </c>
      <c r="M177" s="289"/>
      <c r="N177" s="289"/>
      <c r="O177" s="289" t="s">
        <v>648</v>
      </c>
      <c r="P177" s="289"/>
      <c r="Q177" s="289"/>
      <c r="R177" s="289"/>
      <c r="S177" s="289"/>
      <c r="T177" s="289"/>
      <c r="U177" s="289"/>
      <c r="V177" s="290"/>
      <c r="W177" s="290"/>
      <c r="X177" s="290"/>
      <c r="Y177" s="290"/>
      <c r="Z177" s="290"/>
      <c r="AA177" s="290"/>
      <c r="AB177" s="290"/>
      <c r="AC177" s="290"/>
      <c r="AD177" s="290"/>
      <c r="AE177" s="290" t="s">
        <v>1768</v>
      </c>
      <c r="AF177" s="290" t="s">
        <v>1768</v>
      </c>
      <c r="AG177" s="290" t="s">
        <v>1768</v>
      </c>
      <c r="AH177" s="290" t="s">
        <v>1768</v>
      </c>
      <c r="AI177" s="290"/>
      <c r="AJ177" s="290"/>
      <c r="AK177" s="290"/>
      <c r="AL177" s="290"/>
      <c r="AM177" s="290"/>
      <c r="AN177" s="290"/>
      <c r="AO177" s="290"/>
      <c r="AP177" s="290"/>
      <c r="AQ177" s="290"/>
      <c r="AR177" s="290"/>
      <c r="AS177" s="290"/>
      <c r="AT177" s="290"/>
      <c r="AU177" s="290"/>
      <c r="AV177" s="290"/>
      <c r="AW177" s="290"/>
      <c r="AX177" s="290"/>
      <c r="AY177" s="290"/>
      <c r="AZ177" s="290"/>
      <c r="BA177" s="290"/>
      <c r="BB177" s="290"/>
      <c r="BC177" s="290"/>
      <c r="BD177" s="290"/>
      <c r="BE177" s="290"/>
      <c r="BF177" s="290"/>
      <c r="BG177" s="290"/>
      <c r="BH177" s="290"/>
      <c r="BI177" s="290"/>
      <c r="BJ177" s="290"/>
      <c r="BK177" s="290"/>
      <c r="BL177" s="290"/>
      <c r="BM177" s="290"/>
      <c r="BN177" s="290"/>
      <c r="BO177" s="290"/>
      <c r="BP177" s="290"/>
      <c r="BQ177" s="290"/>
      <c r="BR177" s="290"/>
      <c r="BS177" s="290"/>
      <c r="BT177" s="290"/>
      <c r="BU177" s="290"/>
      <c r="BV177" s="290"/>
      <c r="BW177" s="290"/>
      <c r="BX177" s="290"/>
      <c r="BY177" s="290"/>
      <c r="BZ177" s="290"/>
      <c r="CA177" s="291">
        <f t="shared" si="38"/>
        <v>0</v>
      </c>
      <c r="CB177" s="292" t="e">
        <f t="shared" si="46"/>
        <v>#DIV/0!</v>
      </c>
      <c r="CC177" s="291">
        <f t="shared" si="34"/>
        <v>0</v>
      </c>
      <c r="CD177" s="292" t="e">
        <f t="shared" si="47"/>
        <v>#DIV/0!</v>
      </c>
      <c r="CE177" s="291">
        <f t="shared" si="35"/>
        <v>0</v>
      </c>
      <c r="CF177" s="292" t="e">
        <f t="shared" si="39"/>
        <v>#DIV/0!</v>
      </c>
      <c r="CG177" s="291" t="e">
        <f t="shared" si="40"/>
        <v>#DIV/0!</v>
      </c>
      <c r="CH177" s="291" t="e">
        <f t="shared" si="41"/>
        <v>#DIV/0!</v>
      </c>
      <c r="CI177" s="274"/>
    </row>
    <row r="178" spans="1:87" ht="24">
      <c r="A178" s="653"/>
      <c r="B178" s="648"/>
      <c r="C178" s="644"/>
      <c r="D178" s="644"/>
      <c r="E178" s="644"/>
      <c r="F178" s="644"/>
      <c r="G178" s="618"/>
      <c r="H178" s="290" t="s">
        <v>1834</v>
      </c>
      <c r="I178" s="290" t="s">
        <v>1303</v>
      </c>
      <c r="J178" s="70" t="s">
        <v>1161</v>
      </c>
      <c r="K178" s="288" t="s">
        <v>1082</v>
      </c>
      <c r="L178" s="289"/>
      <c r="M178" s="290"/>
      <c r="N178" s="290"/>
      <c r="O178" s="290" t="s">
        <v>648</v>
      </c>
      <c r="P178" s="290"/>
      <c r="Q178" s="290"/>
      <c r="R178" s="290"/>
      <c r="S178" s="290"/>
      <c r="T178" s="290"/>
      <c r="U178" s="290"/>
      <c r="V178" s="290"/>
      <c r="W178" s="290"/>
      <c r="X178" s="290"/>
      <c r="Y178" s="290"/>
      <c r="Z178" s="290"/>
      <c r="AA178" s="290"/>
      <c r="AB178" s="290"/>
      <c r="AC178" s="290"/>
      <c r="AD178" s="290"/>
      <c r="AE178" s="290"/>
      <c r="AF178" s="290"/>
      <c r="AG178" s="290"/>
      <c r="AH178" s="290" t="s">
        <v>1771</v>
      </c>
      <c r="AI178" s="290"/>
      <c r="AJ178" s="290"/>
      <c r="AK178" s="290"/>
      <c r="AL178" s="290"/>
      <c r="AM178" s="290"/>
      <c r="AN178" s="290"/>
      <c r="AO178" s="290"/>
      <c r="AP178" s="290"/>
      <c r="AQ178" s="290"/>
      <c r="AR178" s="290"/>
      <c r="AS178" s="290"/>
      <c r="AT178" s="290"/>
      <c r="AU178" s="290"/>
      <c r="AV178" s="290"/>
      <c r="AW178" s="290"/>
      <c r="AX178" s="290"/>
      <c r="AY178" s="290"/>
      <c r="AZ178" s="290"/>
      <c r="BA178" s="290"/>
      <c r="BB178" s="290"/>
      <c r="BC178" s="290"/>
      <c r="BD178" s="290"/>
      <c r="BE178" s="290"/>
      <c r="BF178" s="290"/>
      <c r="BG178" s="290"/>
      <c r="BH178" s="290"/>
      <c r="BI178" s="290"/>
      <c r="BJ178" s="290"/>
      <c r="BK178" s="290"/>
      <c r="BL178" s="290"/>
      <c r="BM178" s="290"/>
      <c r="BN178" s="290"/>
      <c r="BO178" s="290"/>
      <c r="BP178" s="290"/>
      <c r="BQ178" s="290"/>
      <c r="BR178" s="290"/>
      <c r="BS178" s="290"/>
      <c r="BT178" s="290"/>
      <c r="BU178" s="290"/>
      <c r="BV178" s="290"/>
      <c r="BW178" s="290"/>
      <c r="BX178" s="290"/>
      <c r="BY178" s="290"/>
      <c r="BZ178" s="290"/>
      <c r="CA178" s="291">
        <f t="shared" si="38"/>
        <v>0</v>
      </c>
      <c r="CB178" s="292" t="e">
        <f t="shared" si="46"/>
        <v>#DIV/0!</v>
      </c>
      <c r="CC178" s="291">
        <f t="shared" si="34"/>
        <v>0</v>
      </c>
      <c r="CD178" s="292" t="e">
        <f t="shared" si="47"/>
        <v>#DIV/0!</v>
      </c>
      <c r="CE178" s="291">
        <f t="shared" si="35"/>
        <v>0</v>
      </c>
      <c r="CF178" s="292" t="e">
        <f t="shared" si="39"/>
        <v>#DIV/0!</v>
      </c>
      <c r="CG178" s="291" t="e">
        <f t="shared" si="40"/>
        <v>#DIV/0!</v>
      </c>
      <c r="CH178" s="291" t="e">
        <f t="shared" si="41"/>
        <v>#DIV/0!</v>
      </c>
      <c r="CI178" s="274"/>
    </row>
    <row r="179" spans="1:87" ht="24">
      <c r="A179" s="651">
        <v>171</v>
      </c>
      <c r="B179" s="646">
        <v>356</v>
      </c>
      <c r="C179" s="645" t="s">
        <v>739</v>
      </c>
      <c r="D179" s="645" t="s">
        <v>25</v>
      </c>
      <c r="E179" s="645" t="s">
        <v>1373</v>
      </c>
      <c r="F179" s="645" t="s">
        <v>25</v>
      </c>
      <c r="G179" s="616" t="s">
        <v>1373</v>
      </c>
      <c r="H179" s="290" t="s">
        <v>1835</v>
      </c>
      <c r="I179" s="290" t="s">
        <v>1303</v>
      </c>
      <c r="J179" s="70" t="s">
        <v>1161</v>
      </c>
      <c r="K179" s="288" t="s">
        <v>1082</v>
      </c>
      <c r="L179" s="289" t="s">
        <v>648</v>
      </c>
      <c r="M179" s="289" t="s">
        <v>648</v>
      </c>
      <c r="N179" s="289"/>
      <c r="O179" s="289"/>
      <c r="P179" s="289"/>
      <c r="Q179" s="289"/>
      <c r="R179" s="289"/>
      <c r="S179" s="289"/>
      <c r="T179" s="289"/>
      <c r="U179" s="289"/>
      <c r="V179" s="290"/>
      <c r="W179" s="290" t="s">
        <v>1768</v>
      </c>
      <c r="X179" s="290"/>
      <c r="Y179" s="290"/>
      <c r="Z179" s="290"/>
      <c r="AA179" s="290"/>
      <c r="AB179" s="290"/>
      <c r="AC179" s="290"/>
      <c r="AD179" s="290"/>
      <c r="AE179" s="290"/>
      <c r="AF179" s="290"/>
      <c r="AG179" s="290"/>
      <c r="AH179" s="290"/>
      <c r="AI179" s="290"/>
      <c r="AJ179" s="290"/>
      <c r="AK179" s="290"/>
      <c r="AL179" s="290"/>
      <c r="AM179" s="290"/>
      <c r="AN179" s="290"/>
      <c r="AO179" s="290"/>
      <c r="AP179" s="290"/>
      <c r="AQ179" s="290"/>
      <c r="AR179" s="290"/>
      <c r="AS179" s="290"/>
      <c r="AT179" s="290"/>
      <c r="AU179" s="290"/>
      <c r="AV179" s="290"/>
      <c r="AW179" s="290"/>
      <c r="AX179" s="290"/>
      <c r="AY179" s="290"/>
      <c r="AZ179" s="290"/>
      <c r="BA179" s="290"/>
      <c r="BB179" s="290"/>
      <c r="BC179" s="290"/>
      <c r="BD179" s="290"/>
      <c r="BE179" s="290"/>
      <c r="BF179" s="290"/>
      <c r="BG179" s="290"/>
      <c r="BH179" s="290"/>
      <c r="BI179" s="290"/>
      <c r="BJ179" s="290"/>
      <c r="BK179" s="290"/>
      <c r="BL179" s="290"/>
      <c r="BM179" s="290"/>
      <c r="BN179" s="290"/>
      <c r="BO179" s="290"/>
      <c r="BP179" s="290"/>
      <c r="BQ179" s="290"/>
      <c r="BR179" s="290"/>
      <c r="BS179" s="290"/>
      <c r="BT179" s="290"/>
      <c r="BU179" s="290"/>
      <c r="BV179" s="290"/>
      <c r="BW179" s="290"/>
      <c r="BX179" s="290"/>
      <c r="BY179" s="290"/>
      <c r="BZ179" s="290"/>
      <c r="CA179" s="291">
        <f t="shared" si="38"/>
        <v>0</v>
      </c>
      <c r="CB179" s="292" t="e">
        <f>CA179/COUNTA($BK179:$BT179)</f>
        <v>#DIV/0!</v>
      </c>
      <c r="CC179" s="291">
        <f t="shared" si="34"/>
        <v>0</v>
      </c>
      <c r="CD179" s="292" t="e">
        <f>CC179/COUNTA($BK179:$BT179)</f>
        <v>#DIV/0!</v>
      </c>
      <c r="CE179" s="291">
        <f t="shared" si="35"/>
        <v>0</v>
      </c>
      <c r="CF179" s="292" t="e">
        <f t="shared" si="39"/>
        <v>#DIV/0!</v>
      </c>
      <c r="CG179" s="291" t="e">
        <f t="shared" si="40"/>
        <v>#DIV/0!</v>
      </c>
      <c r="CH179" s="291" t="e">
        <f t="shared" si="41"/>
        <v>#DIV/0!</v>
      </c>
      <c r="CI179" s="274"/>
    </row>
    <row r="180" spans="1:87" ht="24">
      <c r="A180" s="653"/>
      <c r="B180" s="648"/>
      <c r="C180" s="644"/>
      <c r="D180" s="644"/>
      <c r="E180" s="644"/>
      <c r="F180" s="644"/>
      <c r="G180" s="618"/>
      <c r="H180" s="290" t="s">
        <v>1775</v>
      </c>
      <c r="I180" s="290" t="s">
        <v>1303</v>
      </c>
      <c r="J180" s="70" t="s">
        <v>1161</v>
      </c>
      <c r="K180" s="288" t="s">
        <v>1082</v>
      </c>
      <c r="L180" s="289" t="s">
        <v>648</v>
      </c>
      <c r="M180" s="289" t="s">
        <v>648</v>
      </c>
      <c r="N180" s="289"/>
      <c r="O180" s="289"/>
      <c r="P180" s="289"/>
      <c r="Q180" s="289"/>
      <c r="R180" s="289"/>
      <c r="S180" s="289"/>
      <c r="T180" s="289"/>
      <c r="U180" s="289"/>
      <c r="V180" s="290"/>
      <c r="W180" s="290" t="s">
        <v>1768</v>
      </c>
      <c r="X180" s="290"/>
      <c r="Y180" s="290"/>
      <c r="Z180" s="290"/>
      <c r="AA180" s="290"/>
      <c r="AB180" s="290"/>
      <c r="AC180" s="290"/>
      <c r="AD180" s="290"/>
      <c r="AE180" s="290"/>
      <c r="AF180" s="290"/>
      <c r="AG180" s="290"/>
      <c r="AH180" s="290"/>
      <c r="AI180" s="290"/>
      <c r="AJ180" s="290"/>
      <c r="AK180" s="290"/>
      <c r="AL180" s="290"/>
      <c r="AM180" s="290"/>
      <c r="AN180" s="290"/>
      <c r="AO180" s="290"/>
      <c r="AP180" s="290"/>
      <c r="AQ180" s="290"/>
      <c r="AR180" s="290"/>
      <c r="AS180" s="290"/>
      <c r="AT180" s="290"/>
      <c r="AU180" s="290"/>
      <c r="AV180" s="290"/>
      <c r="AW180" s="290"/>
      <c r="AX180" s="290"/>
      <c r="AY180" s="290"/>
      <c r="AZ180" s="290"/>
      <c r="BA180" s="290"/>
      <c r="BB180" s="290"/>
      <c r="BC180" s="290"/>
      <c r="BD180" s="290"/>
      <c r="BE180" s="290"/>
      <c r="BF180" s="290"/>
      <c r="BG180" s="290"/>
      <c r="BH180" s="290"/>
      <c r="BI180" s="290"/>
      <c r="BJ180" s="290"/>
      <c r="BK180" s="290"/>
      <c r="BL180" s="290"/>
      <c r="BM180" s="290"/>
      <c r="BN180" s="290"/>
      <c r="BO180" s="290"/>
      <c r="BP180" s="290"/>
      <c r="BQ180" s="290"/>
      <c r="BR180" s="290"/>
      <c r="BS180" s="290"/>
      <c r="BT180" s="290"/>
      <c r="BU180" s="290"/>
      <c r="BV180" s="290"/>
      <c r="BW180" s="290"/>
      <c r="BX180" s="290"/>
      <c r="BY180" s="290"/>
      <c r="BZ180" s="290"/>
      <c r="CA180" s="291">
        <f t="shared" si="38"/>
        <v>0</v>
      </c>
      <c r="CB180" s="292" t="e">
        <f>CA180/COUNTA($BK180:$BT180)</f>
        <v>#DIV/0!</v>
      </c>
      <c r="CC180" s="291">
        <f t="shared" si="34"/>
        <v>0</v>
      </c>
      <c r="CD180" s="292" t="e">
        <f>CC180/COUNTA($BK180:$BT180)</f>
        <v>#DIV/0!</v>
      </c>
      <c r="CE180" s="291">
        <f t="shared" si="35"/>
        <v>0</v>
      </c>
      <c r="CF180" s="292" t="e">
        <f t="shared" si="39"/>
        <v>#DIV/0!</v>
      </c>
      <c r="CG180" s="291" t="e">
        <f t="shared" si="40"/>
        <v>#DIV/0!</v>
      </c>
      <c r="CH180" s="291" t="e">
        <f t="shared" si="41"/>
        <v>#DIV/0!</v>
      </c>
      <c r="CI180" s="274"/>
    </row>
    <row r="181" spans="1:87" ht="24">
      <c r="A181" s="651">
        <v>172</v>
      </c>
      <c r="B181" s="646">
        <v>357</v>
      </c>
      <c r="C181" s="645" t="s">
        <v>744</v>
      </c>
      <c r="D181" s="645" t="s">
        <v>23</v>
      </c>
      <c r="E181" s="645" t="s">
        <v>1374</v>
      </c>
      <c r="F181" s="645" t="s">
        <v>25</v>
      </c>
      <c r="G181" s="646" t="s">
        <v>1374</v>
      </c>
      <c r="H181" s="290" t="s">
        <v>1780</v>
      </c>
      <c r="I181" s="290" t="s">
        <v>1303</v>
      </c>
      <c r="J181" s="70" t="s">
        <v>1161</v>
      </c>
      <c r="K181" s="288" t="s">
        <v>1082</v>
      </c>
      <c r="L181" s="289" t="s">
        <v>648</v>
      </c>
      <c r="M181" s="289" t="s">
        <v>648</v>
      </c>
      <c r="N181" s="289"/>
      <c r="O181" s="289"/>
      <c r="P181" s="289"/>
      <c r="Q181" s="289"/>
      <c r="R181" s="289"/>
      <c r="S181" s="289"/>
      <c r="T181" s="289"/>
      <c r="U181" s="289"/>
      <c r="V181" s="290"/>
      <c r="W181" s="290"/>
      <c r="X181" s="290"/>
      <c r="Y181" s="290" t="s">
        <v>1768</v>
      </c>
      <c r="Z181" s="290"/>
      <c r="AA181" s="290"/>
      <c r="AB181" s="290"/>
      <c r="AC181" s="290"/>
      <c r="AD181" s="290"/>
      <c r="AE181" s="290"/>
      <c r="AF181" s="290"/>
      <c r="AG181" s="290"/>
      <c r="AH181" s="290"/>
      <c r="AI181" s="290"/>
      <c r="AJ181" s="290"/>
      <c r="AK181" s="290"/>
      <c r="AL181" s="290"/>
      <c r="AM181" s="290"/>
      <c r="AN181" s="290"/>
      <c r="AO181" s="290"/>
      <c r="AP181" s="290"/>
      <c r="AQ181" s="290"/>
      <c r="AR181" s="290"/>
      <c r="AS181" s="290"/>
      <c r="AT181" s="290"/>
      <c r="AU181" s="290"/>
      <c r="AV181" s="290"/>
      <c r="AW181" s="290"/>
      <c r="AX181" s="290"/>
      <c r="AY181" s="290"/>
      <c r="AZ181" s="290"/>
      <c r="BA181" s="290"/>
      <c r="BB181" s="290"/>
      <c r="BC181" s="290"/>
      <c r="BD181" s="290"/>
      <c r="BE181" s="290"/>
      <c r="BF181" s="290"/>
      <c r="BG181" s="290"/>
      <c r="BH181" s="290"/>
      <c r="BI181" s="290"/>
      <c r="BJ181" s="290"/>
      <c r="BK181" s="290"/>
      <c r="BL181" s="290"/>
      <c r="BM181" s="290"/>
      <c r="BN181" s="290"/>
      <c r="BO181" s="290"/>
      <c r="BP181" s="290"/>
      <c r="BQ181" s="290"/>
      <c r="BR181" s="290"/>
      <c r="BS181" s="290"/>
      <c r="BT181" s="290"/>
      <c r="BU181" s="290"/>
      <c r="BV181" s="290"/>
      <c r="BW181" s="290"/>
      <c r="BX181" s="290"/>
      <c r="BY181" s="290"/>
      <c r="BZ181" s="290"/>
      <c r="CA181" s="291">
        <f t="shared" si="38"/>
        <v>0</v>
      </c>
      <c r="CB181" s="292" t="e">
        <f t="shared" ref="CB181:CB187" si="48">CA181/COUNTA($BK181:$BT181)</f>
        <v>#DIV/0!</v>
      </c>
      <c r="CC181" s="291">
        <f t="shared" si="34"/>
        <v>0</v>
      </c>
      <c r="CD181" s="292" t="e">
        <f t="shared" ref="CD181:CD187" si="49">CC181/COUNTA($BK181:$BT181)</f>
        <v>#DIV/0!</v>
      </c>
      <c r="CE181" s="291">
        <f t="shared" si="35"/>
        <v>0</v>
      </c>
      <c r="CF181" s="292" t="e">
        <f t="shared" si="39"/>
        <v>#DIV/0!</v>
      </c>
      <c r="CG181" s="291" t="e">
        <f t="shared" si="40"/>
        <v>#DIV/0!</v>
      </c>
      <c r="CH181" s="291" t="e">
        <f t="shared" si="41"/>
        <v>#DIV/0!</v>
      </c>
      <c r="CI181" s="274"/>
    </row>
    <row r="182" spans="1:87" ht="24">
      <c r="A182" s="652"/>
      <c r="B182" s="647"/>
      <c r="C182" s="643"/>
      <c r="D182" s="643"/>
      <c r="E182" s="643"/>
      <c r="F182" s="643"/>
      <c r="G182" s="647"/>
      <c r="H182" s="290" t="s">
        <v>1937</v>
      </c>
      <c r="I182" s="290" t="s">
        <v>1079</v>
      </c>
      <c r="J182" s="70" t="s">
        <v>1161</v>
      </c>
      <c r="K182" s="288" t="s">
        <v>1082</v>
      </c>
      <c r="L182" s="289" t="s">
        <v>648</v>
      </c>
      <c r="M182" s="289" t="s">
        <v>648</v>
      </c>
      <c r="N182" s="289"/>
      <c r="O182" s="289"/>
      <c r="P182" s="289"/>
      <c r="Q182" s="289"/>
      <c r="R182" s="289"/>
      <c r="S182" s="289"/>
      <c r="T182" s="289"/>
      <c r="U182" s="289"/>
      <c r="V182" s="289" t="s">
        <v>648</v>
      </c>
      <c r="W182" s="290" t="s">
        <v>1772</v>
      </c>
      <c r="X182" s="290"/>
      <c r="Y182" s="290"/>
      <c r="Z182" s="290"/>
      <c r="AA182" s="290"/>
      <c r="AB182" s="290"/>
      <c r="AC182" s="290"/>
      <c r="AD182" s="290"/>
      <c r="AE182" s="290"/>
      <c r="AF182" s="290"/>
      <c r="AG182" s="290"/>
      <c r="AH182" s="290"/>
      <c r="AI182" s="290"/>
      <c r="AJ182" s="290"/>
      <c r="AK182" s="290"/>
      <c r="AL182" s="290"/>
      <c r="AM182" s="290"/>
      <c r="AN182" s="290"/>
      <c r="AO182" s="290"/>
      <c r="AP182" s="290"/>
      <c r="AQ182" s="290"/>
      <c r="AR182" s="290"/>
      <c r="AS182" s="290"/>
      <c r="AT182" s="290"/>
      <c r="AU182" s="290"/>
      <c r="AV182" s="290"/>
      <c r="AW182" s="290"/>
      <c r="AX182" s="290"/>
      <c r="AY182" s="290"/>
      <c r="AZ182" s="290"/>
      <c r="BA182" s="290"/>
      <c r="BB182" s="290"/>
      <c r="BC182" s="290"/>
      <c r="BD182" s="290"/>
      <c r="BE182" s="290"/>
      <c r="BF182" s="290"/>
      <c r="BG182" s="290"/>
      <c r="BH182" s="290"/>
      <c r="BI182" s="290"/>
      <c r="BJ182" s="290"/>
      <c r="BK182" s="290"/>
      <c r="BL182" s="290"/>
      <c r="BM182" s="290"/>
      <c r="BN182" s="290"/>
      <c r="BO182" s="290"/>
      <c r="BP182" s="290"/>
      <c r="BQ182" s="290"/>
      <c r="BR182" s="290"/>
      <c r="BS182" s="290"/>
      <c r="BT182" s="290"/>
      <c r="BU182" s="290"/>
      <c r="BV182" s="290"/>
      <c r="BW182" s="290"/>
      <c r="BX182" s="290"/>
      <c r="BY182" s="290"/>
      <c r="BZ182" s="290"/>
      <c r="CA182" s="291">
        <f t="shared" si="38"/>
        <v>0</v>
      </c>
      <c r="CB182" s="292" t="e">
        <f t="shared" si="48"/>
        <v>#DIV/0!</v>
      </c>
      <c r="CC182" s="291">
        <f t="shared" si="34"/>
        <v>0</v>
      </c>
      <c r="CD182" s="292" t="e">
        <f t="shared" si="49"/>
        <v>#DIV/0!</v>
      </c>
      <c r="CE182" s="291">
        <f t="shared" si="35"/>
        <v>0</v>
      </c>
      <c r="CF182" s="292" t="e">
        <f t="shared" si="39"/>
        <v>#DIV/0!</v>
      </c>
      <c r="CG182" s="291" t="e">
        <f t="shared" si="40"/>
        <v>#DIV/0!</v>
      </c>
      <c r="CH182" s="291" t="e">
        <f t="shared" si="41"/>
        <v>#DIV/0!</v>
      </c>
      <c r="CI182" s="274"/>
    </row>
    <row r="183" spans="1:87" ht="36">
      <c r="A183" s="285">
        <v>174</v>
      </c>
      <c r="B183" s="286">
        <v>361</v>
      </c>
      <c r="C183" s="383" t="s">
        <v>356</v>
      </c>
      <c r="D183" s="383"/>
      <c r="E183" s="383"/>
      <c r="F183" s="287" t="s">
        <v>1176</v>
      </c>
      <c r="G183" s="287" t="s">
        <v>1176</v>
      </c>
      <c r="H183" s="287" t="s">
        <v>1176</v>
      </c>
      <c r="I183" s="287" t="s">
        <v>1176</v>
      </c>
      <c r="J183" s="392" t="s">
        <v>1161</v>
      </c>
      <c r="K183" s="287" t="s">
        <v>1176</v>
      </c>
      <c r="L183" s="287" t="s">
        <v>1176</v>
      </c>
      <c r="M183" s="287" t="s">
        <v>1176</v>
      </c>
      <c r="N183" s="287" t="s">
        <v>1176</v>
      </c>
      <c r="O183" s="287" t="s">
        <v>1176</v>
      </c>
      <c r="P183" s="287" t="s">
        <v>1176</v>
      </c>
      <c r="Q183" s="287" t="s">
        <v>1176</v>
      </c>
      <c r="R183" s="287" t="s">
        <v>1176</v>
      </c>
      <c r="S183" s="287" t="s">
        <v>1176</v>
      </c>
      <c r="T183" s="287" t="s">
        <v>1176</v>
      </c>
      <c r="U183" s="287" t="s">
        <v>1176</v>
      </c>
      <c r="V183" s="287" t="s">
        <v>1176</v>
      </c>
      <c r="W183" s="287" t="s">
        <v>1176</v>
      </c>
      <c r="X183" s="287" t="s">
        <v>1176</v>
      </c>
      <c r="Y183" s="287" t="s">
        <v>1176</v>
      </c>
      <c r="Z183" s="287" t="s">
        <v>1176</v>
      </c>
      <c r="AA183" s="287" t="s">
        <v>1176</v>
      </c>
      <c r="AB183" s="287" t="s">
        <v>1176</v>
      </c>
      <c r="AC183" s="287" t="s">
        <v>1176</v>
      </c>
      <c r="AD183" s="287" t="s">
        <v>1176</v>
      </c>
      <c r="AE183" s="287" t="s">
        <v>1176</v>
      </c>
      <c r="AF183" s="287" t="s">
        <v>1176</v>
      </c>
      <c r="AG183" s="287" t="s">
        <v>1176</v>
      </c>
      <c r="AH183" s="287" t="s">
        <v>1176</v>
      </c>
      <c r="AI183" s="287" t="s">
        <v>1176</v>
      </c>
      <c r="AJ183" s="287" t="s">
        <v>1176</v>
      </c>
      <c r="AK183" s="287" t="s">
        <v>1176</v>
      </c>
      <c r="AL183" s="287" t="s">
        <v>1176</v>
      </c>
      <c r="AM183" s="287" t="s">
        <v>1176</v>
      </c>
      <c r="AN183" s="287" t="s">
        <v>1176</v>
      </c>
      <c r="AO183" s="287"/>
      <c r="AP183" s="287" t="s">
        <v>1176</v>
      </c>
      <c r="AQ183" s="287" t="s">
        <v>1176</v>
      </c>
      <c r="AR183" s="287" t="s">
        <v>1176</v>
      </c>
      <c r="AS183" s="287"/>
      <c r="AT183" s="287" t="s">
        <v>1176</v>
      </c>
      <c r="AU183" s="287" t="s">
        <v>1176</v>
      </c>
      <c r="AV183" s="287" t="s">
        <v>1176</v>
      </c>
      <c r="AW183" s="287" t="s">
        <v>1176</v>
      </c>
      <c r="AX183" s="287" t="s">
        <v>1176</v>
      </c>
      <c r="AY183" s="287"/>
      <c r="AZ183" s="287" t="s">
        <v>1176</v>
      </c>
      <c r="BA183" s="287" t="s">
        <v>1176</v>
      </c>
      <c r="BB183" s="287"/>
      <c r="BC183" s="287" t="s">
        <v>1176</v>
      </c>
      <c r="BD183" s="287" t="s">
        <v>1176</v>
      </c>
      <c r="BE183" s="287" t="s">
        <v>1176</v>
      </c>
      <c r="BF183" s="287" t="s">
        <v>1176</v>
      </c>
      <c r="BG183" s="287" t="s">
        <v>1176</v>
      </c>
      <c r="BH183" s="287" t="s">
        <v>1176</v>
      </c>
      <c r="BI183" s="287" t="s">
        <v>1176</v>
      </c>
      <c r="BJ183" s="287" t="s">
        <v>1176</v>
      </c>
      <c r="BK183" s="287" t="s">
        <v>1176</v>
      </c>
      <c r="BL183" s="287" t="s">
        <v>1176</v>
      </c>
      <c r="BM183" s="287" t="s">
        <v>1176</v>
      </c>
      <c r="BN183" s="287" t="s">
        <v>1176</v>
      </c>
      <c r="BO183" s="287" t="s">
        <v>1176</v>
      </c>
      <c r="BP183" s="287" t="s">
        <v>1176</v>
      </c>
      <c r="BQ183" s="287" t="s">
        <v>1176</v>
      </c>
      <c r="BR183" s="287" t="s">
        <v>1176</v>
      </c>
      <c r="BS183" s="287" t="s">
        <v>1176</v>
      </c>
      <c r="BT183" s="287" t="s">
        <v>1176</v>
      </c>
      <c r="BU183" s="287" t="s">
        <v>1176</v>
      </c>
      <c r="BV183" s="287" t="s">
        <v>1176</v>
      </c>
      <c r="BW183" s="287" t="s">
        <v>1176</v>
      </c>
      <c r="BX183" s="287" t="s">
        <v>1176</v>
      </c>
      <c r="BY183" s="287" t="s">
        <v>1176</v>
      </c>
      <c r="BZ183" s="287" t="s">
        <v>1176</v>
      </c>
      <c r="CA183" s="287" t="s">
        <v>1176</v>
      </c>
      <c r="CB183" s="287" t="s">
        <v>1176</v>
      </c>
      <c r="CC183" s="287" t="s">
        <v>1176</v>
      </c>
      <c r="CD183" s="287" t="s">
        <v>1176</v>
      </c>
      <c r="CE183" s="287" t="s">
        <v>1176</v>
      </c>
      <c r="CF183" s="287" t="s">
        <v>1176</v>
      </c>
      <c r="CG183" s="287" t="s">
        <v>1176</v>
      </c>
      <c r="CH183" s="287" t="s">
        <v>1176</v>
      </c>
      <c r="CI183" s="274"/>
    </row>
    <row r="184" spans="1:87" ht="24">
      <c r="A184" s="652"/>
      <c r="B184" s="647"/>
      <c r="C184" s="643"/>
      <c r="D184" s="643"/>
      <c r="E184" s="643"/>
      <c r="F184" s="643"/>
      <c r="G184" s="617"/>
      <c r="H184" s="290" t="s">
        <v>1776</v>
      </c>
      <c r="I184" s="290" t="s">
        <v>1303</v>
      </c>
      <c r="J184" s="70" t="s">
        <v>1161</v>
      </c>
      <c r="K184" s="288" t="s">
        <v>1082</v>
      </c>
      <c r="L184" s="289" t="s">
        <v>648</v>
      </c>
      <c r="M184" s="289"/>
      <c r="N184" s="289"/>
      <c r="O184" s="289"/>
      <c r="P184" s="289" t="s">
        <v>648</v>
      </c>
      <c r="Q184" s="289"/>
      <c r="R184" s="289"/>
      <c r="S184" s="289"/>
      <c r="T184" s="289"/>
      <c r="U184" s="289"/>
      <c r="V184" s="290"/>
      <c r="W184" s="290"/>
      <c r="X184" s="290"/>
      <c r="Y184" s="290"/>
      <c r="Z184" s="290"/>
      <c r="AA184" s="290"/>
      <c r="AB184" s="290"/>
      <c r="AC184" s="290"/>
      <c r="AD184" s="290"/>
      <c r="AE184" s="290"/>
      <c r="AF184" s="290"/>
      <c r="AG184" s="290"/>
      <c r="AH184" s="290"/>
      <c r="AI184" s="290"/>
      <c r="AJ184" s="290" t="s">
        <v>1769</v>
      </c>
      <c r="AK184" s="290"/>
      <c r="AL184" s="290"/>
      <c r="AM184" s="290"/>
      <c r="AN184" s="290"/>
      <c r="AO184" s="290"/>
      <c r="AP184" s="290"/>
      <c r="AQ184" s="290"/>
      <c r="AR184" s="290"/>
      <c r="AS184" s="290"/>
      <c r="AT184" s="290"/>
      <c r="AU184" s="290"/>
      <c r="AV184" s="290"/>
      <c r="AW184" s="290"/>
      <c r="AX184" s="290"/>
      <c r="AY184" s="290"/>
      <c r="AZ184" s="290"/>
      <c r="BA184" s="290"/>
      <c r="BB184" s="290"/>
      <c r="BC184" s="290"/>
      <c r="BD184" s="290"/>
      <c r="BE184" s="290"/>
      <c r="BF184" s="290"/>
      <c r="BG184" s="290"/>
      <c r="BH184" s="290"/>
      <c r="BI184" s="290"/>
      <c r="BJ184" s="290"/>
      <c r="BK184" s="290"/>
      <c r="BL184" s="290"/>
      <c r="BM184" s="290"/>
      <c r="BN184" s="290"/>
      <c r="BO184" s="290"/>
      <c r="BP184" s="290"/>
      <c r="BQ184" s="290"/>
      <c r="BR184" s="290"/>
      <c r="BS184" s="290"/>
      <c r="BT184" s="290"/>
      <c r="BU184" s="290"/>
      <c r="BV184" s="290"/>
      <c r="BW184" s="290"/>
      <c r="BX184" s="290"/>
      <c r="BY184" s="290"/>
      <c r="BZ184" s="290"/>
      <c r="CA184" s="291">
        <f t="shared" si="38"/>
        <v>0</v>
      </c>
      <c r="CB184" s="292" t="e">
        <f t="shared" si="48"/>
        <v>#DIV/0!</v>
      </c>
      <c r="CC184" s="291">
        <f t="shared" si="34"/>
        <v>0</v>
      </c>
      <c r="CD184" s="292" t="e">
        <f t="shared" si="49"/>
        <v>#DIV/0!</v>
      </c>
      <c r="CE184" s="291">
        <f t="shared" si="35"/>
        <v>0</v>
      </c>
      <c r="CF184" s="292" t="e">
        <f t="shared" si="39"/>
        <v>#DIV/0!</v>
      </c>
      <c r="CG184" s="291" t="e">
        <f t="shared" si="40"/>
        <v>#DIV/0!</v>
      </c>
      <c r="CH184" s="291" t="e">
        <f t="shared" si="41"/>
        <v>#DIV/0!</v>
      </c>
      <c r="CI184" s="274"/>
    </row>
    <row r="185" spans="1:87" ht="24">
      <c r="A185" s="652"/>
      <c r="B185" s="647"/>
      <c r="C185" s="643"/>
      <c r="D185" s="643"/>
      <c r="E185" s="643"/>
      <c r="F185" s="643"/>
      <c r="G185" s="617"/>
      <c r="H185" s="290" t="s">
        <v>1700</v>
      </c>
      <c r="I185" s="290" t="s">
        <v>1303</v>
      </c>
      <c r="J185" s="70" t="s">
        <v>1161</v>
      </c>
      <c r="K185" s="288" t="s">
        <v>1082</v>
      </c>
      <c r="L185" s="289" t="s">
        <v>648</v>
      </c>
      <c r="M185" s="289" t="s">
        <v>648</v>
      </c>
      <c r="N185" s="289"/>
      <c r="O185" s="289"/>
      <c r="P185" s="289"/>
      <c r="Q185" s="289"/>
      <c r="R185" s="289"/>
      <c r="S185" s="289"/>
      <c r="T185" s="289"/>
      <c r="U185" s="289"/>
      <c r="V185" s="290"/>
      <c r="W185" s="290" t="s">
        <v>1772</v>
      </c>
      <c r="X185" s="290"/>
      <c r="Y185" s="290"/>
      <c r="Z185" s="290"/>
      <c r="AA185" s="290"/>
      <c r="AB185" s="290"/>
      <c r="AC185" s="290"/>
      <c r="AD185" s="290"/>
      <c r="AE185" s="290"/>
      <c r="AF185" s="290"/>
      <c r="AG185" s="290"/>
      <c r="AH185" s="290"/>
      <c r="AI185" s="290"/>
      <c r="AJ185" s="290"/>
      <c r="AK185" s="290"/>
      <c r="AL185" s="290"/>
      <c r="AM185" s="290"/>
      <c r="AN185" s="290"/>
      <c r="AO185" s="290"/>
      <c r="AP185" s="290"/>
      <c r="AQ185" s="290"/>
      <c r="AR185" s="290"/>
      <c r="AS185" s="290"/>
      <c r="AT185" s="290"/>
      <c r="AU185" s="290"/>
      <c r="AV185" s="290"/>
      <c r="AW185" s="290"/>
      <c r="AX185" s="290"/>
      <c r="AY185" s="290"/>
      <c r="AZ185" s="290"/>
      <c r="BA185" s="290"/>
      <c r="BB185" s="290"/>
      <c r="BC185" s="290"/>
      <c r="BD185" s="290"/>
      <c r="BE185" s="290"/>
      <c r="BF185" s="290"/>
      <c r="BG185" s="290"/>
      <c r="BH185" s="290"/>
      <c r="BI185" s="290"/>
      <c r="BJ185" s="290"/>
      <c r="BK185" s="290"/>
      <c r="BL185" s="290"/>
      <c r="BM185" s="290"/>
      <c r="BN185" s="290"/>
      <c r="BO185" s="290"/>
      <c r="BP185" s="290"/>
      <c r="BQ185" s="290"/>
      <c r="BR185" s="290"/>
      <c r="BS185" s="290"/>
      <c r="BT185" s="290"/>
      <c r="BU185" s="290"/>
      <c r="BV185" s="290"/>
      <c r="BW185" s="290"/>
      <c r="BX185" s="290"/>
      <c r="BY185" s="290"/>
      <c r="BZ185" s="290"/>
      <c r="CA185" s="291">
        <f t="shared" si="38"/>
        <v>0</v>
      </c>
      <c r="CB185" s="292" t="e">
        <f t="shared" si="48"/>
        <v>#DIV/0!</v>
      </c>
      <c r="CC185" s="291">
        <f t="shared" si="34"/>
        <v>0</v>
      </c>
      <c r="CD185" s="292" t="e">
        <f t="shared" si="49"/>
        <v>#DIV/0!</v>
      </c>
      <c r="CE185" s="291">
        <f t="shared" si="35"/>
        <v>0</v>
      </c>
      <c r="CF185" s="292" t="e">
        <f t="shared" si="39"/>
        <v>#DIV/0!</v>
      </c>
      <c r="CG185" s="291" t="e">
        <f t="shared" si="40"/>
        <v>#DIV/0!</v>
      </c>
      <c r="CH185" s="291" t="e">
        <f t="shared" si="41"/>
        <v>#DIV/0!</v>
      </c>
      <c r="CI185" s="274"/>
    </row>
    <row r="186" spans="1:87" ht="24">
      <c r="A186" s="652"/>
      <c r="B186" s="647"/>
      <c r="C186" s="643"/>
      <c r="D186" s="643"/>
      <c r="E186" s="643"/>
      <c r="F186" s="643"/>
      <c r="G186" s="617"/>
      <c r="H186" s="290" t="s">
        <v>1701</v>
      </c>
      <c r="I186" s="290" t="s">
        <v>1303</v>
      </c>
      <c r="J186" s="70" t="s">
        <v>1161</v>
      </c>
      <c r="K186" s="288" t="s">
        <v>1082</v>
      </c>
      <c r="L186" s="289" t="s">
        <v>648</v>
      </c>
      <c r="M186" s="289" t="s">
        <v>648</v>
      </c>
      <c r="N186" s="289"/>
      <c r="O186" s="289"/>
      <c r="P186" s="289"/>
      <c r="Q186" s="289"/>
      <c r="R186" s="289"/>
      <c r="S186" s="289"/>
      <c r="T186" s="289"/>
      <c r="U186" s="289"/>
      <c r="V186" s="290"/>
      <c r="W186" s="290" t="s">
        <v>1768</v>
      </c>
      <c r="X186" s="290"/>
      <c r="Y186" s="290"/>
      <c r="Z186" s="290"/>
      <c r="AA186" s="290"/>
      <c r="AB186" s="290"/>
      <c r="AC186" s="290"/>
      <c r="AD186" s="290"/>
      <c r="AE186" s="290"/>
      <c r="AF186" s="290"/>
      <c r="AG186" s="290"/>
      <c r="AH186" s="290"/>
      <c r="AI186" s="290"/>
      <c r="AJ186" s="290"/>
      <c r="AK186" s="290"/>
      <c r="AL186" s="290"/>
      <c r="AM186" s="290"/>
      <c r="AN186" s="290"/>
      <c r="AO186" s="290"/>
      <c r="AP186" s="290"/>
      <c r="AQ186" s="290"/>
      <c r="AR186" s="290"/>
      <c r="AS186" s="290"/>
      <c r="AT186" s="290"/>
      <c r="AU186" s="290"/>
      <c r="AV186" s="290"/>
      <c r="AW186" s="290"/>
      <c r="AX186" s="290"/>
      <c r="AY186" s="290"/>
      <c r="AZ186" s="290"/>
      <c r="BA186" s="290"/>
      <c r="BB186" s="290"/>
      <c r="BC186" s="290"/>
      <c r="BD186" s="290"/>
      <c r="BE186" s="290"/>
      <c r="BF186" s="290"/>
      <c r="BG186" s="290"/>
      <c r="BH186" s="290"/>
      <c r="BI186" s="290"/>
      <c r="BJ186" s="290"/>
      <c r="BK186" s="290"/>
      <c r="BL186" s="290"/>
      <c r="BM186" s="290"/>
      <c r="BN186" s="290"/>
      <c r="BO186" s="290"/>
      <c r="BP186" s="290"/>
      <c r="BQ186" s="290"/>
      <c r="BR186" s="290"/>
      <c r="BS186" s="290"/>
      <c r="BT186" s="290"/>
      <c r="BU186" s="290"/>
      <c r="BV186" s="290"/>
      <c r="BW186" s="290"/>
      <c r="BX186" s="290"/>
      <c r="BY186" s="290"/>
      <c r="BZ186" s="290"/>
      <c r="CA186" s="291">
        <f t="shared" si="38"/>
        <v>0</v>
      </c>
      <c r="CB186" s="292" t="e">
        <f t="shared" si="48"/>
        <v>#DIV/0!</v>
      </c>
      <c r="CC186" s="291">
        <f t="shared" si="34"/>
        <v>0</v>
      </c>
      <c r="CD186" s="292" t="e">
        <f t="shared" si="49"/>
        <v>#DIV/0!</v>
      </c>
      <c r="CE186" s="291">
        <f t="shared" si="35"/>
        <v>0</v>
      </c>
      <c r="CF186" s="292" t="e">
        <f t="shared" si="39"/>
        <v>#DIV/0!</v>
      </c>
      <c r="CG186" s="291" t="e">
        <f t="shared" si="40"/>
        <v>#DIV/0!</v>
      </c>
      <c r="CH186" s="291" t="e">
        <f t="shared" si="41"/>
        <v>#DIV/0!</v>
      </c>
      <c r="CI186" s="274"/>
    </row>
    <row r="187" spans="1:87" ht="24">
      <c r="A187" s="653"/>
      <c r="B187" s="648"/>
      <c r="C187" s="644"/>
      <c r="D187" s="644"/>
      <c r="E187" s="644"/>
      <c r="F187" s="644"/>
      <c r="G187" s="618"/>
      <c r="H187" s="290" t="s">
        <v>1836</v>
      </c>
      <c r="I187" s="290" t="s">
        <v>1303</v>
      </c>
      <c r="J187" s="70" t="s">
        <v>1161</v>
      </c>
      <c r="K187" s="288" t="s">
        <v>1082</v>
      </c>
      <c r="L187" s="289" t="s">
        <v>648</v>
      </c>
      <c r="M187" s="289" t="s">
        <v>648</v>
      </c>
      <c r="N187" s="289"/>
      <c r="O187" s="289"/>
      <c r="P187" s="289"/>
      <c r="Q187" s="289"/>
      <c r="R187" s="289"/>
      <c r="S187" s="289"/>
      <c r="T187" s="289"/>
      <c r="U187" s="289"/>
      <c r="V187" s="290"/>
      <c r="W187" s="290"/>
      <c r="X187" s="290" t="s">
        <v>1768</v>
      </c>
      <c r="Y187" s="290"/>
      <c r="Z187" s="290"/>
      <c r="AA187" s="290"/>
      <c r="AB187" s="290"/>
      <c r="AC187" s="290"/>
      <c r="AD187" s="290"/>
      <c r="AE187" s="290"/>
      <c r="AF187" s="290"/>
      <c r="AG187" s="290"/>
      <c r="AH187" s="290"/>
      <c r="AI187" s="290"/>
      <c r="AJ187" s="290"/>
      <c r="AK187" s="290"/>
      <c r="AL187" s="290"/>
      <c r="AM187" s="290"/>
      <c r="AN187" s="290"/>
      <c r="AO187" s="290"/>
      <c r="AP187" s="290"/>
      <c r="AQ187" s="290"/>
      <c r="AR187" s="290"/>
      <c r="AS187" s="290"/>
      <c r="AT187" s="290"/>
      <c r="AU187" s="290"/>
      <c r="AV187" s="290"/>
      <c r="AW187" s="290"/>
      <c r="AX187" s="290"/>
      <c r="AY187" s="290"/>
      <c r="AZ187" s="290"/>
      <c r="BA187" s="290"/>
      <c r="BB187" s="290"/>
      <c r="BC187" s="290"/>
      <c r="BD187" s="290"/>
      <c r="BE187" s="290"/>
      <c r="BF187" s="290"/>
      <c r="BG187" s="290"/>
      <c r="BH187" s="290"/>
      <c r="BI187" s="290"/>
      <c r="BJ187" s="290"/>
      <c r="BK187" s="290"/>
      <c r="BL187" s="290"/>
      <c r="BM187" s="290"/>
      <c r="BN187" s="290"/>
      <c r="BO187" s="290"/>
      <c r="BP187" s="290"/>
      <c r="BQ187" s="290"/>
      <c r="BR187" s="290"/>
      <c r="BS187" s="290"/>
      <c r="BT187" s="290"/>
      <c r="BU187" s="290"/>
      <c r="BV187" s="290"/>
      <c r="BW187" s="290"/>
      <c r="BX187" s="290"/>
      <c r="BY187" s="290"/>
      <c r="BZ187" s="290"/>
      <c r="CA187" s="291">
        <f t="shared" si="38"/>
        <v>0</v>
      </c>
      <c r="CB187" s="292" t="e">
        <f t="shared" si="48"/>
        <v>#DIV/0!</v>
      </c>
      <c r="CC187" s="291">
        <f t="shared" si="34"/>
        <v>0</v>
      </c>
      <c r="CD187" s="292" t="e">
        <f t="shared" si="49"/>
        <v>#DIV/0!</v>
      </c>
      <c r="CE187" s="291">
        <f t="shared" si="35"/>
        <v>0</v>
      </c>
      <c r="CF187" s="292" t="e">
        <f t="shared" si="39"/>
        <v>#DIV/0!</v>
      </c>
      <c r="CG187" s="291" t="e">
        <f t="shared" si="40"/>
        <v>#DIV/0!</v>
      </c>
      <c r="CH187" s="291" t="e">
        <f t="shared" si="41"/>
        <v>#DIV/0!</v>
      </c>
      <c r="CI187" s="274"/>
    </row>
    <row r="188" spans="1:87" ht="24">
      <c r="A188" s="285">
        <v>176</v>
      </c>
      <c r="B188" s="286">
        <v>365</v>
      </c>
      <c r="C188" s="383" t="s">
        <v>357</v>
      </c>
      <c r="D188" s="383"/>
      <c r="E188" s="383"/>
      <c r="F188" s="287" t="s">
        <v>1176</v>
      </c>
      <c r="G188" s="287" t="s">
        <v>1176</v>
      </c>
      <c r="H188" s="287" t="s">
        <v>1176</v>
      </c>
      <c r="I188" s="287" t="s">
        <v>1176</v>
      </c>
      <c r="J188" s="392" t="s">
        <v>1161</v>
      </c>
      <c r="K188" s="287" t="s">
        <v>1176</v>
      </c>
      <c r="L188" s="287" t="s">
        <v>1176</v>
      </c>
      <c r="M188" s="287" t="s">
        <v>1176</v>
      </c>
      <c r="N188" s="287" t="s">
        <v>1176</v>
      </c>
      <c r="O188" s="287" t="s">
        <v>1176</v>
      </c>
      <c r="P188" s="287" t="s">
        <v>1176</v>
      </c>
      <c r="Q188" s="287" t="s">
        <v>1176</v>
      </c>
      <c r="R188" s="287" t="s">
        <v>1176</v>
      </c>
      <c r="S188" s="287" t="s">
        <v>1176</v>
      </c>
      <c r="T188" s="287" t="s">
        <v>1176</v>
      </c>
      <c r="U188" s="287" t="s">
        <v>1176</v>
      </c>
      <c r="V188" s="287" t="s">
        <v>1176</v>
      </c>
      <c r="W188" s="287" t="s">
        <v>1176</v>
      </c>
      <c r="X188" s="287" t="s">
        <v>1176</v>
      </c>
      <c r="Y188" s="287" t="s">
        <v>1176</v>
      </c>
      <c r="Z188" s="287" t="s">
        <v>1176</v>
      </c>
      <c r="AA188" s="287" t="s">
        <v>1176</v>
      </c>
      <c r="AB188" s="287" t="s">
        <v>1176</v>
      </c>
      <c r="AC188" s="287" t="s">
        <v>1176</v>
      </c>
      <c r="AD188" s="287" t="s">
        <v>1176</v>
      </c>
      <c r="AE188" s="287" t="s">
        <v>1176</v>
      </c>
      <c r="AF188" s="287" t="s">
        <v>1176</v>
      </c>
      <c r="AG188" s="287" t="s">
        <v>1176</v>
      </c>
      <c r="AH188" s="287" t="s">
        <v>1176</v>
      </c>
      <c r="AI188" s="287" t="s">
        <v>1176</v>
      </c>
      <c r="AJ188" s="287" t="s">
        <v>1176</v>
      </c>
      <c r="AK188" s="287" t="s">
        <v>1176</v>
      </c>
      <c r="AL188" s="287" t="s">
        <v>1176</v>
      </c>
      <c r="AM188" s="287" t="s">
        <v>1176</v>
      </c>
      <c r="AN188" s="287" t="s">
        <v>1176</v>
      </c>
      <c r="AO188" s="287"/>
      <c r="AP188" s="287" t="s">
        <v>1176</v>
      </c>
      <c r="AQ188" s="287" t="s">
        <v>1176</v>
      </c>
      <c r="AR188" s="287" t="s">
        <v>1176</v>
      </c>
      <c r="AS188" s="287"/>
      <c r="AT188" s="287" t="s">
        <v>1176</v>
      </c>
      <c r="AU188" s="287" t="s">
        <v>1176</v>
      </c>
      <c r="AV188" s="287" t="s">
        <v>1176</v>
      </c>
      <c r="AW188" s="287" t="s">
        <v>1176</v>
      </c>
      <c r="AX188" s="287" t="s">
        <v>1176</v>
      </c>
      <c r="AY188" s="287"/>
      <c r="AZ188" s="287" t="s">
        <v>1176</v>
      </c>
      <c r="BA188" s="287" t="s">
        <v>1176</v>
      </c>
      <c r="BB188" s="287"/>
      <c r="BC188" s="287" t="s">
        <v>1176</v>
      </c>
      <c r="BD188" s="287" t="s">
        <v>1176</v>
      </c>
      <c r="BE188" s="287" t="s">
        <v>1176</v>
      </c>
      <c r="BF188" s="287" t="s">
        <v>1176</v>
      </c>
      <c r="BG188" s="287" t="s">
        <v>1176</v>
      </c>
      <c r="BH188" s="287" t="s">
        <v>1176</v>
      </c>
      <c r="BI188" s="287" t="s">
        <v>1176</v>
      </c>
      <c r="BJ188" s="287" t="s">
        <v>1176</v>
      </c>
      <c r="BK188" s="287" t="s">
        <v>1176</v>
      </c>
      <c r="BL188" s="287" t="s">
        <v>1176</v>
      </c>
      <c r="BM188" s="287" t="s">
        <v>1176</v>
      </c>
      <c r="BN188" s="287" t="s">
        <v>1176</v>
      </c>
      <c r="BO188" s="287" t="s">
        <v>1176</v>
      </c>
      <c r="BP188" s="287" t="s">
        <v>1176</v>
      </c>
      <c r="BQ188" s="287" t="s">
        <v>1176</v>
      </c>
      <c r="BR188" s="287" t="s">
        <v>1176</v>
      </c>
      <c r="BS188" s="287" t="s">
        <v>1176</v>
      </c>
      <c r="BT188" s="287" t="s">
        <v>1176</v>
      </c>
      <c r="BU188" s="287" t="s">
        <v>1176</v>
      </c>
      <c r="BV188" s="287" t="s">
        <v>1176</v>
      </c>
      <c r="BW188" s="287" t="s">
        <v>1176</v>
      </c>
      <c r="BX188" s="287" t="s">
        <v>1176</v>
      </c>
      <c r="BY188" s="287" t="s">
        <v>1176</v>
      </c>
      <c r="BZ188" s="287" t="s">
        <v>1176</v>
      </c>
      <c r="CA188" s="287" t="s">
        <v>1176</v>
      </c>
      <c r="CB188" s="287" t="s">
        <v>1176</v>
      </c>
      <c r="CC188" s="287" t="s">
        <v>1176</v>
      </c>
      <c r="CD188" s="287" t="s">
        <v>1176</v>
      </c>
      <c r="CE188" s="287" t="s">
        <v>1176</v>
      </c>
      <c r="CF188" s="287" t="s">
        <v>1176</v>
      </c>
      <c r="CG188" s="287" t="s">
        <v>1176</v>
      </c>
      <c r="CH188" s="287" t="s">
        <v>1176</v>
      </c>
      <c r="CI188" s="274"/>
    </row>
    <row r="189" spans="1:87" ht="24">
      <c r="A189" s="285">
        <v>177</v>
      </c>
      <c r="B189" s="384">
        <v>368</v>
      </c>
      <c r="C189" s="385" t="s">
        <v>1436</v>
      </c>
      <c r="D189" s="386" t="s">
        <v>23</v>
      </c>
      <c r="E189" s="645" t="s">
        <v>1702</v>
      </c>
      <c r="F189" s="645" t="s">
        <v>25</v>
      </c>
      <c r="G189" s="616" t="s">
        <v>1702</v>
      </c>
      <c r="H189" s="290" t="s">
        <v>1528</v>
      </c>
      <c r="I189" s="290" t="s">
        <v>1303</v>
      </c>
      <c r="J189" s="70" t="s">
        <v>1161</v>
      </c>
      <c r="K189" s="288" t="s">
        <v>1082</v>
      </c>
      <c r="L189" s="289" t="s">
        <v>648</v>
      </c>
      <c r="M189" s="289"/>
      <c r="N189" s="289"/>
      <c r="O189" s="289"/>
      <c r="P189" s="289"/>
      <c r="Q189" s="289"/>
      <c r="R189" s="289"/>
      <c r="S189" s="289" t="s">
        <v>648</v>
      </c>
      <c r="T189" s="289"/>
      <c r="U189" s="289"/>
      <c r="V189" s="290"/>
      <c r="W189" s="290"/>
      <c r="X189" s="290"/>
      <c r="Y189" s="290"/>
      <c r="Z189" s="290"/>
      <c r="AA189" s="290"/>
      <c r="AB189" s="290"/>
      <c r="AC189" s="290"/>
      <c r="AD189" s="290"/>
      <c r="AE189" s="290"/>
      <c r="AF189" s="290"/>
      <c r="AG189" s="290"/>
      <c r="AH189" s="290"/>
      <c r="AI189" s="290"/>
      <c r="AJ189" s="290"/>
      <c r="AK189" s="290"/>
      <c r="AL189" s="290"/>
      <c r="AM189" s="290"/>
      <c r="AN189" s="290"/>
      <c r="AO189" s="290"/>
      <c r="AP189" s="290"/>
      <c r="AQ189" s="290"/>
      <c r="AR189" s="290"/>
      <c r="AS189" s="290"/>
      <c r="AT189" s="290"/>
      <c r="AU189" s="290"/>
      <c r="AV189" s="290"/>
      <c r="AW189" s="290"/>
      <c r="AX189" s="290"/>
      <c r="AY189" s="290"/>
      <c r="AZ189" s="290"/>
      <c r="BA189" s="290"/>
      <c r="BB189" s="290"/>
      <c r="BC189" s="290" t="s">
        <v>1769</v>
      </c>
      <c r="BD189" s="290"/>
      <c r="BE189" s="290"/>
      <c r="BF189" s="290"/>
      <c r="BG189" s="290"/>
      <c r="BH189" s="290"/>
      <c r="BI189" s="290"/>
      <c r="BJ189" s="290"/>
      <c r="BK189" s="290"/>
      <c r="BL189" s="290"/>
      <c r="BM189" s="290"/>
      <c r="BN189" s="290"/>
      <c r="BO189" s="290"/>
      <c r="BP189" s="290"/>
      <c r="BQ189" s="290"/>
      <c r="BR189" s="290"/>
      <c r="BS189" s="290"/>
      <c r="BT189" s="290"/>
      <c r="BU189" s="290"/>
      <c r="BV189" s="290"/>
      <c r="BW189" s="290"/>
      <c r="BX189" s="290"/>
      <c r="BY189" s="290"/>
      <c r="BZ189" s="290"/>
      <c r="CA189" s="291">
        <f t="shared" si="38"/>
        <v>0</v>
      </c>
      <c r="CB189" s="292" t="e">
        <f>CA189/COUNTA($BK189:$BT189)</f>
        <v>#DIV/0!</v>
      </c>
      <c r="CC189" s="291">
        <f t="shared" si="34"/>
        <v>0</v>
      </c>
      <c r="CD189" s="292" t="e">
        <f>CC189/COUNTA($BK189:$BT189)</f>
        <v>#DIV/0!</v>
      </c>
      <c r="CE189" s="291">
        <f t="shared" si="35"/>
        <v>0</v>
      </c>
      <c r="CF189" s="292" t="e">
        <f t="shared" si="39"/>
        <v>#DIV/0!</v>
      </c>
      <c r="CG189" s="291" t="e">
        <f t="shared" si="40"/>
        <v>#DIV/0!</v>
      </c>
      <c r="CH189" s="291" t="e">
        <f t="shared" si="41"/>
        <v>#DIV/0!</v>
      </c>
      <c r="CI189" s="274"/>
    </row>
    <row r="190" spans="1:87" ht="24">
      <c r="A190" s="651">
        <v>178</v>
      </c>
      <c r="B190" s="646">
        <v>371</v>
      </c>
      <c r="C190" s="645" t="s">
        <v>1437</v>
      </c>
      <c r="D190" s="645" t="s">
        <v>23</v>
      </c>
      <c r="E190" s="643"/>
      <c r="F190" s="643"/>
      <c r="G190" s="617"/>
      <c r="H190" s="290" t="s">
        <v>1781</v>
      </c>
      <c r="I190" s="616" t="s">
        <v>1303</v>
      </c>
      <c r="J190" s="70" t="s">
        <v>1161</v>
      </c>
      <c r="K190" s="288" t="s">
        <v>1082</v>
      </c>
      <c r="L190" s="289" t="s">
        <v>648</v>
      </c>
      <c r="M190" s="289" t="s">
        <v>648</v>
      </c>
      <c r="N190" s="289"/>
      <c r="O190" s="289"/>
      <c r="P190" s="289"/>
      <c r="Q190" s="289"/>
      <c r="R190" s="289"/>
      <c r="S190" s="289"/>
      <c r="T190" s="289"/>
      <c r="U190" s="289"/>
      <c r="V190" s="290"/>
      <c r="W190" s="290"/>
      <c r="X190" s="290"/>
      <c r="Y190" s="290"/>
      <c r="Z190" s="290" t="s">
        <v>1769</v>
      </c>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0"/>
      <c r="AY190" s="290"/>
      <c r="AZ190" s="290"/>
      <c r="BA190" s="290"/>
      <c r="BB190" s="290"/>
      <c r="BC190" s="290"/>
      <c r="BD190" s="290"/>
      <c r="BE190" s="290"/>
      <c r="BF190" s="290"/>
      <c r="BG190" s="290"/>
      <c r="BH190" s="290"/>
      <c r="BI190" s="290"/>
      <c r="BJ190" s="290"/>
      <c r="BK190" s="290"/>
      <c r="BL190" s="290"/>
      <c r="BM190" s="290"/>
      <c r="BN190" s="290"/>
      <c r="BO190" s="290"/>
      <c r="BP190" s="290"/>
      <c r="BQ190" s="290"/>
      <c r="BR190" s="290"/>
      <c r="BS190" s="290"/>
      <c r="BT190" s="290"/>
      <c r="BU190" s="290"/>
      <c r="BV190" s="290"/>
      <c r="BW190" s="290"/>
      <c r="BX190" s="290"/>
      <c r="BY190" s="290"/>
      <c r="BZ190" s="290"/>
      <c r="CA190" s="291">
        <f t="shared" si="38"/>
        <v>0</v>
      </c>
      <c r="CB190" s="292" t="e">
        <f>CA190/COUNTA($BK190:$BT190)</f>
        <v>#DIV/0!</v>
      </c>
      <c r="CC190" s="291">
        <f t="shared" si="34"/>
        <v>0</v>
      </c>
      <c r="CD190" s="292" t="e">
        <f>CC190/COUNTA($BK190:$BT190)</f>
        <v>#DIV/0!</v>
      </c>
      <c r="CE190" s="291">
        <f t="shared" si="35"/>
        <v>0</v>
      </c>
      <c r="CF190" s="292" t="e">
        <f t="shared" si="39"/>
        <v>#DIV/0!</v>
      </c>
      <c r="CG190" s="291" t="e">
        <f t="shared" si="40"/>
        <v>#DIV/0!</v>
      </c>
      <c r="CH190" s="291" t="e">
        <f t="shared" si="41"/>
        <v>#DIV/0!</v>
      </c>
      <c r="CI190" s="274"/>
    </row>
    <row r="191" spans="1:87" ht="24">
      <c r="A191" s="652"/>
      <c r="B191" s="647"/>
      <c r="C191" s="643"/>
      <c r="D191" s="643"/>
      <c r="E191" s="643"/>
      <c r="F191" s="643"/>
      <c r="G191" s="617"/>
      <c r="H191" s="372" t="s">
        <v>1791</v>
      </c>
      <c r="I191" s="617"/>
      <c r="J191" s="70" t="s">
        <v>1161</v>
      </c>
      <c r="K191" s="288" t="s">
        <v>1082</v>
      </c>
      <c r="L191" s="289" t="s">
        <v>648</v>
      </c>
      <c r="M191" s="289"/>
      <c r="N191" s="289"/>
      <c r="O191" s="289"/>
      <c r="P191" s="289"/>
      <c r="Q191" s="289"/>
      <c r="R191" s="289"/>
      <c r="S191" s="289"/>
      <c r="T191" s="289"/>
      <c r="U191" s="289" t="s">
        <v>648</v>
      </c>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0"/>
      <c r="AY191" s="290"/>
      <c r="AZ191" s="290"/>
      <c r="BA191" s="290"/>
      <c r="BB191" s="290"/>
      <c r="BC191" s="290"/>
      <c r="BD191" s="290"/>
      <c r="BE191" s="290"/>
      <c r="BF191" s="290"/>
      <c r="BG191" s="290"/>
      <c r="BH191" s="290" t="s">
        <v>1769</v>
      </c>
      <c r="BI191" s="290"/>
      <c r="BJ191" s="290"/>
      <c r="BK191" s="290"/>
      <c r="BL191" s="290"/>
      <c r="BM191" s="290"/>
      <c r="BN191" s="290"/>
      <c r="BO191" s="290"/>
      <c r="BP191" s="290"/>
      <c r="BQ191" s="290"/>
      <c r="BR191" s="290"/>
      <c r="BS191" s="290"/>
      <c r="BT191" s="290"/>
      <c r="BU191" s="290"/>
      <c r="BV191" s="290"/>
      <c r="BW191" s="290"/>
      <c r="BX191" s="290"/>
      <c r="BY191" s="290"/>
      <c r="BZ191" s="290"/>
      <c r="CA191" s="291">
        <f t="shared" si="38"/>
        <v>0</v>
      </c>
      <c r="CB191" s="292" t="e">
        <f>CA191/COUNTA($BK191:$BT191)</f>
        <v>#DIV/0!</v>
      </c>
      <c r="CC191" s="291">
        <f t="shared" si="34"/>
        <v>0</v>
      </c>
      <c r="CD191" s="292" t="e">
        <f>CC191/COUNTA($BK191:$BT191)</f>
        <v>#DIV/0!</v>
      </c>
      <c r="CE191" s="291">
        <f t="shared" si="35"/>
        <v>0</v>
      </c>
      <c r="CF191" s="292" t="e">
        <f t="shared" si="39"/>
        <v>#DIV/0!</v>
      </c>
      <c r="CG191" s="291" t="e">
        <f t="shared" si="40"/>
        <v>#DIV/0!</v>
      </c>
      <c r="CH191" s="291" t="e">
        <f t="shared" si="41"/>
        <v>#DIV/0!</v>
      </c>
      <c r="CI191" s="274"/>
    </row>
    <row r="192" spans="1:87" ht="24">
      <c r="A192" s="285">
        <v>180</v>
      </c>
      <c r="B192" s="286">
        <v>375</v>
      </c>
      <c r="C192" s="383" t="s">
        <v>611</v>
      </c>
      <c r="D192" s="383"/>
      <c r="E192" s="383"/>
      <c r="F192" s="287" t="s">
        <v>1176</v>
      </c>
      <c r="G192" s="287" t="s">
        <v>1176</v>
      </c>
      <c r="H192" s="287" t="s">
        <v>1176</v>
      </c>
      <c r="I192" s="287" t="s">
        <v>1176</v>
      </c>
      <c r="J192" s="392" t="s">
        <v>1159</v>
      </c>
      <c r="K192" s="287" t="s">
        <v>1176</v>
      </c>
      <c r="L192" s="287" t="s">
        <v>1176</v>
      </c>
      <c r="M192" s="287" t="s">
        <v>1176</v>
      </c>
      <c r="N192" s="287" t="s">
        <v>1176</v>
      </c>
      <c r="O192" s="287" t="s">
        <v>1176</v>
      </c>
      <c r="P192" s="287" t="s">
        <v>1176</v>
      </c>
      <c r="Q192" s="287" t="s">
        <v>1176</v>
      </c>
      <c r="R192" s="287" t="s">
        <v>1176</v>
      </c>
      <c r="S192" s="287" t="s">
        <v>1176</v>
      </c>
      <c r="T192" s="287" t="s">
        <v>1176</v>
      </c>
      <c r="U192" s="287" t="s">
        <v>1176</v>
      </c>
      <c r="V192" s="287" t="s">
        <v>1176</v>
      </c>
      <c r="W192" s="287" t="s">
        <v>1176</v>
      </c>
      <c r="X192" s="287" t="s">
        <v>1176</v>
      </c>
      <c r="Y192" s="287" t="s">
        <v>1176</v>
      </c>
      <c r="Z192" s="287" t="s">
        <v>1176</v>
      </c>
      <c r="AA192" s="287" t="s">
        <v>1176</v>
      </c>
      <c r="AB192" s="287" t="s">
        <v>1176</v>
      </c>
      <c r="AC192" s="287" t="s">
        <v>1176</v>
      </c>
      <c r="AD192" s="287" t="s">
        <v>1176</v>
      </c>
      <c r="AE192" s="287" t="s">
        <v>1176</v>
      </c>
      <c r="AF192" s="287" t="s">
        <v>1176</v>
      </c>
      <c r="AG192" s="287" t="s">
        <v>1176</v>
      </c>
      <c r="AH192" s="287" t="s">
        <v>1176</v>
      </c>
      <c r="AI192" s="287" t="s">
        <v>1176</v>
      </c>
      <c r="AJ192" s="287" t="s">
        <v>1176</v>
      </c>
      <c r="AK192" s="287" t="s">
        <v>1176</v>
      </c>
      <c r="AL192" s="287" t="s">
        <v>1176</v>
      </c>
      <c r="AM192" s="287" t="s">
        <v>1176</v>
      </c>
      <c r="AN192" s="287" t="s">
        <v>1176</v>
      </c>
      <c r="AO192" s="287"/>
      <c r="AP192" s="287" t="s">
        <v>1176</v>
      </c>
      <c r="AQ192" s="287" t="s">
        <v>1176</v>
      </c>
      <c r="AR192" s="287" t="s">
        <v>1176</v>
      </c>
      <c r="AS192" s="287"/>
      <c r="AT192" s="287" t="s">
        <v>1176</v>
      </c>
      <c r="AU192" s="287" t="s">
        <v>1176</v>
      </c>
      <c r="AV192" s="287" t="s">
        <v>1176</v>
      </c>
      <c r="AW192" s="287" t="s">
        <v>1176</v>
      </c>
      <c r="AX192" s="287" t="s">
        <v>1176</v>
      </c>
      <c r="AY192" s="287"/>
      <c r="AZ192" s="287" t="s">
        <v>1176</v>
      </c>
      <c r="BA192" s="287" t="s">
        <v>1176</v>
      </c>
      <c r="BB192" s="287"/>
      <c r="BC192" s="287" t="s">
        <v>1176</v>
      </c>
      <c r="BD192" s="287" t="s">
        <v>1176</v>
      </c>
      <c r="BE192" s="287" t="s">
        <v>1176</v>
      </c>
      <c r="BF192" s="287" t="s">
        <v>1176</v>
      </c>
      <c r="BG192" s="287" t="s">
        <v>1176</v>
      </c>
      <c r="BH192" s="287" t="s">
        <v>1176</v>
      </c>
      <c r="BI192" s="287" t="s">
        <v>1176</v>
      </c>
      <c r="BJ192" s="287" t="s">
        <v>1176</v>
      </c>
      <c r="BK192" s="287" t="s">
        <v>1176</v>
      </c>
      <c r="BL192" s="287" t="s">
        <v>1176</v>
      </c>
      <c r="BM192" s="287" t="s">
        <v>1176</v>
      </c>
      <c r="BN192" s="287" t="s">
        <v>1176</v>
      </c>
      <c r="BO192" s="287" t="s">
        <v>1176</v>
      </c>
      <c r="BP192" s="287" t="s">
        <v>1176</v>
      </c>
      <c r="BQ192" s="287" t="s">
        <v>1176</v>
      </c>
      <c r="BR192" s="287" t="s">
        <v>1176</v>
      </c>
      <c r="BS192" s="287" t="s">
        <v>1176</v>
      </c>
      <c r="BT192" s="287" t="s">
        <v>1176</v>
      </c>
      <c r="BU192" s="287" t="s">
        <v>1176</v>
      </c>
      <c r="BV192" s="287" t="s">
        <v>1176</v>
      </c>
      <c r="BW192" s="287" t="s">
        <v>1176</v>
      </c>
      <c r="BX192" s="287" t="s">
        <v>1176</v>
      </c>
      <c r="BY192" s="287" t="s">
        <v>1176</v>
      </c>
      <c r="BZ192" s="287" t="s">
        <v>1176</v>
      </c>
      <c r="CA192" s="287" t="s">
        <v>1176</v>
      </c>
      <c r="CB192" s="287" t="s">
        <v>1176</v>
      </c>
      <c r="CC192" s="287" t="s">
        <v>1176</v>
      </c>
      <c r="CD192" s="287" t="s">
        <v>1176</v>
      </c>
      <c r="CE192" s="287" t="s">
        <v>1176</v>
      </c>
      <c r="CF192" s="287" t="s">
        <v>1176</v>
      </c>
      <c r="CG192" s="287" t="s">
        <v>1176</v>
      </c>
      <c r="CH192" s="287" t="s">
        <v>1176</v>
      </c>
      <c r="CI192" s="274"/>
    </row>
    <row r="193" spans="1:87" ht="24">
      <c r="A193" s="285">
        <v>181</v>
      </c>
      <c r="B193" s="286">
        <v>376</v>
      </c>
      <c r="C193" s="383" t="s">
        <v>997</v>
      </c>
      <c r="D193" s="383"/>
      <c r="E193" s="383"/>
      <c r="F193" s="287" t="s">
        <v>1176</v>
      </c>
      <c r="G193" s="287" t="s">
        <v>1176</v>
      </c>
      <c r="H193" s="287" t="s">
        <v>1176</v>
      </c>
      <c r="I193" s="287" t="s">
        <v>1176</v>
      </c>
      <c r="J193" s="392" t="s">
        <v>1159</v>
      </c>
      <c r="K193" s="287" t="s">
        <v>1176</v>
      </c>
      <c r="L193" s="287" t="s">
        <v>1176</v>
      </c>
      <c r="M193" s="287" t="s">
        <v>1176</v>
      </c>
      <c r="N193" s="287" t="s">
        <v>1176</v>
      </c>
      <c r="O193" s="287" t="s">
        <v>1176</v>
      </c>
      <c r="P193" s="287" t="s">
        <v>1176</v>
      </c>
      <c r="Q193" s="287" t="s">
        <v>1176</v>
      </c>
      <c r="R193" s="287" t="s">
        <v>1176</v>
      </c>
      <c r="S193" s="287" t="s">
        <v>1176</v>
      </c>
      <c r="T193" s="287" t="s">
        <v>1176</v>
      </c>
      <c r="U193" s="287" t="s">
        <v>1176</v>
      </c>
      <c r="V193" s="287" t="s">
        <v>1176</v>
      </c>
      <c r="W193" s="287" t="s">
        <v>1176</v>
      </c>
      <c r="X193" s="287" t="s">
        <v>1176</v>
      </c>
      <c r="Y193" s="287" t="s">
        <v>1176</v>
      </c>
      <c r="Z193" s="287" t="s">
        <v>1176</v>
      </c>
      <c r="AA193" s="287" t="s">
        <v>1176</v>
      </c>
      <c r="AB193" s="287" t="s">
        <v>1176</v>
      </c>
      <c r="AC193" s="287" t="s">
        <v>1176</v>
      </c>
      <c r="AD193" s="287" t="s">
        <v>1176</v>
      </c>
      <c r="AE193" s="287" t="s">
        <v>1176</v>
      </c>
      <c r="AF193" s="287" t="s">
        <v>1176</v>
      </c>
      <c r="AG193" s="287" t="s">
        <v>1176</v>
      </c>
      <c r="AH193" s="287" t="s">
        <v>1176</v>
      </c>
      <c r="AI193" s="287" t="s">
        <v>1176</v>
      </c>
      <c r="AJ193" s="287" t="s">
        <v>1176</v>
      </c>
      <c r="AK193" s="287" t="s">
        <v>1176</v>
      </c>
      <c r="AL193" s="287" t="s">
        <v>1176</v>
      </c>
      <c r="AM193" s="287" t="s">
        <v>1176</v>
      </c>
      <c r="AN193" s="287" t="s">
        <v>1176</v>
      </c>
      <c r="AO193" s="287"/>
      <c r="AP193" s="287" t="s">
        <v>1176</v>
      </c>
      <c r="AQ193" s="287" t="s">
        <v>1176</v>
      </c>
      <c r="AR193" s="287" t="s">
        <v>1176</v>
      </c>
      <c r="AS193" s="287"/>
      <c r="AT193" s="287" t="s">
        <v>1176</v>
      </c>
      <c r="AU193" s="287" t="s">
        <v>1176</v>
      </c>
      <c r="AV193" s="287" t="s">
        <v>1176</v>
      </c>
      <c r="AW193" s="287" t="s">
        <v>1176</v>
      </c>
      <c r="AX193" s="287" t="s">
        <v>1176</v>
      </c>
      <c r="AY193" s="287"/>
      <c r="AZ193" s="287" t="s">
        <v>1176</v>
      </c>
      <c r="BA193" s="287" t="s">
        <v>1176</v>
      </c>
      <c r="BB193" s="287"/>
      <c r="BC193" s="287" t="s">
        <v>1176</v>
      </c>
      <c r="BD193" s="287" t="s">
        <v>1176</v>
      </c>
      <c r="BE193" s="287" t="s">
        <v>1176</v>
      </c>
      <c r="BF193" s="287" t="s">
        <v>1176</v>
      </c>
      <c r="BG193" s="287" t="s">
        <v>1176</v>
      </c>
      <c r="BH193" s="287" t="s">
        <v>1176</v>
      </c>
      <c r="BI193" s="287" t="s">
        <v>1176</v>
      </c>
      <c r="BJ193" s="287" t="s">
        <v>1176</v>
      </c>
      <c r="BK193" s="287" t="s">
        <v>1176</v>
      </c>
      <c r="BL193" s="287" t="s">
        <v>1176</v>
      </c>
      <c r="BM193" s="287" t="s">
        <v>1176</v>
      </c>
      <c r="BN193" s="287" t="s">
        <v>1176</v>
      </c>
      <c r="BO193" s="287" t="s">
        <v>1176</v>
      </c>
      <c r="BP193" s="287" t="s">
        <v>1176</v>
      </c>
      <c r="BQ193" s="287" t="s">
        <v>1176</v>
      </c>
      <c r="BR193" s="287" t="s">
        <v>1176</v>
      </c>
      <c r="BS193" s="287" t="s">
        <v>1176</v>
      </c>
      <c r="BT193" s="287" t="s">
        <v>1176</v>
      </c>
      <c r="BU193" s="287" t="s">
        <v>1176</v>
      </c>
      <c r="BV193" s="287" t="s">
        <v>1176</v>
      </c>
      <c r="BW193" s="287" t="s">
        <v>1176</v>
      </c>
      <c r="BX193" s="287" t="s">
        <v>1176</v>
      </c>
      <c r="BY193" s="287" t="s">
        <v>1176</v>
      </c>
      <c r="BZ193" s="287" t="s">
        <v>1176</v>
      </c>
      <c r="CA193" s="287" t="s">
        <v>1176</v>
      </c>
      <c r="CB193" s="287" t="s">
        <v>1176</v>
      </c>
      <c r="CC193" s="287" t="s">
        <v>1176</v>
      </c>
      <c r="CD193" s="287" t="s">
        <v>1176</v>
      </c>
      <c r="CE193" s="287" t="s">
        <v>1176</v>
      </c>
      <c r="CF193" s="287" t="s">
        <v>1176</v>
      </c>
      <c r="CG193" s="287" t="s">
        <v>1176</v>
      </c>
      <c r="CH193" s="287" t="s">
        <v>1176</v>
      </c>
      <c r="CI193" s="274"/>
    </row>
    <row r="194" spans="1:87" ht="409.5">
      <c r="A194" s="285">
        <v>182</v>
      </c>
      <c r="B194" s="384">
        <v>379</v>
      </c>
      <c r="C194" s="385" t="s">
        <v>1444</v>
      </c>
      <c r="D194" s="386" t="s">
        <v>25</v>
      </c>
      <c r="E194" s="385" t="s">
        <v>1439</v>
      </c>
      <c r="F194" s="386" t="s">
        <v>25</v>
      </c>
      <c r="G194" s="290" t="s">
        <v>1439</v>
      </c>
      <c r="H194" s="290" t="s">
        <v>1703</v>
      </c>
      <c r="I194" s="290" t="s">
        <v>1303</v>
      </c>
      <c r="J194" s="70" t="s">
        <v>1159</v>
      </c>
      <c r="K194" s="288" t="s">
        <v>1082</v>
      </c>
      <c r="L194" s="289" t="s">
        <v>648</v>
      </c>
      <c r="M194" s="289" t="s">
        <v>648</v>
      </c>
      <c r="N194" s="289" t="s">
        <v>648</v>
      </c>
      <c r="O194" s="289" t="s">
        <v>648</v>
      </c>
      <c r="P194" s="289" t="s">
        <v>648</v>
      </c>
      <c r="Q194" s="289" t="s">
        <v>648</v>
      </c>
      <c r="R194" s="289" t="s">
        <v>648</v>
      </c>
      <c r="S194" s="289" t="s">
        <v>648</v>
      </c>
      <c r="T194" s="289" t="s">
        <v>648</v>
      </c>
      <c r="U194" s="289" t="s">
        <v>648</v>
      </c>
      <c r="V194" s="290"/>
      <c r="W194" s="290"/>
      <c r="X194" s="290"/>
      <c r="Y194" s="290" t="s">
        <v>1768</v>
      </c>
      <c r="Z194" s="290"/>
      <c r="AA194" s="290"/>
      <c r="AB194" s="290"/>
      <c r="AC194" s="290"/>
      <c r="AD194" s="290"/>
      <c r="AE194" s="290"/>
      <c r="AF194" s="290"/>
      <c r="AG194" s="290"/>
      <c r="AH194" s="290"/>
      <c r="AI194" s="290"/>
      <c r="AJ194" s="290"/>
      <c r="AK194" s="290" t="s">
        <v>1768</v>
      </c>
      <c r="AL194" s="290"/>
      <c r="AM194" s="290"/>
      <c r="AN194" s="290"/>
      <c r="AO194" s="290"/>
      <c r="AP194" s="290"/>
      <c r="AQ194" s="290"/>
      <c r="AR194" s="290"/>
      <c r="AS194" s="290"/>
      <c r="AT194" s="290"/>
      <c r="AU194" s="290"/>
      <c r="AV194" s="290"/>
      <c r="AW194" s="290"/>
      <c r="AX194" s="290"/>
      <c r="AY194" s="290" t="s">
        <v>1768</v>
      </c>
      <c r="AZ194" s="290"/>
      <c r="BA194" s="290" t="s">
        <v>1768</v>
      </c>
      <c r="BB194" s="290" t="s">
        <v>1768</v>
      </c>
      <c r="BC194" s="290"/>
      <c r="BD194" s="290"/>
      <c r="BE194" s="290"/>
      <c r="BF194" s="290"/>
      <c r="BG194" s="290"/>
      <c r="BH194" s="290"/>
      <c r="BI194" s="290"/>
      <c r="BJ194" s="290"/>
      <c r="BK194" s="290"/>
      <c r="BL194" s="290"/>
      <c r="BM194" s="290"/>
      <c r="BN194" s="290"/>
      <c r="BO194" s="290"/>
      <c r="BP194" s="290"/>
      <c r="BQ194" s="290"/>
      <c r="BR194" s="290"/>
      <c r="BS194" s="290"/>
      <c r="BT194" s="290"/>
      <c r="BU194" s="290"/>
      <c r="BV194" s="290"/>
      <c r="BW194" s="290"/>
      <c r="BX194" s="290"/>
      <c r="BY194" s="290"/>
      <c r="BZ194" s="290"/>
      <c r="CA194" s="291">
        <f t="shared" si="38"/>
        <v>0</v>
      </c>
      <c r="CB194" s="292" t="e">
        <f>CA194/COUNTA($BK194:$BT194)</f>
        <v>#DIV/0!</v>
      </c>
      <c r="CC194" s="291">
        <f t="shared" si="34"/>
        <v>0</v>
      </c>
      <c r="CD194" s="292" t="e">
        <f>CC194/COUNTA($BK194:$BT194)</f>
        <v>#DIV/0!</v>
      </c>
      <c r="CE194" s="291">
        <f t="shared" si="35"/>
        <v>0</v>
      </c>
      <c r="CF194" s="292" t="e">
        <f t="shared" si="39"/>
        <v>#DIV/0!</v>
      </c>
      <c r="CG194" s="291" t="e">
        <f t="shared" si="40"/>
        <v>#DIV/0!</v>
      </c>
      <c r="CH194" s="291" t="e">
        <f t="shared" si="41"/>
        <v>#DIV/0!</v>
      </c>
      <c r="CI194" s="274"/>
    </row>
    <row r="195" spans="1:87" ht="324">
      <c r="A195" s="285">
        <v>183</v>
      </c>
      <c r="B195" s="384">
        <v>382</v>
      </c>
      <c r="C195" s="385" t="s">
        <v>1445</v>
      </c>
      <c r="D195" s="386" t="s">
        <v>105</v>
      </c>
      <c r="E195" s="385" t="s">
        <v>1440</v>
      </c>
      <c r="F195" s="386" t="s">
        <v>25</v>
      </c>
      <c r="G195" s="290" t="s">
        <v>1440</v>
      </c>
      <c r="H195" s="290" t="s">
        <v>1704</v>
      </c>
      <c r="I195" s="290" t="s">
        <v>1303</v>
      </c>
      <c r="J195" s="70" t="s">
        <v>1159</v>
      </c>
      <c r="K195" s="288" t="s">
        <v>1082</v>
      </c>
      <c r="L195" s="289" t="s">
        <v>648</v>
      </c>
      <c r="M195" s="289"/>
      <c r="N195" s="289"/>
      <c r="O195" s="289"/>
      <c r="P195" s="289" t="s">
        <v>648</v>
      </c>
      <c r="Q195" s="289" t="s">
        <v>648</v>
      </c>
      <c r="R195" s="289" t="s">
        <v>648</v>
      </c>
      <c r="S195" s="289"/>
      <c r="T195" s="289"/>
      <c r="U195" s="289"/>
      <c r="V195" s="290"/>
      <c r="W195" s="290" t="s">
        <v>1768</v>
      </c>
      <c r="X195" s="290" t="s">
        <v>1768</v>
      </c>
      <c r="Y195" s="290" t="s">
        <v>1768</v>
      </c>
      <c r="Z195" s="290" t="s">
        <v>1768</v>
      </c>
      <c r="AA195" s="290" t="s">
        <v>1768</v>
      </c>
      <c r="AB195" s="290" t="s">
        <v>1768</v>
      </c>
      <c r="AC195" s="290" t="s">
        <v>1768</v>
      </c>
      <c r="AD195" s="290" t="s">
        <v>1768</v>
      </c>
      <c r="AE195" s="290" t="s">
        <v>1768</v>
      </c>
      <c r="AF195" s="290" t="s">
        <v>1768</v>
      </c>
      <c r="AG195" s="290" t="s">
        <v>1768</v>
      </c>
      <c r="AH195" s="290" t="s">
        <v>1768</v>
      </c>
      <c r="AI195" s="290" t="s">
        <v>1768</v>
      </c>
      <c r="AJ195" s="290" t="s">
        <v>1768</v>
      </c>
      <c r="AK195" s="290" t="s">
        <v>1768</v>
      </c>
      <c r="AL195" s="290" t="s">
        <v>1768</v>
      </c>
      <c r="AM195" s="290" t="s">
        <v>1768</v>
      </c>
      <c r="AN195" s="290" t="s">
        <v>1768</v>
      </c>
      <c r="AO195" s="290"/>
      <c r="AP195" s="290" t="s">
        <v>1768</v>
      </c>
      <c r="AQ195" s="290" t="s">
        <v>1768</v>
      </c>
      <c r="AR195" s="290" t="s">
        <v>1768</v>
      </c>
      <c r="AS195" s="290" t="s">
        <v>1768</v>
      </c>
      <c r="AT195" s="290" t="s">
        <v>1768</v>
      </c>
      <c r="AU195" s="290" t="s">
        <v>1768</v>
      </c>
      <c r="AV195" s="290" t="s">
        <v>1768</v>
      </c>
      <c r="AW195" s="290" t="s">
        <v>1768</v>
      </c>
      <c r="AX195" s="290" t="s">
        <v>1768</v>
      </c>
      <c r="AY195" s="290" t="s">
        <v>1768</v>
      </c>
      <c r="AZ195" s="290" t="s">
        <v>1768</v>
      </c>
      <c r="BA195" s="290" t="s">
        <v>1768</v>
      </c>
      <c r="BB195" s="290" t="s">
        <v>1768</v>
      </c>
      <c r="BC195" s="290" t="s">
        <v>1768</v>
      </c>
      <c r="BD195" s="290" t="s">
        <v>1768</v>
      </c>
      <c r="BE195" s="290" t="s">
        <v>1768</v>
      </c>
      <c r="BF195" s="290" t="s">
        <v>1768</v>
      </c>
      <c r="BG195" s="290" t="s">
        <v>1768</v>
      </c>
      <c r="BH195" s="290" t="s">
        <v>1768</v>
      </c>
      <c r="BI195" s="290" t="s">
        <v>1768</v>
      </c>
      <c r="BJ195" s="290" t="s">
        <v>1768</v>
      </c>
      <c r="BK195" s="290"/>
      <c r="BL195" s="290"/>
      <c r="BM195" s="290"/>
      <c r="BN195" s="290"/>
      <c r="BO195" s="290"/>
      <c r="BP195" s="290"/>
      <c r="BQ195" s="290"/>
      <c r="BR195" s="290"/>
      <c r="BS195" s="290"/>
      <c r="BT195" s="290"/>
      <c r="BU195" s="290"/>
      <c r="BV195" s="290"/>
      <c r="BW195" s="290"/>
      <c r="BX195" s="290"/>
      <c r="BY195" s="290"/>
      <c r="BZ195" s="290"/>
      <c r="CA195" s="291">
        <f t="shared" si="38"/>
        <v>0</v>
      </c>
      <c r="CB195" s="292" t="e">
        <f>CA195/COUNTA($BK195:$BT195)</f>
        <v>#DIV/0!</v>
      </c>
      <c r="CC195" s="291">
        <f t="shared" si="34"/>
        <v>0</v>
      </c>
      <c r="CD195" s="292" t="e">
        <f>CC195/COUNTA($BK195:$BT195)</f>
        <v>#DIV/0!</v>
      </c>
      <c r="CE195" s="291">
        <f t="shared" si="35"/>
        <v>0</v>
      </c>
      <c r="CF195" s="292" t="e">
        <f t="shared" si="39"/>
        <v>#DIV/0!</v>
      </c>
      <c r="CG195" s="291" t="e">
        <f t="shared" si="40"/>
        <v>#DIV/0!</v>
      </c>
      <c r="CH195" s="291" t="e">
        <f t="shared" si="41"/>
        <v>#DIV/0!</v>
      </c>
      <c r="CI195" s="274"/>
    </row>
    <row r="196" spans="1:87" ht="409.5">
      <c r="A196" s="285"/>
      <c r="B196" s="384">
        <v>383</v>
      </c>
      <c r="C196" s="385" t="s">
        <v>794</v>
      </c>
      <c r="D196" s="386" t="s">
        <v>25</v>
      </c>
      <c r="E196" s="385" t="s">
        <v>1441</v>
      </c>
      <c r="F196" s="386" t="s">
        <v>25</v>
      </c>
      <c r="G196" s="290" t="s">
        <v>1441</v>
      </c>
      <c r="H196" s="290" t="s">
        <v>1705</v>
      </c>
      <c r="I196" s="290" t="s">
        <v>1303</v>
      </c>
      <c r="J196" s="70" t="s">
        <v>1159</v>
      </c>
      <c r="K196" s="288" t="s">
        <v>1082</v>
      </c>
      <c r="L196" s="289" t="s">
        <v>648</v>
      </c>
      <c r="M196" s="289" t="s">
        <v>648</v>
      </c>
      <c r="N196" s="289" t="s">
        <v>648</v>
      </c>
      <c r="O196" s="289" t="s">
        <v>648</v>
      </c>
      <c r="P196" s="289" t="s">
        <v>648</v>
      </c>
      <c r="Q196" s="289" t="s">
        <v>648</v>
      </c>
      <c r="R196" s="289" t="s">
        <v>648</v>
      </c>
      <c r="S196" s="289" t="s">
        <v>648</v>
      </c>
      <c r="T196" s="289" t="s">
        <v>648</v>
      </c>
      <c r="U196" s="289" t="s">
        <v>648</v>
      </c>
      <c r="V196" s="289" t="s">
        <v>648</v>
      </c>
      <c r="W196" s="290" t="s">
        <v>1768</v>
      </c>
      <c r="X196" s="290" t="s">
        <v>1768</v>
      </c>
      <c r="Y196" s="290" t="s">
        <v>1768</v>
      </c>
      <c r="Z196" s="290" t="s">
        <v>1768</v>
      </c>
      <c r="AA196" s="290" t="s">
        <v>1768</v>
      </c>
      <c r="AB196" s="290" t="s">
        <v>1768</v>
      </c>
      <c r="AC196" s="290" t="s">
        <v>1768</v>
      </c>
      <c r="AD196" s="290" t="s">
        <v>1768</v>
      </c>
      <c r="AE196" s="290" t="s">
        <v>1768</v>
      </c>
      <c r="AF196" s="290" t="s">
        <v>1768</v>
      </c>
      <c r="AG196" s="290" t="s">
        <v>1768</v>
      </c>
      <c r="AH196" s="290" t="s">
        <v>1768</v>
      </c>
      <c r="AI196" s="290" t="s">
        <v>1768</v>
      </c>
      <c r="AJ196" s="290" t="s">
        <v>1768</v>
      </c>
      <c r="AK196" s="290" t="s">
        <v>1768</v>
      </c>
      <c r="AL196" s="290" t="s">
        <v>1768</v>
      </c>
      <c r="AM196" s="290" t="s">
        <v>1768</v>
      </c>
      <c r="AN196" s="290" t="s">
        <v>1768</v>
      </c>
      <c r="AO196" s="290"/>
      <c r="AP196" s="290" t="s">
        <v>1768</v>
      </c>
      <c r="AQ196" s="290" t="s">
        <v>1768</v>
      </c>
      <c r="AR196" s="290" t="s">
        <v>1768</v>
      </c>
      <c r="AS196" s="290" t="s">
        <v>1768</v>
      </c>
      <c r="AT196" s="290" t="s">
        <v>1768</v>
      </c>
      <c r="AU196" s="290" t="s">
        <v>1768</v>
      </c>
      <c r="AV196" s="290" t="s">
        <v>1768</v>
      </c>
      <c r="AW196" s="290" t="s">
        <v>1768</v>
      </c>
      <c r="AX196" s="290" t="s">
        <v>1768</v>
      </c>
      <c r="AY196" s="290" t="s">
        <v>1768</v>
      </c>
      <c r="AZ196" s="290" t="s">
        <v>1768</v>
      </c>
      <c r="BA196" s="290" t="s">
        <v>1768</v>
      </c>
      <c r="BB196" s="290" t="s">
        <v>1768</v>
      </c>
      <c r="BC196" s="290" t="s">
        <v>1768</v>
      </c>
      <c r="BD196" s="290" t="s">
        <v>1768</v>
      </c>
      <c r="BE196" s="290" t="s">
        <v>1768</v>
      </c>
      <c r="BF196" s="290" t="s">
        <v>1768</v>
      </c>
      <c r="BG196" s="290" t="s">
        <v>1768</v>
      </c>
      <c r="BH196" s="290" t="s">
        <v>1768</v>
      </c>
      <c r="BI196" s="290" t="s">
        <v>1768</v>
      </c>
      <c r="BJ196" s="290" t="s">
        <v>1768</v>
      </c>
      <c r="BK196" s="290"/>
      <c r="BL196" s="290"/>
      <c r="BM196" s="290"/>
      <c r="BN196" s="290"/>
      <c r="BO196" s="290"/>
      <c r="BP196" s="290"/>
      <c r="BQ196" s="290"/>
      <c r="BR196" s="290"/>
      <c r="BS196" s="290"/>
      <c r="BT196" s="290"/>
      <c r="BU196" s="290"/>
      <c r="BV196" s="290"/>
      <c r="BW196" s="290"/>
      <c r="BX196" s="290"/>
      <c r="BY196" s="290"/>
      <c r="BZ196" s="290"/>
      <c r="CA196" s="291">
        <f t="shared" si="38"/>
        <v>0</v>
      </c>
      <c r="CB196" s="292" t="e">
        <f t="shared" ref="CB196:CB233" si="50">CA196/COUNTA($BK196:$BT196)</f>
        <v>#DIV/0!</v>
      </c>
      <c r="CC196" s="291">
        <f t="shared" si="34"/>
        <v>0</v>
      </c>
      <c r="CD196" s="292" t="e">
        <f t="shared" ref="CD196:CD233" si="51">CC196/COUNTA($BK196:$BT196)</f>
        <v>#DIV/0!</v>
      </c>
      <c r="CE196" s="291">
        <f t="shared" si="35"/>
        <v>0</v>
      </c>
      <c r="CF196" s="292" t="e">
        <f t="shared" si="39"/>
        <v>#DIV/0!</v>
      </c>
      <c r="CG196" s="291" t="e">
        <f t="shared" si="40"/>
        <v>#DIV/0!</v>
      </c>
      <c r="CH196" s="291" t="e">
        <f t="shared" si="41"/>
        <v>#DIV/0!</v>
      </c>
      <c r="CI196" s="274"/>
    </row>
    <row r="197" spans="1:87" ht="24">
      <c r="A197" s="651"/>
      <c r="B197" s="646">
        <v>384</v>
      </c>
      <c r="C197" s="645" t="s">
        <v>1706</v>
      </c>
      <c r="D197" s="645" t="s">
        <v>23</v>
      </c>
      <c r="E197" s="645" t="s">
        <v>1706</v>
      </c>
      <c r="F197" s="62"/>
      <c r="G197" s="616" t="s">
        <v>1706</v>
      </c>
      <c r="H197" s="290" t="s">
        <v>1837</v>
      </c>
      <c r="I197" s="290" t="s">
        <v>1303</v>
      </c>
      <c r="J197" s="70" t="s">
        <v>1159</v>
      </c>
      <c r="K197" s="288" t="s">
        <v>1082</v>
      </c>
      <c r="L197" s="289" t="s">
        <v>648</v>
      </c>
      <c r="M197" s="200" t="s">
        <v>648</v>
      </c>
      <c r="N197" s="200"/>
      <c r="O197" s="200"/>
      <c r="P197" s="200"/>
      <c r="Q197" s="200"/>
      <c r="R197" s="200"/>
      <c r="S197" s="200"/>
      <c r="T197" s="200"/>
      <c r="U197" s="200"/>
      <c r="V197" s="290"/>
      <c r="W197" s="290" t="s">
        <v>1769</v>
      </c>
      <c r="X197" s="290"/>
      <c r="Y197" s="290"/>
      <c r="Z197" s="290"/>
      <c r="AA197" s="290"/>
      <c r="AB197" s="290"/>
      <c r="AC197" s="290"/>
      <c r="AD197" s="290"/>
      <c r="AE197" s="290"/>
      <c r="AF197" s="290"/>
      <c r="AG197" s="290"/>
      <c r="AH197" s="290"/>
      <c r="AI197" s="290"/>
      <c r="AJ197" s="290"/>
      <c r="AK197" s="290"/>
      <c r="AL197" s="290"/>
      <c r="AM197" s="290"/>
      <c r="AN197" s="290"/>
      <c r="AO197" s="290"/>
      <c r="AP197" s="290"/>
      <c r="AQ197" s="290"/>
      <c r="AR197" s="290"/>
      <c r="AS197" s="290"/>
      <c r="AT197" s="290"/>
      <c r="AU197" s="290"/>
      <c r="AV197" s="290"/>
      <c r="AW197" s="290"/>
      <c r="AX197" s="290"/>
      <c r="AY197" s="290"/>
      <c r="AZ197" s="290"/>
      <c r="BA197" s="290"/>
      <c r="BB197" s="290"/>
      <c r="BC197" s="290"/>
      <c r="BD197" s="290"/>
      <c r="BE197" s="290"/>
      <c r="BF197" s="290"/>
      <c r="BG197" s="290"/>
      <c r="BH197" s="290"/>
      <c r="BI197" s="290"/>
      <c r="BJ197" s="290"/>
      <c r="BK197" s="290"/>
      <c r="BL197" s="290"/>
      <c r="BM197" s="290"/>
      <c r="BN197" s="290"/>
      <c r="BO197" s="290"/>
      <c r="BP197" s="290"/>
      <c r="BQ197" s="290"/>
      <c r="BR197" s="290"/>
      <c r="BS197" s="290"/>
      <c r="BT197" s="290"/>
      <c r="BU197" s="290"/>
      <c r="BV197" s="290"/>
      <c r="BW197" s="290"/>
      <c r="BX197" s="290"/>
      <c r="BY197" s="290"/>
      <c r="BZ197" s="290"/>
      <c r="CA197" s="291">
        <f t="shared" si="38"/>
        <v>0</v>
      </c>
      <c r="CB197" s="292" t="e">
        <f t="shared" si="50"/>
        <v>#DIV/0!</v>
      </c>
      <c r="CC197" s="291">
        <f t="shared" si="34"/>
        <v>0</v>
      </c>
      <c r="CD197" s="292" t="e">
        <f t="shared" si="51"/>
        <v>#DIV/0!</v>
      </c>
      <c r="CE197" s="291">
        <f t="shared" si="35"/>
        <v>0</v>
      </c>
      <c r="CF197" s="292" t="e">
        <f t="shared" si="39"/>
        <v>#DIV/0!</v>
      </c>
      <c r="CG197" s="291" t="e">
        <f t="shared" si="40"/>
        <v>#DIV/0!</v>
      </c>
      <c r="CH197" s="291" t="e">
        <f t="shared" si="41"/>
        <v>#DIV/0!</v>
      </c>
      <c r="CI197" s="274"/>
    </row>
    <row r="198" spans="1:87" ht="24">
      <c r="A198" s="652"/>
      <c r="B198" s="647"/>
      <c r="C198" s="643"/>
      <c r="D198" s="643"/>
      <c r="E198" s="643"/>
      <c r="F198" s="150"/>
      <c r="G198" s="617"/>
      <c r="H198" s="290" t="s">
        <v>1708</v>
      </c>
      <c r="I198" s="290" t="s">
        <v>1303</v>
      </c>
      <c r="J198" s="70" t="s">
        <v>1159</v>
      </c>
      <c r="K198" s="288" t="s">
        <v>1082</v>
      </c>
      <c r="L198" s="289" t="s">
        <v>648</v>
      </c>
      <c r="M198" s="200"/>
      <c r="N198" s="200" t="s">
        <v>648</v>
      </c>
      <c r="O198" s="200"/>
      <c r="P198" s="200"/>
      <c r="Q198" s="200"/>
      <c r="R198" s="200"/>
      <c r="S198" s="200"/>
      <c r="T198" s="200"/>
      <c r="U198" s="200"/>
      <c r="V198" s="290"/>
      <c r="W198" s="290"/>
      <c r="X198" s="290"/>
      <c r="Y198" s="290"/>
      <c r="Z198" s="290"/>
      <c r="AA198" s="290" t="s">
        <v>1769</v>
      </c>
      <c r="AB198" s="290"/>
      <c r="AC198" s="290"/>
      <c r="AD198" s="290"/>
      <c r="AE198" s="290"/>
      <c r="AF198" s="290"/>
      <c r="AG198" s="290"/>
      <c r="AH198" s="290"/>
      <c r="AI198" s="290"/>
      <c r="AJ198" s="290"/>
      <c r="AK198" s="290"/>
      <c r="AL198" s="290"/>
      <c r="AM198" s="290"/>
      <c r="AN198" s="290"/>
      <c r="AO198" s="290"/>
      <c r="AP198" s="290"/>
      <c r="AQ198" s="290"/>
      <c r="AR198" s="290"/>
      <c r="AS198" s="290"/>
      <c r="AT198" s="290"/>
      <c r="AU198" s="290"/>
      <c r="AV198" s="290"/>
      <c r="AW198" s="290"/>
      <c r="AX198" s="290"/>
      <c r="AY198" s="290"/>
      <c r="AZ198" s="290"/>
      <c r="BA198" s="290"/>
      <c r="BB198" s="290"/>
      <c r="BC198" s="290"/>
      <c r="BD198" s="290"/>
      <c r="BE198" s="290"/>
      <c r="BF198" s="290"/>
      <c r="BG198" s="290"/>
      <c r="BH198" s="290"/>
      <c r="BI198" s="290"/>
      <c r="BJ198" s="290"/>
      <c r="BK198" s="290"/>
      <c r="BL198" s="290"/>
      <c r="BM198" s="290"/>
      <c r="BN198" s="290"/>
      <c r="BO198" s="290"/>
      <c r="BP198" s="290"/>
      <c r="BQ198" s="290"/>
      <c r="BR198" s="290"/>
      <c r="BS198" s="290"/>
      <c r="BT198" s="290"/>
      <c r="BU198" s="290"/>
      <c r="BV198" s="290"/>
      <c r="BW198" s="290"/>
      <c r="BX198" s="290"/>
      <c r="BY198" s="290"/>
      <c r="BZ198" s="290"/>
      <c r="CA198" s="291">
        <f t="shared" si="38"/>
        <v>0</v>
      </c>
      <c r="CB198" s="292" t="e">
        <f t="shared" si="50"/>
        <v>#DIV/0!</v>
      </c>
      <c r="CC198" s="291">
        <f t="shared" si="34"/>
        <v>0</v>
      </c>
      <c r="CD198" s="292" t="e">
        <f t="shared" si="51"/>
        <v>#DIV/0!</v>
      </c>
      <c r="CE198" s="291">
        <f t="shared" si="35"/>
        <v>0</v>
      </c>
      <c r="CF198" s="292" t="e">
        <f t="shared" si="39"/>
        <v>#DIV/0!</v>
      </c>
      <c r="CG198" s="291" t="e">
        <f t="shared" si="40"/>
        <v>#DIV/0!</v>
      </c>
      <c r="CH198" s="291" t="e">
        <f t="shared" si="41"/>
        <v>#DIV/0!</v>
      </c>
      <c r="CI198" s="274"/>
    </row>
    <row r="199" spans="1:87" ht="24">
      <c r="A199" s="652"/>
      <c r="B199" s="647"/>
      <c r="C199" s="643"/>
      <c r="D199" s="643"/>
      <c r="E199" s="643"/>
      <c r="F199" s="150"/>
      <c r="G199" s="617"/>
      <c r="H199" s="290" t="s">
        <v>1838</v>
      </c>
      <c r="I199" s="290" t="s">
        <v>1303</v>
      </c>
      <c r="J199" s="70" t="s">
        <v>1159</v>
      </c>
      <c r="K199" s="288" t="s">
        <v>1082</v>
      </c>
      <c r="L199" s="289" t="s">
        <v>648</v>
      </c>
      <c r="M199" s="200"/>
      <c r="N199" s="200" t="s">
        <v>648</v>
      </c>
      <c r="O199" s="200"/>
      <c r="P199" s="200"/>
      <c r="Q199" s="200"/>
      <c r="R199" s="200"/>
      <c r="S199" s="200"/>
      <c r="T199" s="200"/>
      <c r="U199" s="200"/>
      <c r="V199" s="290"/>
      <c r="W199" s="290"/>
      <c r="X199" s="290"/>
      <c r="Y199" s="290"/>
      <c r="Z199" s="290"/>
      <c r="AA199" s="290"/>
      <c r="AB199" s="290"/>
      <c r="AC199" s="290" t="s">
        <v>1769</v>
      </c>
      <c r="AD199" s="290"/>
      <c r="AE199" s="290"/>
      <c r="AF199" s="290"/>
      <c r="AG199" s="290"/>
      <c r="AH199" s="290"/>
      <c r="AI199" s="290"/>
      <c r="AJ199" s="290"/>
      <c r="AK199" s="290"/>
      <c r="AL199" s="290"/>
      <c r="AM199" s="290"/>
      <c r="AN199" s="290"/>
      <c r="AO199" s="290"/>
      <c r="AP199" s="290"/>
      <c r="AQ199" s="290"/>
      <c r="AR199" s="290"/>
      <c r="AS199" s="290"/>
      <c r="AT199" s="290"/>
      <c r="AU199" s="290"/>
      <c r="AV199" s="290"/>
      <c r="AW199" s="290"/>
      <c r="AX199" s="290"/>
      <c r="AY199" s="290"/>
      <c r="AZ199" s="290"/>
      <c r="BA199" s="290"/>
      <c r="BB199" s="290"/>
      <c r="BC199" s="290"/>
      <c r="BD199" s="290"/>
      <c r="BE199" s="290"/>
      <c r="BF199" s="290"/>
      <c r="BG199" s="290"/>
      <c r="BH199" s="290"/>
      <c r="BI199" s="290"/>
      <c r="BJ199" s="290"/>
      <c r="BK199" s="290"/>
      <c r="BL199" s="290"/>
      <c r="BM199" s="290"/>
      <c r="BN199" s="290"/>
      <c r="BO199" s="290"/>
      <c r="BP199" s="290"/>
      <c r="BQ199" s="290"/>
      <c r="BR199" s="290"/>
      <c r="BS199" s="290"/>
      <c r="BT199" s="290"/>
      <c r="BU199" s="290"/>
      <c r="BV199" s="290"/>
      <c r="BW199" s="290"/>
      <c r="BX199" s="290"/>
      <c r="BY199" s="290"/>
      <c r="BZ199" s="290"/>
      <c r="CA199" s="291">
        <f t="shared" si="38"/>
        <v>0</v>
      </c>
      <c r="CB199" s="292" t="e">
        <f t="shared" si="50"/>
        <v>#DIV/0!</v>
      </c>
      <c r="CC199" s="291">
        <f t="shared" si="34"/>
        <v>0</v>
      </c>
      <c r="CD199" s="292" t="e">
        <f t="shared" si="51"/>
        <v>#DIV/0!</v>
      </c>
      <c r="CE199" s="291">
        <f t="shared" si="35"/>
        <v>0</v>
      </c>
      <c r="CF199" s="292" t="e">
        <f t="shared" si="39"/>
        <v>#DIV/0!</v>
      </c>
      <c r="CG199" s="291" t="e">
        <f t="shared" si="40"/>
        <v>#DIV/0!</v>
      </c>
      <c r="CH199" s="291" t="e">
        <f t="shared" si="41"/>
        <v>#DIV/0!</v>
      </c>
      <c r="CI199" s="274"/>
    </row>
    <row r="200" spans="1:87" ht="24">
      <c r="A200" s="652"/>
      <c r="B200" s="647"/>
      <c r="C200" s="643"/>
      <c r="D200" s="643"/>
      <c r="E200" s="643"/>
      <c r="F200" s="150"/>
      <c r="G200" s="617"/>
      <c r="H200" s="290" t="s">
        <v>1709</v>
      </c>
      <c r="I200" s="290" t="s">
        <v>1303</v>
      </c>
      <c r="J200" s="70" t="s">
        <v>1159</v>
      </c>
      <c r="K200" s="288" t="s">
        <v>1082</v>
      </c>
      <c r="L200" s="289" t="s">
        <v>648</v>
      </c>
      <c r="M200" s="200"/>
      <c r="N200" s="200"/>
      <c r="O200" s="200" t="s">
        <v>648</v>
      </c>
      <c r="P200" s="200"/>
      <c r="Q200" s="200"/>
      <c r="R200" s="200"/>
      <c r="S200" s="200"/>
      <c r="T200" s="200"/>
      <c r="U200" s="200"/>
      <c r="V200" s="290"/>
      <c r="W200" s="290"/>
      <c r="X200" s="290"/>
      <c r="Y200" s="290"/>
      <c r="Z200" s="290"/>
      <c r="AA200" s="290"/>
      <c r="AB200" s="290"/>
      <c r="AC200" s="290"/>
      <c r="AD200" s="290"/>
      <c r="AE200" s="290"/>
      <c r="AF200" s="290"/>
      <c r="AG200" s="290"/>
      <c r="AH200" s="290" t="s">
        <v>1769</v>
      </c>
      <c r="AI200" s="290"/>
      <c r="AJ200" s="290"/>
      <c r="AK200" s="290"/>
      <c r="AL200" s="290"/>
      <c r="AM200" s="290"/>
      <c r="AN200" s="290"/>
      <c r="AO200" s="290"/>
      <c r="AP200" s="290"/>
      <c r="AQ200" s="290"/>
      <c r="AR200" s="290"/>
      <c r="AS200" s="290"/>
      <c r="AT200" s="290"/>
      <c r="AU200" s="290"/>
      <c r="AV200" s="290"/>
      <c r="AW200" s="290"/>
      <c r="AX200" s="290"/>
      <c r="AY200" s="290"/>
      <c r="AZ200" s="290"/>
      <c r="BA200" s="290"/>
      <c r="BB200" s="290"/>
      <c r="BC200" s="290"/>
      <c r="BD200" s="290"/>
      <c r="BE200" s="290"/>
      <c r="BF200" s="290"/>
      <c r="BG200" s="290"/>
      <c r="BH200" s="290"/>
      <c r="BI200" s="290"/>
      <c r="BJ200" s="290"/>
      <c r="BK200" s="290"/>
      <c r="BL200" s="290"/>
      <c r="BM200" s="290"/>
      <c r="BN200" s="290"/>
      <c r="BO200" s="290"/>
      <c r="BP200" s="290"/>
      <c r="BQ200" s="290"/>
      <c r="BR200" s="290"/>
      <c r="BS200" s="290"/>
      <c r="BT200" s="290"/>
      <c r="BU200" s="290"/>
      <c r="BV200" s="290"/>
      <c r="BW200" s="290"/>
      <c r="BX200" s="290"/>
      <c r="BY200" s="290"/>
      <c r="BZ200" s="290"/>
      <c r="CA200" s="291">
        <f t="shared" si="38"/>
        <v>0</v>
      </c>
      <c r="CB200" s="292" t="e">
        <f t="shared" si="50"/>
        <v>#DIV/0!</v>
      </c>
      <c r="CC200" s="291">
        <f t="shared" si="34"/>
        <v>0</v>
      </c>
      <c r="CD200" s="292" t="e">
        <f t="shared" si="51"/>
        <v>#DIV/0!</v>
      </c>
      <c r="CE200" s="291">
        <f t="shared" si="35"/>
        <v>0</v>
      </c>
      <c r="CF200" s="292" t="e">
        <f t="shared" si="39"/>
        <v>#DIV/0!</v>
      </c>
      <c r="CG200" s="291" t="e">
        <f t="shared" si="40"/>
        <v>#DIV/0!</v>
      </c>
      <c r="CH200" s="291" t="e">
        <f t="shared" si="41"/>
        <v>#DIV/0!</v>
      </c>
      <c r="CI200" s="274"/>
    </row>
    <row r="201" spans="1:87" ht="24">
      <c r="A201" s="652"/>
      <c r="B201" s="647"/>
      <c r="C201" s="643"/>
      <c r="D201" s="643"/>
      <c r="E201" s="643"/>
      <c r="F201" s="150"/>
      <c r="G201" s="617"/>
      <c r="H201" s="290" t="s">
        <v>1839</v>
      </c>
      <c r="I201" s="290" t="s">
        <v>1303</v>
      </c>
      <c r="J201" s="70" t="s">
        <v>1159</v>
      </c>
      <c r="K201" s="288" t="s">
        <v>1082</v>
      </c>
      <c r="L201" s="289" t="s">
        <v>648</v>
      </c>
      <c r="M201" s="200"/>
      <c r="N201" s="200"/>
      <c r="O201" s="200"/>
      <c r="P201" s="200"/>
      <c r="Q201" s="200" t="s">
        <v>648</v>
      </c>
      <c r="R201" s="200"/>
      <c r="S201" s="200"/>
      <c r="T201" s="200"/>
      <c r="U201" s="200"/>
      <c r="V201" s="290"/>
      <c r="W201" s="290"/>
      <c r="X201" s="290"/>
      <c r="Y201" s="290"/>
      <c r="Z201" s="290"/>
      <c r="AA201" s="290"/>
      <c r="AB201" s="290"/>
      <c r="AC201" s="290"/>
      <c r="AD201" s="290"/>
      <c r="AE201" s="290"/>
      <c r="AF201" s="290"/>
      <c r="AG201" s="290"/>
      <c r="AH201" s="290"/>
      <c r="AI201" s="290"/>
      <c r="AJ201" s="290"/>
      <c r="AK201" s="290"/>
      <c r="AL201" s="290"/>
      <c r="AM201" s="290"/>
      <c r="AN201" s="290"/>
      <c r="AO201" s="290"/>
      <c r="AP201" s="290" t="s">
        <v>1769</v>
      </c>
      <c r="AQ201" s="290"/>
      <c r="AR201" s="290"/>
      <c r="AS201" s="290"/>
      <c r="AT201" s="290"/>
      <c r="AU201" s="290"/>
      <c r="AV201" s="290"/>
      <c r="AW201" s="290"/>
      <c r="AX201" s="290"/>
      <c r="AY201" s="290"/>
      <c r="AZ201" s="290"/>
      <c r="BA201" s="290"/>
      <c r="BB201" s="290"/>
      <c r="BC201" s="290"/>
      <c r="BD201" s="290"/>
      <c r="BE201" s="290"/>
      <c r="BF201" s="290"/>
      <c r="BG201" s="290"/>
      <c r="BH201" s="290"/>
      <c r="BI201" s="290"/>
      <c r="BJ201" s="290"/>
      <c r="BK201" s="290"/>
      <c r="BL201" s="290"/>
      <c r="BM201" s="290"/>
      <c r="BN201" s="290"/>
      <c r="BO201" s="290"/>
      <c r="BP201" s="290"/>
      <c r="BQ201" s="290"/>
      <c r="BR201" s="290"/>
      <c r="BS201" s="290"/>
      <c r="BT201" s="290"/>
      <c r="BU201" s="290"/>
      <c r="BV201" s="290"/>
      <c r="BW201" s="290"/>
      <c r="BX201" s="290"/>
      <c r="BY201" s="290"/>
      <c r="BZ201" s="290"/>
      <c r="CA201" s="291">
        <f t="shared" si="38"/>
        <v>0</v>
      </c>
      <c r="CB201" s="292" t="e">
        <f t="shared" si="50"/>
        <v>#DIV/0!</v>
      </c>
      <c r="CC201" s="291">
        <f t="shared" si="34"/>
        <v>0</v>
      </c>
      <c r="CD201" s="292" t="e">
        <f t="shared" si="51"/>
        <v>#DIV/0!</v>
      </c>
      <c r="CE201" s="291">
        <f t="shared" si="35"/>
        <v>0</v>
      </c>
      <c r="CF201" s="292" t="e">
        <f t="shared" si="39"/>
        <v>#DIV/0!</v>
      </c>
      <c r="CG201" s="291" t="e">
        <f t="shared" si="40"/>
        <v>#DIV/0!</v>
      </c>
      <c r="CH201" s="291" t="e">
        <f t="shared" si="41"/>
        <v>#DIV/0!</v>
      </c>
      <c r="CI201" s="274"/>
    </row>
    <row r="202" spans="1:87" ht="24">
      <c r="A202" s="652"/>
      <c r="B202" s="647"/>
      <c r="C202" s="643"/>
      <c r="D202" s="643"/>
      <c r="E202" s="643"/>
      <c r="F202" s="150" t="s">
        <v>25</v>
      </c>
      <c r="G202" s="617"/>
      <c r="H202" s="290" t="s">
        <v>1710</v>
      </c>
      <c r="I202" s="290" t="s">
        <v>1303</v>
      </c>
      <c r="J202" s="70" t="s">
        <v>1159</v>
      </c>
      <c r="K202" s="288" t="s">
        <v>1082</v>
      </c>
      <c r="L202" s="289" t="s">
        <v>648</v>
      </c>
      <c r="M202" s="200"/>
      <c r="N202" s="200"/>
      <c r="O202" s="200"/>
      <c r="P202" s="200" t="s">
        <v>648</v>
      </c>
      <c r="Q202" s="200"/>
      <c r="R202" s="200"/>
      <c r="S202" s="200"/>
      <c r="T202" s="200"/>
      <c r="U202" s="200"/>
      <c r="V202" s="290"/>
      <c r="W202" s="290"/>
      <c r="X202" s="290"/>
      <c r="Y202" s="290"/>
      <c r="Z202" s="290"/>
      <c r="AA202" s="290"/>
      <c r="AB202" s="290"/>
      <c r="AC202" s="290"/>
      <c r="AD202" s="290"/>
      <c r="AE202" s="290"/>
      <c r="AF202" s="290"/>
      <c r="AG202" s="290"/>
      <c r="AH202" s="290"/>
      <c r="AI202" s="290"/>
      <c r="AJ202" s="290"/>
      <c r="AK202" s="290"/>
      <c r="AL202" s="290" t="s">
        <v>1769</v>
      </c>
      <c r="AM202" s="290"/>
      <c r="AN202" s="290"/>
      <c r="AO202" s="290"/>
      <c r="AP202" s="290"/>
      <c r="AQ202" s="290"/>
      <c r="AR202" s="290"/>
      <c r="AS202" s="290"/>
      <c r="AT202" s="290"/>
      <c r="AU202" s="290"/>
      <c r="AV202" s="290"/>
      <c r="AW202" s="290"/>
      <c r="AX202" s="290"/>
      <c r="AY202" s="290"/>
      <c r="AZ202" s="290"/>
      <c r="BA202" s="290"/>
      <c r="BB202" s="290"/>
      <c r="BC202" s="290"/>
      <c r="BD202" s="290"/>
      <c r="BE202" s="290"/>
      <c r="BF202" s="290"/>
      <c r="BG202" s="290"/>
      <c r="BH202" s="290"/>
      <c r="BI202" s="290"/>
      <c r="BJ202" s="290"/>
      <c r="BK202" s="290"/>
      <c r="BL202" s="290"/>
      <c r="BM202" s="290"/>
      <c r="BN202" s="290"/>
      <c r="BO202" s="290"/>
      <c r="BP202" s="290"/>
      <c r="BQ202" s="290"/>
      <c r="BR202" s="290"/>
      <c r="BS202" s="290"/>
      <c r="BT202" s="290"/>
      <c r="BU202" s="290"/>
      <c r="BV202" s="290"/>
      <c r="BW202" s="290"/>
      <c r="BX202" s="290"/>
      <c r="BY202" s="290"/>
      <c r="BZ202" s="290"/>
      <c r="CA202" s="291">
        <f t="shared" si="38"/>
        <v>0</v>
      </c>
      <c r="CB202" s="292" t="e">
        <f t="shared" si="50"/>
        <v>#DIV/0!</v>
      </c>
      <c r="CC202" s="291">
        <f t="shared" si="34"/>
        <v>0</v>
      </c>
      <c r="CD202" s="292" t="e">
        <f t="shared" si="51"/>
        <v>#DIV/0!</v>
      </c>
      <c r="CE202" s="291">
        <f t="shared" si="35"/>
        <v>0</v>
      </c>
      <c r="CF202" s="292" t="e">
        <f t="shared" si="39"/>
        <v>#DIV/0!</v>
      </c>
      <c r="CG202" s="291" t="e">
        <f t="shared" si="40"/>
        <v>#DIV/0!</v>
      </c>
      <c r="CH202" s="291" t="e">
        <f t="shared" si="41"/>
        <v>#DIV/0!</v>
      </c>
      <c r="CI202" s="274"/>
    </row>
    <row r="203" spans="1:87" ht="24">
      <c r="A203" s="652"/>
      <c r="B203" s="647"/>
      <c r="C203" s="643"/>
      <c r="D203" s="643"/>
      <c r="E203" s="643"/>
      <c r="F203" s="150"/>
      <c r="G203" s="617"/>
      <c r="H203" s="290" t="s">
        <v>1840</v>
      </c>
      <c r="I203" s="290" t="s">
        <v>1303</v>
      </c>
      <c r="J203" s="70" t="s">
        <v>1159</v>
      </c>
      <c r="K203" s="288" t="s">
        <v>1082</v>
      </c>
      <c r="L203" s="289" t="s">
        <v>648</v>
      </c>
      <c r="M203" s="290"/>
      <c r="N203" s="290"/>
      <c r="O203" s="290"/>
      <c r="P203" s="290"/>
      <c r="Q203" s="290"/>
      <c r="R203" s="290" t="s">
        <v>648</v>
      </c>
      <c r="S203" s="290"/>
      <c r="T203" s="290"/>
      <c r="U203" s="290"/>
      <c r="V203" s="290"/>
      <c r="W203" s="290"/>
      <c r="X203" s="290"/>
      <c r="Y203" s="290"/>
      <c r="Z203" s="290"/>
      <c r="AA203" s="290"/>
      <c r="AB203" s="290"/>
      <c r="AC203" s="290"/>
      <c r="AD203" s="290"/>
      <c r="AE203" s="290"/>
      <c r="AF203" s="290"/>
      <c r="AG203" s="290"/>
      <c r="AH203" s="290"/>
      <c r="AI203" s="290"/>
      <c r="AJ203" s="290"/>
      <c r="AK203" s="290"/>
      <c r="AL203" s="290"/>
      <c r="AM203" s="290"/>
      <c r="AN203" s="290"/>
      <c r="AO203" s="290"/>
      <c r="AP203" s="290"/>
      <c r="AQ203" s="290"/>
      <c r="AR203" s="290"/>
      <c r="AS203" s="290"/>
      <c r="AT203" s="290"/>
      <c r="AU203" s="290"/>
      <c r="AV203" s="290"/>
      <c r="AW203" s="290"/>
      <c r="AX203" s="290" t="s">
        <v>1769</v>
      </c>
      <c r="AY203" s="290"/>
      <c r="AZ203" s="290"/>
      <c r="BA203" s="290"/>
      <c r="BB203" s="290"/>
      <c r="BC203" s="290"/>
      <c r="BD203" s="290"/>
      <c r="BE203" s="290"/>
      <c r="BF203" s="290"/>
      <c r="BG203" s="290"/>
      <c r="BH203" s="290"/>
      <c r="BI203" s="290"/>
      <c r="BJ203" s="290"/>
      <c r="BK203" s="290"/>
      <c r="BL203" s="290"/>
      <c r="BM203" s="290"/>
      <c r="BN203" s="290"/>
      <c r="BO203" s="290"/>
      <c r="BP203" s="290"/>
      <c r="BQ203" s="290"/>
      <c r="BR203" s="290"/>
      <c r="BS203" s="290"/>
      <c r="BT203" s="290"/>
      <c r="BU203" s="290"/>
      <c r="BV203" s="290"/>
      <c r="BW203" s="290"/>
      <c r="BX203" s="290"/>
      <c r="BY203" s="290"/>
      <c r="BZ203" s="290"/>
      <c r="CA203" s="291">
        <f t="shared" ref="CA203:CA266" si="52">COUNTIF($BK203:$BZ203,2)</f>
        <v>0</v>
      </c>
      <c r="CB203" s="292" t="e">
        <f t="shared" si="50"/>
        <v>#DIV/0!</v>
      </c>
      <c r="CC203" s="291">
        <f t="shared" si="34"/>
        <v>0</v>
      </c>
      <c r="CD203" s="292" t="e">
        <f t="shared" si="51"/>
        <v>#DIV/0!</v>
      </c>
      <c r="CE203" s="291">
        <f t="shared" si="35"/>
        <v>0</v>
      </c>
      <c r="CF203" s="292" t="e">
        <f t="shared" ref="CF203:CF266" si="53">CE203/COUNTA($BK203:$BZ203)</f>
        <v>#DIV/0!</v>
      </c>
      <c r="CG203" s="291" t="e">
        <f t="shared" ref="CG203:CG266" si="54">(((CA203*2)+(CC203*1)+(CE203*0)))/COUNTA($BK203:$BZ203)</f>
        <v>#DIV/0!</v>
      </c>
      <c r="CH203" s="291" t="e">
        <f t="shared" ref="CH203:CH266" si="55">IF(CG203&gt;=1.6,"Đạt mục tiêu",IF(CG203&gt;=1,"Cần cố gắng","Chưa đạt"))</f>
        <v>#DIV/0!</v>
      </c>
      <c r="CI203" s="274"/>
    </row>
    <row r="204" spans="1:87" ht="24">
      <c r="A204" s="652"/>
      <c r="B204" s="647"/>
      <c r="C204" s="643"/>
      <c r="D204" s="643"/>
      <c r="E204" s="643"/>
      <c r="F204" s="150"/>
      <c r="G204" s="617"/>
      <c r="H204" s="290" t="s">
        <v>1867</v>
      </c>
      <c r="I204" s="290" t="s">
        <v>1303</v>
      </c>
      <c r="J204" s="70" t="s">
        <v>1159</v>
      </c>
      <c r="K204" s="288" t="s">
        <v>1082</v>
      </c>
      <c r="L204" s="289" t="s">
        <v>648</v>
      </c>
      <c r="M204" s="290"/>
      <c r="N204" s="290"/>
      <c r="O204" s="290"/>
      <c r="P204" s="290"/>
      <c r="Q204" s="290"/>
      <c r="R204" s="290"/>
      <c r="S204" s="290"/>
      <c r="T204" s="290" t="s">
        <v>648</v>
      </c>
      <c r="U204" s="290"/>
      <c r="V204" s="290"/>
      <c r="W204" s="290"/>
      <c r="X204" s="290"/>
      <c r="Y204" s="290"/>
      <c r="Z204" s="290"/>
      <c r="AA204" s="290"/>
      <c r="AB204" s="290"/>
      <c r="AC204" s="290"/>
      <c r="AD204" s="290"/>
      <c r="AE204" s="290"/>
      <c r="AF204" s="290"/>
      <c r="AG204" s="290"/>
      <c r="AH204" s="290"/>
      <c r="AI204" s="290"/>
      <c r="AJ204" s="290"/>
      <c r="AK204" s="290"/>
      <c r="AL204" s="290"/>
      <c r="AM204" s="290"/>
      <c r="AN204" s="290"/>
      <c r="AO204" s="290"/>
      <c r="AP204" s="290"/>
      <c r="AQ204" s="290"/>
      <c r="AR204" s="290"/>
      <c r="AS204" s="290"/>
      <c r="AT204" s="290"/>
      <c r="AU204" s="290"/>
      <c r="AV204" s="290"/>
      <c r="AW204" s="290"/>
      <c r="AX204" s="290"/>
      <c r="AY204" s="290"/>
      <c r="AZ204" s="290"/>
      <c r="BA204" s="290"/>
      <c r="BB204" s="290"/>
      <c r="BC204" s="290"/>
      <c r="BD204" s="290" t="s">
        <v>1769</v>
      </c>
      <c r="BE204" s="290"/>
      <c r="BF204" s="290"/>
      <c r="BG204" s="290"/>
      <c r="BH204" s="290"/>
      <c r="BI204" s="290"/>
      <c r="BJ204" s="290"/>
      <c r="BK204" s="290"/>
      <c r="BL204" s="290"/>
      <c r="BM204" s="290"/>
      <c r="BN204" s="290"/>
      <c r="BO204" s="290"/>
      <c r="BP204" s="290"/>
      <c r="BQ204" s="290"/>
      <c r="BR204" s="290"/>
      <c r="BS204" s="290"/>
      <c r="BT204" s="290"/>
      <c r="BU204" s="290"/>
      <c r="BV204" s="290"/>
      <c r="BW204" s="290"/>
      <c r="BX204" s="290"/>
      <c r="BY204" s="290"/>
      <c r="BZ204" s="290"/>
      <c r="CA204" s="291">
        <f t="shared" si="52"/>
        <v>0</v>
      </c>
      <c r="CB204" s="292" t="e">
        <f t="shared" si="50"/>
        <v>#DIV/0!</v>
      </c>
      <c r="CC204" s="291">
        <f t="shared" si="34"/>
        <v>0</v>
      </c>
      <c r="CD204" s="292" t="e">
        <f t="shared" si="51"/>
        <v>#DIV/0!</v>
      </c>
      <c r="CE204" s="291">
        <f t="shared" si="35"/>
        <v>0</v>
      </c>
      <c r="CF204" s="292" t="e">
        <f t="shared" si="53"/>
        <v>#DIV/0!</v>
      </c>
      <c r="CG204" s="291" t="e">
        <f t="shared" si="54"/>
        <v>#DIV/0!</v>
      </c>
      <c r="CH204" s="291" t="e">
        <f t="shared" si="55"/>
        <v>#DIV/0!</v>
      </c>
      <c r="CI204" s="274"/>
    </row>
    <row r="205" spans="1:87" ht="24">
      <c r="A205" s="652"/>
      <c r="B205" s="647"/>
      <c r="C205" s="643"/>
      <c r="D205" s="643"/>
      <c r="E205" s="643"/>
      <c r="F205" s="150"/>
      <c r="G205" s="617"/>
      <c r="H205" s="290" t="s">
        <v>1711</v>
      </c>
      <c r="I205" s="290" t="s">
        <v>1303</v>
      </c>
      <c r="J205" s="70" t="s">
        <v>1159</v>
      </c>
      <c r="K205" s="288" t="s">
        <v>1082</v>
      </c>
      <c r="L205" s="289" t="s">
        <v>648</v>
      </c>
      <c r="M205" s="290"/>
      <c r="N205" s="290"/>
      <c r="O205" s="290"/>
      <c r="P205" s="290"/>
      <c r="Q205" s="290"/>
      <c r="R205" s="290"/>
      <c r="S205" s="290"/>
      <c r="T205" s="290" t="s">
        <v>648</v>
      </c>
      <c r="U205" s="290"/>
      <c r="V205" s="290"/>
      <c r="W205" s="290"/>
      <c r="X205" s="290"/>
      <c r="Y205" s="290"/>
      <c r="Z205" s="290"/>
      <c r="AA205" s="290"/>
      <c r="AB205" s="290"/>
      <c r="AC205" s="290"/>
      <c r="AD205" s="290"/>
      <c r="AE205" s="290"/>
      <c r="AF205" s="290"/>
      <c r="AG205" s="290"/>
      <c r="AH205" s="290"/>
      <c r="AI205" s="290"/>
      <c r="AJ205" s="290"/>
      <c r="AK205" s="290"/>
      <c r="AL205" s="290"/>
      <c r="AM205" s="290"/>
      <c r="AN205" s="290"/>
      <c r="AO205" s="290"/>
      <c r="AP205" s="290"/>
      <c r="AQ205" s="290"/>
      <c r="AR205" s="290"/>
      <c r="AS205" s="290"/>
      <c r="AT205" s="290"/>
      <c r="AU205" s="290"/>
      <c r="AV205" s="290"/>
      <c r="AW205" s="290"/>
      <c r="AX205" s="290"/>
      <c r="AY205" s="290"/>
      <c r="AZ205" s="290"/>
      <c r="BA205" s="290"/>
      <c r="BB205" s="290"/>
      <c r="BC205" s="290"/>
      <c r="BD205" s="290"/>
      <c r="BE205" s="290" t="s">
        <v>1769</v>
      </c>
      <c r="BF205" s="290"/>
      <c r="BG205" s="290"/>
      <c r="BH205" s="290"/>
      <c r="BI205" s="290"/>
      <c r="BJ205" s="290"/>
      <c r="BK205" s="290"/>
      <c r="BL205" s="290"/>
      <c r="BM205" s="290"/>
      <c r="BN205" s="290"/>
      <c r="BO205" s="290"/>
      <c r="BP205" s="290"/>
      <c r="BQ205" s="290"/>
      <c r="BR205" s="290"/>
      <c r="BS205" s="290"/>
      <c r="BT205" s="290"/>
      <c r="BU205" s="290"/>
      <c r="BV205" s="290"/>
      <c r="BW205" s="290"/>
      <c r="BX205" s="290"/>
      <c r="BY205" s="290"/>
      <c r="BZ205" s="290"/>
      <c r="CA205" s="291">
        <f t="shared" si="52"/>
        <v>0</v>
      </c>
      <c r="CB205" s="292" t="e">
        <f t="shared" si="50"/>
        <v>#DIV/0!</v>
      </c>
      <c r="CC205" s="291">
        <f t="shared" si="34"/>
        <v>0</v>
      </c>
      <c r="CD205" s="292" t="e">
        <f t="shared" si="51"/>
        <v>#DIV/0!</v>
      </c>
      <c r="CE205" s="291">
        <f t="shared" si="35"/>
        <v>0</v>
      </c>
      <c r="CF205" s="292" t="e">
        <f t="shared" si="53"/>
        <v>#DIV/0!</v>
      </c>
      <c r="CG205" s="291" t="e">
        <f t="shared" si="54"/>
        <v>#DIV/0!</v>
      </c>
      <c r="CH205" s="291" t="e">
        <f t="shared" si="55"/>
        <v>#DIV/0!</v>
      </c>
      <c r="CI205" s="274"/>
    </row>
    <row r="206" spans="1:87" ht="24">
      <c r="A206" s="652"/>
      <c r="B206" s="647"/>
      <c r="C206" s="643"/>
      <c r="D206" s="643"/>
      <c r="E206" s="643"/>
      <c r="F206" s="150"/>
      <c r="G206" s="617"/>
      <c r="H206" s="290" t="s">
        <v>1951</v>
      </c>
      <c r="I206" s="290" t="s">
        <v>1303</v>
      </c>
      <c r="J206" s="70" t="s">
        <v>1159</v>
      </c>
      <c r="K206" s="288" t="s">
        <v>1082</v>
      </c>
      <c r="L206" s="289" t="s">
        <v>648</v>
      </c>
      <c r="M206" s="290"/>
      <c r="N206" s="290"/>
      <c r="O206" s="290"/>
      <c r="P206" s="290"/>
      <c r="Q206" s="290"/>
      <c r="R206" s="290" t="s">
        <v>648</v>
      </c>
      <c r="S206" s="290"/>
      <c r="T206" s="290"/>
      <c r="U206" s="290"/>
      <c r="V206" s="290"/>
      <c r="W206" s="290"/>
      <c r="X206" s="290"/>
      <c r="Y206" s="290"/>
      <c r="Z206" s="290"/>
      <c r="AA206" s="290"/>
      <c r="AB206" s="290"/>
      <c r="AC206" s="290"/>
      <c r="AD206" s="290"/>
      <c r="AE206" s="290"/>
      <c r="AF206" s="290"/>
      <c r="AG206" s="290"/>
      <c r="AH206" s="290"/>
      <c r="AI206" s="290"/>
      <c r="AJ206" s="290"/>
      <c r="AK206" s="290"/>
      <c r="AL206" s="290"/>
      <c r="AM206" s="290"/>
      <c r="AN206" s="290"/>
      <c r="AO206" s="290"/>
      <c r="AP206" s="290"/>
      <c r="AQ206" s="290"/>
      <c r="AR206" s="290"/>
      <c r="AS206" s="290"/>
      <c r="AT206" s="290"/>
      <c r="AU206" s="290"/>
      <c r="AV206" s="290"/>
      <c r="AW206" s="290"/>
      <c r="AX206" s="290"/>
      <c r="AY206" s="290" t="s">
        <v>1769</v>
      </c>
      <c r="AZ206" s="290"/>
      <c r="BA206" s="290"/>
      <c r="BB206" s="290"/>
      <c r="BC206" s="290"/>
      <c r="BD206" s="290"/>
      <c r="BE206" s="290"/>
      <c r="BF206" s="290"/>
      <c r="BG206" s="290"/>
      <c r="BH206" s="290"/>
      <c r="BI206" s="290"/>
      <c r="BJ206" s="290"/>
      <c r="BK206" s="290"/>
      <c r="BL206" s="290"/>
      <c r="BM206" s="290"/>
      <c r="BN206" s="290"/>
      <c r="BO206" s="290"/>
      <c r="BP206" s="290"/>
      <c r="BQ206" s="290"/>
      <c r="BR206" s="290"/>
      <c r="BS206" s="290"/>
      <c r="BT206" s="290"/>
      <c r="BU206" s="290"/>
      <c r="BV206" s="290"/>
      <c r="BW206" s="290"/>
      <c r="BX206" s="290"/>
      <c r="BY206" s="290"/>
      <c r="BZ206" s="290"/>
      <c r="CA206" s="291">
        <f t="shared" si="52"/>
        <v>0</v>
      </c>
      <c r="CB206" s="292" t="e">
        <f t="shared" si="50"/>
        <v>#DIV/0!</v>
      </c>
      <c r="CC206" s="291">
        <f t="shared" si="34"/>
        <v>0</v>
      </c>
      <c r="CD206" s="292" t="e">
        <f t="shared" si="51"/>
        <v>#DIV/0!</v>
      </c>
      <c r="CE206" s="291">
        <f t="shared" si="35"/>
        <v>0</v>
      </c>
      <c r="CF206" s="292" t="e">
        <f t="shared" si="53"/>
        <v>#DIV/0!</v>
      </c>
      <c r="CG206" s="291" t="e">
        <f t="shared" si="54"/>
        <v>#DIV/0!</v>
      </c>
      <c r="CH206" s="291" t="e">
        <f t="shared" si="55"/>
        <v>#DIV/0!</v>
      </c>
      <c r="CI206" s="274"/>
    </row>
    <row r="207" spans="1:87" ht="24">
      <c r="A207" s="652"/>
      <c r="B207" s="647"/>
      <c r="C207" s="643"/>
      <c r="D207" s="643"/>
      <c r="E207" s="643"/>
      <c r="F207" s="150"/>
      <c r="G207" s="617"/>
      <c r="H207" s="290" t="s">
        <v>1712</v>
      </c>
      <c r="I207" s="290" t="s">
        <v>1303</v>
      </c>
      <c r="J207" s="70" t="s">
        <v>1159</v>
      </c>
      <c r="K207" s="288" t="s">
        <v>1082</v>
      </c>
      <c r="L207" s="289" t="s">
        <v>648</v>
      </c>
      <c r="M207" s="290"/>
      <c r="N207" s="290"/>
      <c r="O207" s="290"/>
      <c r="P207" s="290"/>
      <c r="Q207" s="290"/>
      <c r="R207" s="290"/>
      <c r="S207" s="290" t="s">
        <v>648</v>
      </c>
      <c r="T207" s="290"/>
      <c r="U207" s="290"/>
      <c r="V207" s="290"/>
      <c r="W207" s="290"/>
      <c r="X207" s="290"/>
      <c r="Y207" s="290"/>
      <c r="Z207" s="290"/>
      <c r="AA207" s="290"/>
      <c r="AB207" s="290"/>
      <c r="AC207" s="290"/>
      <c r="AD207" s="290"/>
      <c r="AE207" s="290"/>
      <c r="AF207" s="290"/>
      <c r="AG207" s="290"/>
      <c r="AH207" s="290"/>
      <c r="AI207" s="290"/>
      <c r="AJ207" s="290"/>
      <c r="AK207" s="290"/>
      <c r="AL207" s="290"/>
      <c r="AM207" s="290"/>
      <c r="AN207" s="290"/>
      <c r="AO207" s="290"/>
      <c r="AP207" s="290"/>
      <c r="AQ207" s="290"/>
      <c r="AR207" s="290"/>
      <c r="AS207" s="290"/>
      <c r="AT207" s="290"/>
      <c r="AU207" s="290"/>
      <c r="AV207" s="290"/>
      <c r="AW207" s="290"/>
      <c r="AX207" s="290"/>
      <c r="AY207" s="290"/>
      <c r="AZ207" s="290"/>
      <c r="BA207" s="290"/>
      <c r="BB207" s="290" t="s">
        <v>1769</v>
      </c>
      <c r="BC207" s="290"/>
      <c r="BD207" s="290"/>
      <c r="BE207" s="290"/>
      <c r="BF207" s="290"/>
      <c r="BG207" s="290"/>
      <c r="BH207" s="290"/>
      <c r="BI207" s="290"/>
      <c r="BJ207" s="290"/>
      <c r="BK207" s="290"/>
      <c r="BL207" s="290"/>
      <c r="BM207" s="290"/>
      <c r="BN207" s="290"/>
      <c r="BO207" s="290"/>
      <c r="BP207" s="290"/>
      <c r="BQ207" s="290"/>
      <c r="BR207" s="290"/>
      <c r="BS207" s="290"/>
      <c r="BT207" s="290"/>
      <c r="BU207" s="290"/>
      <c r="BV207" s="290"/>
      <c r="BW207" s="290"/>
      <c r="BX207" s="290"/>
      <c r="BY207" s="290"/>
      <c r="BZ207" s="290"/>
      <c r="CA207" s="291">
        <f t="shared" si="52"/>
        <v>0</v>
      </c>
      <c r="CB207" s="292" t="e">
        <f t="shared" si="50"/>
        <v>#DIV/0!</v>
      </c>
      <c r="CC207" s="291">
        <f t="shared" si="34"/>
        <v>0</v>
      </c>
      <c r="CD207" s="292" t="e">
        <f t="shared" si="51"/>
        <v>#DIV/0!</v>
      </c>
      <c r="CE207" s="291">
        <f t="shared" si="35"/>
        <v>0</v>
      </c>
      <c r="CF207" s="292" t="e">
        <f t="shared" si="53"/>
        <v>#DIV/0!</v>
      </c>
      <c r="CG207" s="291" t="e">
        <f t="shared" si="54"/>
        <v>#DIV/0!</v>
      </c>
      <c r="CH207" s="291" t="e">
        <f t="shared" si="55"/>
        <v>#DIV/0!</v>
      </c>
      <c r="CI207" s="274"/>
    </row>
    <row r="208" spans="1:87" ht="24">
      <c r="A208" s="652"/>
      <c r="B208" s="647"/>
      <c r="C208" s="643"/>
      <c r="D208" s="643"/>
      <c r="E208" s="643"/>
      <c r="F208" s="150"/>
      <c r="G208" s="617"/>
      <c r="H208" s="312" t="s">
        <v>1713</v>
      </c>
      <c r="I208" s="290" t="s">
        <v>1303</v>
      </c>
      <c r="J208" s="70" t="s">
        <v>1159</v>
      </c>
      <c r="K208" s="288" t="s">
        <v>1082</v>
      </c>
      <c r="L208" s="289"/>
      <c r="M208" s="290"/>
      <c r="N208" s="290"/>
      <c r="O208" s="290"/>
      <c r="P208" s="290"/>
      <c r="Q208" s="290"/>
      <c r="R208" s="290"/>
      <c r="S208" s="290"/>
      <c r="T208" s="290"/>
      <c r="U208" s="290"/>
      <c r="V208" s="290"/>
      <c r="W208" s="290"/>
      <c r="X208" s="290"/>
      <c r="Y208" s="290"/>
      <c r="Z208" s="290"/>
      <c r="AA208" s="290"/>
      <c r="AB208" s="290"/>
      <c r="AC208" s="290"/>
      <c r="AD208" s="290"/>
      <c r="AE208" s="290"/>
      <c r="AF208" s="290"/>
      <c r="AG208" s="290"/>
      <c r="AH208" s="290"/>
      <c r="AI208" s="290"/>
      <c r="AJ208" s="290"/>
      <c r="AK208" s="290"/>
      <c r="AL208" s="290"/>
      <c r="AM208" s="290"/>
      <c r="AN208" s="290"/>
      <c r="AO208" s="290"/>
      <c r="AP208" s="290"/>
      <c r="AQ208" s="290"/>
      <c r="AR208" s="290"/>
      <c r="AS208" s="290"/>
      <c r="AT208" s="290"/>
      <c r="AU208" s="290"/>
      <c r="AV208" s="290"/>
      <c r="AW208" s="290"/>
      <c r="AX208" s="290"/>
      <c r="AY208" s="290"/>
      <c r="AZ208" s="290"/>
      <c r="BA208" s="290"/>
      <c r="BB208" s="290"/>
      <c r="BC208" s="290"/>
      <c r="BD208" s="290"/>
      <c r="BE208" s="290"/>
      <c r="BF208" s="290"/>
      <c r="BG208" s="290"/>
      <c r="BH208" s="290"/>
      <c r="BI208" s="290"/>
      <c r="BJ208" s="290"/>
      <c r="BK208" s="290"/>
      <c r="BL208" s="290"/>
      <c r="BM208" s="290"/>
      <c r="BN208" s="290"/>
      <c r="BO208" s="290"/>
      <c r="BP208" s="290"/>
      <c r="BQ208" s="290"/>
      <c r="BR208" s="290"/>
      <c r="BS208" s="290"/>
      <c r="BT208" s="290"/>
      <c r="BU208" s="290"/>
      <c r="BV208" s="290"/>
      <c r="BW208" s="290"/>
      <c r="BX208" s="290"/>
      <c r="BY208" s="290"/>
      <c r="BZ208" s="290"/>
      <c r="CA208" s="291">
        <f t="shared" si="52"/>
        <v>0</v>
      </c>
      <c r="CB208" s="292" t="e">
        <f t="shared" si="50"/>
        <v>#DIV/0!</v>
      </c>
      <c r="CC208" s="291">
        <f t="shared" si="34"/>
        <v>0</v>
      </c>
      <c r="CD208" s="292" t="e">
        <f t="shared" si="51"/>
        <v>#DIV/0!</v>
      </c>
      <c r="CE208" s="291">
        <f t="shared" si="35"/>
        <v>0</v>
      </c>
      <c r="CF208" s="292" t="e">
        <f t="shared" si="53"/>
        <v>#DIV/0!</v>
      </c>
      <c r="CG208" s="291" t="e">
        <f t="shared" si="54"/>
        <v>#DIV/0!</v>
      </c>
      <c r="CH208" s="291" t="e">
        <f t="shared" si="55"/>
        <v>#DIV/0!</v>
      </c>
      <c r="CI208" s="274"/>
    </row>
    <row r="209" spans="1:87" ht="24">
      <c r="A209" s="652"/>
      <c r="B209" s="647"/>
      <c r="C209" s="643"/>
      <c r="D209" s="643"/>
      <c r="E209" s="643"/>
      <c r="F209" s="150"/>
      <c r="G209" s="617"/>
      <c r="H209" s="290" t="s">
        <v>1938</v>
      </c>
      <c r="I209" s="290" t="s">
        <v>1303</v>
      </c>
      <c r="J209" s="70" t="s">
        <v>1159</v>
      </c>
      <c r="K209" s="288" t="s">
        <v>1082</v>
      </c>
      <c r="L209" s="289" t="s">
        <v>648</v>
      </c>
      <c r="M209" s="290" t="s">
        <v>648</v>
      </c>
      <c r="N209" s="290"/>
      <c r="O209" s="290"/>
      <c r="P209" s="290"/>
      <c r="Q209" s="290"/>
      <c r="R209" s="290"/>
      <c r="S209" s="290"/>
      <c r="T209" s="290"/>
      <c r="U209" s="290"/>
      <c r="V209" s="290"/>
      <c r="W209" s="290" t="s">
        <v>1772</v>
      </c>
      <c r="X209" s="290"/>
      <c r="Y209" s="290"/>
      <c r="Z209" s="290"/>
      <c r="AA209" s="290"/>
      <c r="AB209" s="290"/>
      <c r="AC209" s="290"/>
      <c r="AD209" s="290"/>
      <c r="AE209" s="290"/>
      <c r="AF209" s="290"/>
      <c r="AG209" s="290"/>
      <c r="AH209" s="290"/>
      <c r="AI209" s="290"/>
      <c r="AJ209" s="290"/>
      <c r="AK209" s="290"/>
      <c r="AL209" s="290"/>
      <c r="AM209" s="290"/>
      <c r="AN209" s="290"/>
      <c r="AO209" s="290"/>
      <c r="AP209" s="290"/>
      <c r="AQ209" s="290"/>
      <c r="AR209" s="290"/>
      <c r="AS209" s="290"/>
      <c r="AT209" s="290"/>
      <c r="AU209" s="290"/>
      <c r="AV209" s="290"/>
      <c r="AW209" s="290"/>
      <c r="AX209" s="290"/>
      <c r="AY209" s="290"/>
      <c r="AZ209" s="290"/>
      <c r="BA209" s="290"/>
      <c r="BB209" s="290"/>
      <c r="BC209" s="290"/>
      <c r="BD209" s="290"/>
      <c r="BE209" s="290"/>
      <c r="BF209" s="290"/>
      <c r="BG209" s="290"/>
      <c r="BH209" s="290"/>
      <c r="BI209" s="290"/>
      <c r="BJ209" s="290"/>
      <c r="BK209" s="290"/>
      <c r="BL209" s="290"/>
      <c r="BM209" s="290"/>
      <c r="BN209" s="290"/>
      <c r="BO209" s="290"/>
      <c r="BP209" s="290"/>
      <c r="BQ209" s="290"/>
      <c r="BR209" s="290"/>
      <c r="BS209" s="290"/>
      <c r="BT209" s="290"/>
      <c r="BU209" s="290"/>
      <c r="BV209" s="290"/>
      <c r="BW209" s="290"/>
      <c r="BX209" s="290"/>
      <c r="BY209" s="290"/>
      <c r="BZ209" s="290"/>
      <c r="CA209" s="291">
        <f t="shared" si="52"/>
        <v>0</v>
      </c>
      <c r="CB209" s="292" t="e">
        <f t="shared" si="50"/>
        <v>#DIV/0!</v>
      </c>
      <c r="CC209" s="291">
        <f t="shared" si="34"/>
        <v>0</v>
      </c>
      <c r="CD209" s="292" t="e">
        <f t="shared" si="51"/>
        <v>#DIV/0!</v>
      </c>
      <c r="CE209" s="291">
        <f t="shared" si="35"/>
        <v>0</v>
      </c>
      <c r="CF209" s="292" t="e">
        <f t="shared" si="53"/>
        <v>#DIV/0!</v>
      </c>
      <c r="CG209" s="291" t="e">
        <f t="shared" si="54"/>
        <v>#DIV/0!</v>
      </c>
      <c r="CH209" s="291" t="e">
        <f t="shared" si="55"/>
        <v>#DIV/0!</v>
      </c>
      <c r="CI209" s="274"/>
    </row>
    <row r="210" spans="1:87" ht="24">
      <c r="A210" s="652"/>
      <c r="B210" s="647"/>
      <c r="C210" s="643"/>
      <c r="D210" s="643"/>
      <c r="E210" s="643"/>
      <c r="F210" s="150"/>
      <c r="G210" s="617"/>
      <c r="H210" s="290" t="s">
        <v>1841</v>
      </c>
      <c r="I210" s="290" t="s">
        <v>1303</v>
      </c>
      <c r="J210" s="70" t="s">
        <v>1159</v>
      </c>
      <c r="K210" s="288" t="s">
        <v>1082</v>
      </c>
      <c r="L210" s="289" t="s">
        <v>648</v>
      </c>
      <c r="M210" s="290"/>
      <c r="N210" s="290" t="s">
        <v>648</v>
      </c>
      <c r="O210" s="290"/>
      <c r="P210" s="290"/>
      <c r="Q210" s="290"/>
      <c r="R210" s="290"/>
      <c r="S210" s="290"/>
      <c r="T210" s="290"/>
      <c r="U210" s="290"/>
      <c r="V210" s="290"/>
      <c r="W210" s="290"/>
      <c r="X210" s="290"/>
      <c r="Y210" s="290" t="s">
        <v>1772</v>
      </c>
      <c r="Z210" s="290"/>
      <c r="AA210" s="290"/>
      <c r="AB210" s="290"/>
      <c r="AC210" s="290"/>
      <c r="AD210" s="290"/>
      <c r="AE210" s="290"/>
      <c r="AF210" s="290"/>
      <c r="AG210" s="290"/>
      <c r="AH210" s="290"/>
      <c r="AI210" s="290"/>
      <c r="AJ210" s="290"/>
      <c r="AK210" s="290"/>
      <c r="AL210" s="290"/>
      <c r="AM210" s="290"/>
      <c r="AN210" s="290"/>
      <c r="AO210" s="290"/>
      <c r="AP210" s="290"/>
      <c r="AQ210" s="290"/>
      <c r="AR210" s="290"/>
      <c r="AS210" s="290"/>
      <c r="AT210" s="290"/>
      <c r="AU210" s="290"/>
      <c r="AV210" s="290"/>
      <c r="AW210" s="290"/>
      <c r="AX210" s="290"/>
      <c r="AY210" s="290"/>
      <c r="AZ210" s="290"/>
      <c r="BA210" s="290"/>
      <c r="BB210" s="290"/>
      <c r="BC210" s="290"/>
      <c r="BD210" s="290"/>
      <c r="BE210" s="290"/>
      <c r="BF210" s="290"/>
      <c r="BG210" s="290"/>
      <c r="BH210" s="290"/>
      <c r="BI210" s="290"/>
      <c r="BJ210" s="290"/>
      <c r="BK210" s="290"/>
      <c r="BL210" s="290"/>
      <c r="BM210" s="290"/>
      <c r="BN210" s="290"/>
      <c r="BO210" s="290"/>
      <c r="BP210" s="290"/>
      <c r="BQ210" s="290"/>
      <c r="BR210" s="290"/>
      <c r="BS210" s="290"/>
      <c r="BT210" s="290"/>
      <c r="BU210" s="290"/>
      <c r="BV210" s="290"/>
      <c r="BW210" s="290"/>
      <c r="BX210" s="290"/>
      <c r="BY210" s="290"/>
      <c r="BZ210" s="290"/>
      <c r="CA210" s="291">
        <f t="shared" si="52"/>
        <v>0</v>
      </c>
      <c r="CB210" s="292" t="e">
        <f t="shared" si="50"/>
        <v>#DIV/0!</v>
      </c>
      <c r="CC210" s="291">
        <f t="shared" si="34"/>
        <v>0</v>
      </c>
      <c r="CD210" s="292" t="e">
        <f t="shared" si="51"/>
        <v>#DIV/0!</v>
      </c>
      <c r="CE210" s="291">
        <f t="shared" si="35"/>
        <v>0</v>
      </c>
      <c r="CF210" s="292" t="e">
        <f t="shared" si="53"/>
        <v>#DIV/0!</v>
      </c>
      <c r="CG210" s="291" t="e">
        <f t="shared" si="54"/>
        <v>#DIV/0!</v>
      </c>
      <c r="CH210" s="291" t="e">
        <f t="shared" si="55"/>
        <v>#DIV/0!</v>
      </c>
      <c r="CI210" s="274"/>
    </row>
    <row r="211" spans="1:87" ht="24">
      <c r="A211" s="652"/>
      <c r="B211" s="647"/>
      <c r="C211" s="643"/>
      <c r="D211" s="643"/>
      <c r="E211" s="643"/>
      <c r="F211" s="150"/>
      <c r="G211" s="617"/>
      <c r="H211" s="290" t="s">
        <v>1843</v>
      </c>
      <c r="I211" s="290" t="s">
        <v>1303</v>
      </c>
      <c r="J211" s="70" t="s">
        <v>1159</v>
      </c>
      <c r="K211" s="288" t="s">
        <v>1082</v>
      </c>
      <c r="L211" s="289" t="s">
        <v>648</v>
      </c>
      <c r="M211" s="290"/>
      <c r="N211" s="290"/>
      <c r="O211" s="290" t="s">
        <v>648</v>
      </c>
      <c r="P211" s="290"/>
      <c r="Q211" s="290"/>
      <c r="R211" s="290"/>
      <c r="S211" s="290"/>
      <c r="T211" s="290"/>
      <c r="U211" s="290"/>
      <c r="V211" s="290"/>
      <c r="W211" s="290"/>
      <c r="X211" s="290"/>
      <c r="Y211" s="290"/>
      <c r="Z211" s="290"/>
      <c r="AA211" s="290"/>
      <c r="AB211" s="290"/>
      <c r="AC211" s="290"/>
      <c r="AD211" s="290"/>
      <c r="AE211" s="290"/>
      <c r="AF211" s="290"/>
      <c r="AG211" s="290"/>
      <c r="AH211" s="290" t="s">
        <v>1772</v>
      </c>
      <c r="AI211" s="290"/>
      <c r="AJ211" s="290"/>
      <c r="AK211" s="290"/>
      <c r="AL211" s="290"/>
      <c r="AM211" s="290"/>
      <c r="AN211" s="290"/>
      <c r="AO211" s="290"/>
      <c r="AP211" s="290"/>
      <c r="AQ211" s="290"/>
      <c r="AR211" s="290"/>
      <c r="AS211" s="290"/>
      <c r="AT211" s="290"/>
      <c r="AU211" s="290"/>
      <c r="AV211" s="290"/>
      <c r="AW211" s="290"/>
      <c r="AX211" s="290"/>
      <c r="AY211" s="290"/>
      <c r="AZ211" s="290"/>
      <c r="BA211" s="290"/>
      <c r="BB211" s="290"/>
      <c r="BC211" s="290"/>
      <c r="BD211" s="290"/>
      <c r="BE211" s="290"/>
      <c r="BF211" s="290"/>
      <c r="BG211" s="290"/>
      <c r="BH211" s="290"/>
      <c r="BI211" s="290"/>
      <c r="BJ211" s="290"/>
      <c r="BK211" s="290"/>
      <c r="BL211" s="290"/>
      <c r="BM211" s="290"/>
      <c r="BN211" s="290"/>
      <c r="BO211" s="290"/>
      <c r="BP211" s="290"/>
      <c r="BQ211" s="290"/>
      <c r="BR211" s="290"/>
      <c r="BS211" s="290"/>
      <c r="BT211" s="290"/>
      <c r="BU211" s="290"/>
      <c r="BV211" s="290"/>
      <c r="BW211" s="290"/>
      <c r="BX211" s="290"/>
      <c r="BY211" s="290"/>
      <c r="BZ211" s="290"/>
      <c r="CA211" s="291">
        <f t="shared" si="52"/>
        <v>0</v>
      </c>
      <c r="CB211" s="292" t="e">
        <f t="shared" si="50"/>
        <v>#DIV/0!</v>
      </c>
      <c r="CC211" s="291">
        <f t="shared" si="34"/>
        <v>0</v>
      </c>
      <c r="CD211" s="292" t="e">
        <f t="shared" si="51"/>
        <v>#DIV/0!</v>
      </c>
      <c r="CE211" s="291">
        <f t="shared" si="35"/>
        <v>0</v>
      </c>
      <c r="CF211" s="292" t="e">
        <f t="shared" si="53"/>
        <v>#DIV/0!</v>
      </c>
      <c r="CG211" s="291" t="e">
        <f t="shared" si="54"/>
        <v>#DIV/0!</v>
      </c>
      <c r="CH211" s="291" t="e">
        <f t="shared" si="55"/>
        <v>#DIV/0!</v>
      </c>
      <c r="CI211" s="274"/>
    </row>
    <row r="212" spans="1:87" ht="24">
      <c r="A212" s="652"/>
      <c r="B212" s="647"/>
      <c r="C212" s="643"/>
      <c r="D212" s="643"/>
      <c r="E212" s="643"/>
      <c r="F212" s="150"/>
      <c r="G212" s="617"/>
      <c r="H212" s="290" t="s">
        <v>1923</v>
      </c>
      <c r="I212" s="290" t="s">
        <v>1303</v>
      </c>
      <c r="J212" s="70" t="s">
        <v>1159</v>
      </c>
      <c r="K212" s="288" t="s">
        <v>1082</v>
      </c>
      <c r="L212" s="289" t="s">
        <v>648</v>
      </c>
      <c r="M212" s="290"/>
      <c r="N212" s="290"/>
      <c r="O212" s="290"/>
      <c r="P212" s="290"/>
      <c r="Q212" s="290" t="s">
        <v>648</v>
      </c>
      <c r="R212" s="290"/>
      <c r="S212" s="290"/>
      <c r="T212" s="290"/>
      <c r="U212" s="290"/>
      <c r="V212" s="290"/>
      <c r="W212" s="290"/>
      <c r="X212" s="290"/>
      <c r="Y212" s="290"/>
      <c r="Z212" s="290"/>
      <c r="AA212" s="290"/>
      <c r="AB212" s="290"/>
      <c r="AC212" s="290"/>
      <c r="AD212" s="290"/>
      <c r="AE212" s="290"/>
      <c r="AF212" s="290"/>
      <c r="AG212" s="290"/>
      <c r="AH212" s="290"/>
      <c r="AI212" s="290"/>
      <c r="AJ212" s="290"/>
      <c r="AK212" s="290"/>
      <c r="AL212" s="290"/>
      <c r="AM212" s="290"/>
      <c r="AN212" s="290"/>
      <c r="AO212" s="290"/>
      <c r="AP212" s="290"/>
      <c r="AQ212" s="290"/>
      <c r="AR212" s="290"/>
      <c r="AS212" s="290"/>
      <c r="AT212" s="290"/>
      <c r="AU212" s="290"/>
      <c r="AV212" s="290"/>
      <c r="AW212" s="290"/>
      <c r="AX212" s="290"/>
      <c r="AY212" s="290"/>
      <c r="AZ212" s="290"/>
      <c r="BA212" s="290"/>
      <c r="BB212" s="290"/>
      <c r="BC212" s="290"/>
      <c r="BD212" s="290"/>
      <c r="BE212" s="290"/>
      <c r="BF212" s="290"/>
      <c r="BG212" s="290"/>
      <c r="BH212" s="290"/>
      <c r="BI212" s="290"/>
      <c r="BJ212" s="290"/>
      <c r="BK212" s="290"/>
      <c r="BL212" s="290"/>
      <c r="BM212" s="290"/>
      <c r="BN212" s="290"/>
      <c r="BO212" s="290"/>
      <c r="BP212" s="290"/>
      <c r="BQ212" s="290"/>
      <c r="BR212" s="290"/>
      <c r="BS212" s="290"/>
      <c r="BT212" s="290"/>
      <c r="BU212" s="290"/>
      <c r="BV212" s="290"/>
      <c r="BW212" s="290"/>
      <c r="BX212" s="290"/>
      <c r="BY212" s="290"/>
      <c r="BZ212" s="290"/>
      <c r="CA212" s="291">
        <f t="shared" si="52"/>
        <v>0</v>
      </c>
      <c r="CB212" s="292" t="e">
        <f t="shared" si="50"/>
        <v>#DIV/0!</v>
      </c>
      <c r="CC212" s="291">
        <f t="shared" si="34"/>
        <v>0</v>
      </c>
      <c r="CD212" s="292" t="e">
        <f t="shared" si="51"/>
        <v>#DIV/0!</v>
      </c>
      <c r="CE212" s="291">
        <f t="shared" si="35"/>
        <v>0</v>
      </c>
      <c r="CF212" s="292" t="e">
        <f t="shared" si="53"/>
        <v>#DIV/0!</v>
      </c>
      <c r="CG212" s="291" t="e">
        <f t="shared" si="54"/>
        <v>#DIV/0!</v>
      </c>
      <c r="CH212" s="291" t="e">
        <f t="shared" si="55"/>
        <v>#DIV/0!</v>
      </c>
      <c r="CI212" s="274"/>
    </row>
    <row r="213" spans="1:87" ht="24">
      <c r="A213" s="652"/>
      <c r="B213" s="647"/>
      <c r="C213" s="643"/>
      <c r="D213" s="643"/>
      <c r="E213" s="643"/>
      <c r="F213" s="150"/>
      <c r="G213" s="617"/>
      <c r="H213" s="290" t="s">
        <v>1842</v>
      </c>
      <c r="I213" s="290" t="s">
        <v>1303</v>
      </c>
      <c r="J213" s="70" t="s">
        <v>1159</v>
      </c>
      <c r="K213" s="288" t="s">
        <v>1082</v>
      </c>
      <c r="L213" s="289" t="s">
        <v>648</v>
      </c>
      <c r="M213" s="290"/>
      <c r="N213" s="290"/>
      <c r="O213" s="290"/>
      <c r="P213" s="290"/>
      <c r="Q213" s="290"/>
      <c r="R213" s="290" t="s">
        <v>648</v>
      </c>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t="s">
        <v>1772</v>
      </c>
      <c r="AS213" s="290"/>
      <c r="AT213" s="290"/>
      <c r="AU213" s="290"/>
      <c r="AV213" s="290"/>
      <c r="AW213" s="290"/>
      <c r="AX213" s="290"/>
      <c r="AY213" s="290"/>
      <c r="AZ213" s="290"/>
      <c r="BA213" s="290"/>
      <c r="BB213" s="290"/>
      <c r="BC213" s="290"/>
      <c r="BD213" s="290"/>
      <c r="BE213" s="290"/>
      <c r="BF213" s="290"/>
      <c r="BG213" s="290"/>
      <c r="BH213" s="290"/>
      <c r="BI213" s="290"/>
      <c r="BJ213" s="290"/>
      <c r="BK213" s="290"/>
      <c r="BL213" s="290"/>
      <c r="BM213" s="290"/>
      <c r="BN213" s="290"/>
      <c r="BO213" s="290"/>
      <c r="BP213" s="290"/>
      <c r="BQ213" s="290"/>
      <c r="BR213" s="290"/>
      <c r="BS213" s="290"/>
      <c r="BT213" s="290"/>
      <c r="BU213" s="290"/>
      <c r="BV213" s="290"/>
      <c r="BW213" s="290"/>
      <c r="BX213" s="290"/>
      <c r="BY213" s="290"/>
      <c r="BZ213" s="290"/>
      <c r="CA213" s="291">
        <f t="shared" si="52"/>
        <v>0</v>
      </c>
      <c r="CB213" s="292" t="e">
        <f t="shared" si="50"/>
        <v>#DIV/0!</v>
      </c>
      <c r="CC213" s="291">
        <f t="shared" si="34"/>
        <v>0</v>
      </c>
      <c r="CD213" s="292" t="e">
        <f t="shared" si="51"/>
        <v>#DIV/0!</v>
      </c>
      <c r="CE213" s="291">
        <f t="shared" si="35"/>
        <v>0</v>
      </c>
      <c r="CF213" s="292" t="e">
        <f t="shared" si="53"/>
        <v>#DIV/0!</v>
      </c>
      <c r="CG213" s="291" t="e">
        <f t="shared" si="54"/>
        <v>#DIV/0!</v>
      </c>
      <c r="CH213" s="291" t="e">
        <f t="shared" si="55"/>
        <v>#DIV/0!</v>
      </c>
      <c r="CI213" s="274"/>
    </row>
    <row r="214" spans="1:87" ht="24">
      <c r="A214" s="652"/>
      <c r="B214" s="647"/>
      <c r="C214" s="643"/>
      <c r="D214" s="643"/>
      <c r="E214" s="643"/>
      <c r="F214" s="150"/>
      <c r="G214" s="617"/>
      <c r="H214" s="290" t="s">
        <v>1844</v>
      </c>
      <c r="I214" s="290" t="s">
        <v>1303</v>
      </c>
      <c r="J214" s="70" t="s">
        <v>1159</v>
      </c>
      <c r="K214" s="288" t="s">
        <v>1082</v>
      </c>
      <c r="L214" s="289" t="s">
        <v>648</v>
      </c>
      <c r="M214" s="290"/>
      <c r="N214" s="290"/>
      <c r="O214" s="290"/>
      <c r="P214" s="290"/>
      <c r="Q214" s="290"/>
      <c r="R214" s="290" t="s">
        <v>648</v>
      </c>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0" t="s">
        <v>1772</v>
      </c>
      <c r="AY214" s="290"/>
      <c r="AZ214" s="290"/>
      <c r="BA214" s="290"/>
      <c r="BB214" s="290"/>
      <c r="BC214" s="290"/>
      <c r="BD214" s="290"/>
      <c r="BE214" s="290"/>
      <c r="BF214" s="290"/>
      <c r="BG214" s="290"/>
      <c r="BH214" s="290"/>
      <c r="BI214" s="290"/>
      <c r="BJ214" s="290"/>
      <c r="BK214" s="290"/>
      <c r="BL214" s="290"/>
      <c r="BM214" s="290"/>
      <c r="BN214" s="290"/>
      <c r="BO214" s="290"/>
      <c r="BP214" s="290"/>
      <c r="BQ214" s="290"/>
      <c r="BR214" s="290"/>
      <c r="BS214" s="290"/>
      <c r="BT214" s="290"/>
      <c r="BU214" s="290"/>
      <c r="BV214" s="290"/>
      <c r="BW214" s="290"/>
      <c r="BX214" s="290"/>
      <c r="BY214" s="290"/>
      <c r="BZ214" s="290"/>
      <c r="CA214" s="291">
        <f t="shared" si="52"/>
        <v>0</v>
      </c>
      <c r="CB214" s="292" t="e">
        <f t="shared" si="50"/>
        <v>#DIV/0!</v>
      </c>
      <c r="CC214" s="291">
        <f t="shared" si="34"/>
        <v>0</v>
      </c>
      <c r="CD214" s="292" t="e">
        <f t="shared" si="51"/>
        <v>#DIV/0!</v>
      </c>
      <c r="CE214" s="291">
        <f t="shared" si="35"/>
        <v>0</v>
      </c>
      <c r="CF214" s="292" t="e">
        <f t="shared" si="53"/>
        <v>#DIV/0!</v>
      </c>
      <c r="CG214" s="291" t="e">
        <f t="shared" si="54"/>
        <v>#DIV/0!</v>
      </c>
      <c r="CH214" s="291" t="e">
        <f t="shared" si="55"/>
        <v>#DIV/0!</v>
      </c>
      <c r="CI214" s="274"/>
    </row>
    <row r="215" spans="1:87" ht="24">
      <c r="A215" s="652"/>
      <c r="B215" s="647"/>
      <c r="C215" s="643"/>
      <c r="D215" s="643"/>
      <c r="E215" s="643"/>
      <c r="F215" s="150"/>
      <c r="G215" s="617"/>
      <c r="H215" s="290" t="s">
        <v>1845</v>
      </c>
      <c r="I215" s="290" t="s">
        <v>1303</v>
      </c>
      <c r="J215" s="70" t="s">
        <v>1159</v>
      </c>
      <c r="K215" s="288" t="s">
        <v>1082</v>
      </c>
      <c r="L215" s="289" t="s">
        <v>648</v>
      </c>
      <c r="M215" s="290"/>
      <c r="N215" s="290"/>
      <c r="O215" s="290"/>
      <c r="P215" s="290"/>
      <c r="Q215" s="290" t="s">
        <v>648</v>
      </c>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t="s">
        <v>1772</v>
      </c>
      <c r="AP215" s="290"/>
      <c r="AQ215" s="290"/>
      <c r="AR215" s="290"/>
      <c r="AS215" s="290"/>
      <c r="AT215" s="290"/>
      <c r="AU215" s="290"/>
      <c r="AV215" s="290"/>
      <c r="AW215" s="290"/>
      <c r="AX215" s="290"/>
      <c r="AY215" s="290"/>
      <c r="AZ215" s="290"/>
      <c r="BA215" s="290"/>
      <c r="BB215" s="290"/>
      <c r="BC215" s="290"/>
      <c r="BD215" s="290"/>
      <c r="BE215" s="290"/>
      <c r="BF215" s="290" t="s">
        <v>1772</v>
      </c>
      <c r="BG215" s="290"/>
      <c r="BH215" s="290"/>
      <c r="BI215" s="290"/>
      <c r="BJ215" s="290"/>
      <c r="BK215" s="290"/>
      <c r="BL215" s="290"/>
      <c r="BM215" s="290"/>
      <c r="BN215" s="290"/>
      <c r="BO215" s="290"/>
      <c r="BP215" s="290"/>
      <c r="BQ215" s="290"/>
      <c r="BR215" s="290"/>
      <c r="BS215" s="290"/>
      <c r="BT215" s="290"/>
      <c r="BU215" s="290"/>
      <c r="BV215" s="290"/>
      <c r="BW215" s="290"/>
      <c r="BX215" s="290"/>
      <c r="BY215" s="290"/>
      <c r="BZ215" s="290"/>
      <c r="CA215" s="291">
        <f t="shared" si="52"/>
        <v>0</v>
      </c>
      <c r="CB215" s="292" t="e">
        <f t="shared" si="50"/>
        <v>#DIV/0!</v>
      </c>
      <c r="CC215" s="291">
        <f t="shared" si="34"/>
        <v>0</v>
      </c>
      <c r="CD215" s="292" t="e">
        <f t="shared" si="51"/>
        <v>#DIV/0!</v>
      </c>
      <c r="CE215" s="291">
        <f t="shared" si="35"/>
        <v>0</v>
      </c>
      <c r="CF215" s="292" t="e">
        <f t="shared" si="53"/>
        <v>#DIV/0!</v>
      </c>
      <c r="CG215" s="291" t="e">
        <f t="shared" si="54"/>
        <v>#DIV/0!</v>
      </c>
      <c r="CH215" s="291" t="e">
        <f t="shared" si="55"/>
        <v>#DIV/0!</v>
      </c>
      <c r="CI215" s="274"/>
    </row>
    <row r="216" spans="1:87" ht="24">
      <c r="A216" s="652"/>
      <c r="B216" s="647"/>
      <c r="C216" s="643"/>
      <c r="D216" s="643"/>
      <c r="E216" s="643"/>
      <c r="F216" s="150"/>
      <c r="G216" s="617"/>
      <c r="H216" s="290" t="s">
        <v>1846</v>
      </c>
      <c r="I216" s="290" t="s">
        <v>1303</v>
      </c>
      <c r="J216" s="70" t="s">
        <v>1159</v>
      </c>
      <c r="K216" s="288" t="s">
        <v>1082</v>
      </c>
      <c r="L216" s="289" t="s">
        <v>648</v>
      </c>
      <c r="M216" s="290"/>
      <c r="N216" s="290"/>
      <c r="O216" s="290"/>
      <c r="P216" s="290"/>
      <c r="Q216" s="290"/>
      <c r="R216" s="290"/>
      <c r="S216" s="290"/>
      <c r="T216" s="290" t="s">
        <v>648</v>
      </c>
      <c r="U216" s="290"/>
      <c r="V216" s="290"/>
      <c r="W216" s="290"/>
      <c r="X216" s="290"/>
      <c r="Y216" s="290"/>
      <c r="Z216" s="290"/>
      <c r="AA216" s="290"/>
      <c r="AB216" s="290"/>
      <c r="AC216" s="290"/>
      <c r="AD216" s="290"/>
      <c r="AE216" s="290"/>
      <c r="AF216" s="290"/>
      <c r="AG216" s="290"/>
      <c r="AH216" s="290"/>
      <c r="AI216" s="290"/>
      <c r="AJ216" s="290"/>
      <c r="AK216" s="290"/>
      <c r="AL216" s="290"/>
      <c r="AM216" s="290"/>
      <c r="AN216" s="290"/>
      <c r="AO216" s="290"/>
      <c r="AP216" s="290"/>
      <c r="AQ216" s="290"/>
      <c r="AR216" s="290"/>
      <c r="AS216" s="290"/>
      <c r="AT216" s="290"/>
      <c r="AU216" s="290"/>
      <c r="AV216" s="290"/>
      <c r="AW216" s="290"/>
      <c r="AX216" s="290"/>
      <c r="AY216" s="290"/>
      <c r="AZ216" s="290"/>
      <c r="BA216" s="290"/>
      <c r="BB216" s="290"/>
      <c r="BC216" s="290"/>
      <c r="BD216" s="290"/>
      <c r="BE216" s="290"/>
      <c r="BF216" s="290" t="s">
        <v>1772</v>
      </c>
      <c r="BG216" s="290"/>
      <c r="BH216" s="290"/>
      <c r="BI216" s="290"/>
      <c r="BJ216" s="290"/>
      <c r="BK216" s="290"/>
      <c r="BL216" s="290"/>
      <c r="BM216" s="290"/>
      <c r="BN216" s="290"/>
      <c r="BO216" s="290"/>
      <c r="BP216" s="290"/>
      <c r="BQ216" s="290"/>
      <c r="BR216" s="290"/>
      <c r="BS216" s="290"/>
      <c r="BT216" s="290"/>
      <c r="BU216" s="290"/>
      <c r="BV216" s="290"/>
      <c r="BW216" s="290"/>
      <c r="BX216" s="290"/>
      <c r="BY216" s="290"/>
      <c r="BZ216" s="290"/>
      <c r="CA216" s="291">
        <f t="shared" si="52"/>
        <v>0</v>
      </c>
      <c r="CB216" s="292" t="e">
        <f t="shared" si="50"/>
        <v>#DIV/0!</v>
      </c>
      <c r="CC216" s="291">
        <f t="shared" si="34"/>
        <v>0</v>
      </c>
      <c r="CD216" s="292" t="e">
        <f t="shared" si="51"/>
        <v>#DIV/0!</v>
      </c>
      <c r="CE216" s="291">
        <f t="shared" si="35"/>
        <v>0</v>
      </c>
      <c r="CF216" s="292" t="e">
        <f t="shared" si="53"/>
        <v>#DIV/0!</v>
      </c>
      <c r="CG216" s="291" t="e">
        <f t="shared" si="54"/>
        <v>#DIV/0!</v>
      </c>
      <c r="CH216" s="291" t="e">
        <f t="shared" si="55"/>
        <v>#DIV/0!</v>
      </c>
      <c r="CI216" s="274"/>
    </row>
    <row r="217" spans="1:87" ht="24">
      <c r="A217" s="653"/>
      <c r="B217" s="648"/>
      <c r="C217" s="644"/>
      <c r="D217" s="644"/>
      <c r="E217" s="644"/>
      <c r="F217" s="303"/>
      <c r="G217" s="618"/>
      <c r="H217" s="290" t="s">
        <v>1924</v>
      </c>
      <c r="I217" s="290" t="s">
        <v>1303</v>
      </c>
      <c r="J217" s="70" t="s">
        <v>1159</v>
      </c>
      <c r="K217" s="288" t="s">
        <v>1082</v>
      </c>
      <c r="L217" s="289" t="s">
        <v>648</v>
      </c>
      <c r="M217" s="290"/>
      <c r="N217" s="290"/>
      <c r="O217" s="290"/>
      <c r="P217" s="290"/>
      <c r="Q217" s="290"/>
      <c r="R217" s="290"/>
      <c r="S217" s="290"/>
      <c r="T217" s="290"/>
      <c r="U217" s="290" t="s">
        <v>648</v>
      </c>
      <c r="V217" s="290"/>
      <c r="W217" s="290"/>
      <c r="X217" s="290"/>
      <c r="Y217" s="290"/>
      <c r="Z217" s="290"/>
      <c r="AA217" s="290"/>
      <c r="AB217" s="290"/>
      <c r="AC217" s="290"/>
      <c r="AD217" s="290"/>
      <c r="AE217" s="290"/>
      <c r="AF217" s="290"/>
      <c r="AG217" s="290"/>
      <c r="AH217" s="290"/>
      <c r="AI217" s="290"/>
      <c r="AJ217" s="290"/>
      <c r="AK217" s="290"/>
      <c r="AL217" s="290"/>
      <c r="AM217" s="290"/>
      <c r="AN217" s="290"/>
      <c r="AO217" s="290"/>
      <c r="AP217" s="290"/>
      <c r="AQ217" s="290"/>
      <c r="AR217" s="290"/>
      <c r="AS217" s="290"/>
      <c r="AT217" s="290"/>
      <c r="AU217" s="290"/>
      <c r="AV217" s="290"/>
      <c r="AW217" s="290"/>
      <c r="AX217" s="290"/>
      <c r="AY217" s="290"/>
      <c r="AZ217" s="290"/>
      <c r="BA217" s="290"/>
      <c r="BB217" s="290"/>
      <c r="BC217" s="290"/>
      <c r="BD217" s="290"/>
      <c r="BE217" s="290"/>
      <c r="BF217" s="290"/>
      <c r="BG217" s="290"/>
      <c r="BH217" s="290"/>
      <c r="BI217" s="290"/>
      <c r="BJ217" s="290"/>
      <c r="BK217" s="290"/>
      <c r="BL217" s="290"/>
      <c r="BM217" s="290"/>
      <c r="BN217" s="290"/>
      <c r="BO217" s="290"/>
      <c r="BP217" s="290"/>
      <c r="BQ217" s="290"/>
      <c r="BR217" s="290"/>
      <c r="BS217" s="290"/>
      <c r="BT217" s="290"/>
      <c r="BU217" s="290"/>
      <c r="BV217" s="290"/>
      <c r="BW217" s="290"/>
      <c r="BX217" s="290"/>
      <c r="BY217" s="290"/>
      <c r="BZ217" s="290"/>
      <c r="CA217" s="291">
        <f t="shared" si="52"/>
        <v>0</v>
      </c>
      <c r="CB217" s="292" t="e">
        <f t="shared" si="50"/>
        <v>#DIV/0!</v>
      </c>
      <c r="CC217" s="291">
        <f t="shared" si="34"/>
        <v>0</v>
      </c>
      <c r="CD217" s="292" t="e">
        <f t="shared" si="51"/>
        <v>#DIV/0!</v>
      </c>
      <c r="CE217" s="291">
        <f t="shared" si="35"/>
        <v>0</v>
      </c>
      <c r="CF217" s="292" t="e">
        <f t="shared" si="53"/>
        <v>#DIV/0!</v>
      </c>
      <c r="CG217" s="291" t="e">
        <f t="shared" si="54"/>
        <v>#DIV/0!</v>
      </c>
      <c r="CH217" s="291" t="e">
        <f t="shared" si="55"/>
        <v>#DIV/0!</v>
      </c>
      <c r="CI217" s="274"/>
    </row>
    <row r="218" spans="1:87" ht="24">
      <c r="A218" s="651"/>
      <c r="B218" s="646"/>
      <c r="C218" s="645" t="s">
        <v>1707</v>
      </c>
      <c r="D218" s="645" t="s">
        <v>23</v>
      </c>
      <c r="E218" s="645" t="s">
        <v>1707</v>
      </c>
      <c r="F218" s="62"/>
      <c r="G218" s="616" t="s">
        <v>1707</v>
      </c>
      <c r="H218" s="312" t="s">
        <v>1761</v>
      </c>
      <c r="I218" s="290" t="s">
        <v>1303</v>
      </c>
      <c r="J218" s="70" t="s">
        <v>1159</v>
      </c>
      <c r="K218" s="288" t="s">
        <v>1082</v>
      </c>
      <c r="L218" s="289" t="s">
        <v>648</v>
      </c>
      <c r="M218" s="290"/>
      <c r="N218" s="290"/>
      <c r="O218" s="290"/>
      <c r="P218" s="290"/>
      <c r="Q218" s="290"/>
      <c r="R218" s="290"/>
      <c r="S218" s="290"/>
      <c r="T218" s="290"/>
      <c r="U218" s="290"/>
      <c r="V218" s="290"/>
      <c r="W218" s="290"/>
      <c r="X218" s="290"/>
      <c r="Y218" s="290"/>
      <c r="Z218" s="290"/>
      <c r="AA218" s="290"/>
      <c r="AB218" s="290"/>
      <c r="AC218" s="290"/>
      <c r="AD218" s="290"/>
      <c r="AE218" s="290"/>
      <c r="AF218" s="290"/>
      <c r="AG218" s="290"/>
      <c r="AH218" s="290"/>
      <c r="AI218" s="290"/>
      <c r="AJ218" s="290"/>
      <c r="AK218" s="290"/>
      <c r="AL218" s="290"/>
      <c r="AM218" s="290"/>
      <c r="AN218" s="290"/>
      <c r="AO218" s="290"/>
      <c r="AP218" s="290"/>
      <c r="AQ218" s="290"/>
      <c r="AR218" s="290"/>
      <c r="AS218" s="290"/>
      <c r="AT218" s="290"/>
      <c r="AU218" s="290"/>
      <c r="AV218" s="290"/>
      <c r="AW218" s="290"/>
      <c r="AX218" s="290"/>
      <c r="AY218" s="290"/>
      <c r="AZ218" s="290"/>
      <c r="BA218" s="290"/>
      <c r="BB218" s="290"/>
      <c r="BC218" s="290"/>
      <c r="BD218" s="290"/>
      <c r="BE218" s="290"/>
      <c r="BF218" s="290"/>
      <c r="BG218" s="290"/>
      <c r="BH218" s="290"/>
      <c r="BI218" s="290"/>
      <c r="BJ218" s="290"/>
      <c r="BK218" s="290"/>
      <c r="BL218" s="290"/>
      <c r="BM218" s="290"/>
      <c r="BN218" s="290"/>
      <c r="BO218" s="290"/>
      <c r="BP218" s="290"/>
      <c r="BQ218" s="290"/>
      <c r="BR218" s="290"/>
      <c r="BS218" s="290"/>
      <c r="BT218" s="290"/>
      <c r="BU218" s="290"/>
      <c r="BV218" s="290"/>
      <c r="BW218" s="290"/>
      <c r="BX218" s="290"/>
      <c r="BY218" s="290"/>
      <c r="BZ218" s="290"/>
      <c r="CA218" s="291">
        <f t="shared" si="52"/>
        <v>0</v>
      </c>
      <c r="CB218" s="292" t="e">
        <f t="shared" si="50"/>
        <v>#DIV/0!</v>
      </c>
      <c r="CC218" s="291">
        <f t="shared" si="34"/>
        <v>0</v>
      </c>
      <c r="CD218" s="292" t="e">
        <f t="shared" si="51"/>
        <v>#DIV/0!</v>
      </c>
      <c r="CE218" s="291">
        <f t="shared" si="35"/>
        <v>0</v>
      </c>
      <c r="CF218" s="292" t="e">
        <f t="shared" si="53"/>
        <v>#DIV/0!</v>
      </c>
      <c r="CG218" s="291" t="e">
        <f t="shared" si="54"/>
        <v>#DIV/0!</v>
      </c>
      <c r="CH218" s="291" t="e">
        <f t="shared" si="55"/>
        <v>#DIV/0!</v>
      </c>
      <c r="CI218" s="274"/>
    </row>
    <row r="219" spans="1:87" ht="24">
      <c r="A219" s="652"/>
      <c r="B219" s="647"/>
      <c r="C219" s="643"/>
      <c r="D219" s="643"/>
      <c r="E219" s="643"/>
      <c r="F219" s="150"/>
      <c r="G219" s="617"/>
      <c r="H219" s="290" t="s">
        <v>1847</v>
      </c>
      <c r="I219" s="290" t="s">
        <v>1303</v>
      </c>
      <c r="J219" s="70" t="s">
        <v>1159</v>
      </c>
      <c r="K219" s="288" t="s">
        <v>1082</v>
      </c>
      <c r="L219" s="289" t="s">
        <v>648</v>
      </c>
      <c r="M219" s="290" t="s">
        <v>648</v>
      </c>
      <c r="N219" s="290"/>
      <c r="O219" s="290"/>
      <c r="P219" s="290"/>
      <c r="Q219" s="290"/>
      <c r="R219" s="290"/>
      <c r="S219" s="290"/>
      <c r="T219" s="290"/>
      <c r="U219" s="290"/>
      <c r="V219" s="290"/>
      <c r="W219" s="290" t="s">
        <v>1772</v>
      </c>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0"/>
      <c r="AY219" s="290"/>
      <c r="AZ219" s="290"/>
      <c r="BA219" s="290"/>
      <c r="BB219" s="290"/>
      <c r="BC219" s="290"/>
      <c r="BD219" s="290"/>
      <c r="BE219" s="290"/>
      <c r="BF219" s="290"/>
      <c r="BG219" s="290"/>
      <c r="BH219" s="290"/>
      <c r="BI219" s="290"/>
      <c r="BJ219" s="290"/>
      <c r="BK219" s="290"/>
      <c r="BL219" s="290"/>
      <c r="BM219" s="290"/>
      <c r="BN219" s="290"/>
      <c r="BO219" s="290"/>
      <c r="BP219" s="290"/>
      <c r="BQ219" s="290"/>
      <c r="BR219" s="290"/>
      <c r="BS219" s="290"/>
      <c r="BT219" s="290"/>
      <c r="BU219" s="290"/>
      <c r="BV219" s="290"/>
      <c r="BW219" s="290"/>
      <c r="BX219" s="290"/>
      <c r="BY219" s="290"/>
      <c r="BZ219" s="290"/>
      <c r="CA219" s="291">
        <f t="shared" si="52"/>
        <v>0</v>
      </c>
      <c r="CB219" s="292" t="e">
        <f t="shared" si="50"/>
        <v>#DIV/0!</v>
      </c>
      <c r="CC219" s="291">
        <f t="shared" si="34"/>
        <v>0</v>
      </c>
      <c r="CD219" s="292" t="e">
        <f t="shared" si="51"/>
        <v>#DIV/0!</v>
      </c>
      <c r="CE219" s="291">
        <f t="shared" si="35"/>
        <v>0</v>
      </c>
      <c r="CF219" s="292" t="e">
        <f t="shared" si="53"/>
        <v>#DIV/0!</v>
      </c>
      <c r="CG219" s="291" t="e">
        <f t="shared" si="54"/>
        <v>#DIV/0!</v>
      </c>
      <c r="CH219" s="291" t="e">
        <f t="shared" si="55"/>
        <v>#DIV/0!</v>
      </c>
      <c r="CI219" s="274"/>
    </row>
    <row r="220" spans="1:87" ht="24">
      <c r="A220" s="652"/>
      <c r="B220" s="647"/>
      <c r="C220" s="643"/>
      <c r="D220" s="643"/>
      <c r="E220" s="643"/>
      <c r="F220" s="150"/>
      <c r="G220" s="617"/>
      <c r="H220" s="290" t="s">
        <v>1848</v>
      </c>
      <c r="I220" s="290" t="s">
        <v>1303</v>
      </c>
      <c r="J220" s="70" t="s">
        <v>1159</v>
      </c>
      <c r="K220" s="288" t="s">
        <v>1082</v>
      </c>
      <c r="L220" s="289" t="s">
        <v>648</v>
      </c>
      <c r="M220" s="290" t="s">
        <v>648</v>
      </c>
      <c r="N220" s="290"/>
      <c r="O220" s="290"/>
      <c r="P220" s="290"/>
      <c r="Q220" s="290"/>
      <c r="R220" s="290"/>
      <c r="S220" s="290"/>
      <c r="T220" s="290"/>
      <c r="U220" s="290"/>
      <c r="V220" s="290"/>
      <c r="W220" s="290"/>
      <c r="X220" s="290"/>
      <c r="Y220" s="290"/>
      <c r="Z220" s="290" t="s">
        <v>1768</v>
      </c>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0"/>
      <c r="AY220" s="290"/>
      <c r="AZ220" s="290"/>
      <c r="BA220" s="290"/>
      <c r="BB220" s="290"/>
      <c r="BC220" s="290"/>
      <c r="BD220" s="290"/>
      <c r="BE220" s="290"/>
      <c r="BF220" s="290"/>
      <c r="BG220" s="290"/>
      <c r="BH220" s="290"/>
      <c r="BI220" s="290"/>
      <c r="BJ220" s="290"/>
      <c r="BK220" s="290"/>
      <c r="BL220" s="290"/>
      <c r="BM220" s="290"/>
      <c r="BN220" s="290"/>
      <c r="BO220" s="290"/>
      <c r="BP220" s="290"/>
      <c r="BQ220" s="290"/>
      <c r="BR220" s="290"/>
      <c r="BS220" s="290"/>
      <c r="BT220" s="290"/>
      <c r="BU220" s="290"/>
      <c r="BV220" s="290"/>
      <c r="BW220" s="290"/>
      <c r="BX220" s="290"/>
      <c r="BY220" s="290"/>
      <c r="BZ220" s="290"/>
      <c r="CA220" s="291">
        <f t="shared" si="52"/>
        <v>0</v>
      </c>
      <c r="CB220" s="292" t="e">
        <f t="shared" si="50"/>
        <v>#DIV/0!</v>
      </c>
      <c r="CC220" s="291">
        <f t="shared" si="34"/>
        <v>0</v>
      </c>
      <c r="CD220" s="292" t="e">
        <f t="shared" si="51"/>
        <v>#DIV/0!</v>
      </c>
      <c r="CE220" s="291">
        <f t="shared" si="35"/>
        <v>0</v>
      </c>
      <c r="CF220" s="292" t="e">
        <f t="shared" si="53"/>
        <v>#DIV/0!</v>
      </c>
      <c r="CG220" s="291" t="e">
        <f t="shared" si="54"/>
        <v>#DIV/0!</v>
      </c>
      <c r="CH220" s="291" t="e">
        <f t="shared" si="55"/>
        <v>#DIV/0!</v>
      </c>
      <c r="CI220" s="274"/>
    </row>
    <row r="221" spans="1:87" ht="24">
      <c r="A221" s="652"/>
      <c r="B221" s="647"/>
      <c r="C221" s="643"/>
      <c r="D221" s="643"/>
      <c r="E221" s="643"/>
      <c r="F221" s="150"/>
      <c r="G221" s="617"/>
      <c r="H221" s="290" t="s">
        <v>1925</v>
      </c>
      <c r="I221" s="290" t="s">
        <v>1303</v>
      </c>
      <c r="J221" s="70" t="s">
        <v>1159</v>
      </c>
      <c r="K221" s="288" t="s">
        <v>1082</v>
      </c>
      <c r="L221" s="289" t="s">
        <v>648</v>
      </c>
      <c r="M221" s="290" t="s">
        <v>648</v>
      </c>
      <c r="N221" s="290"/>
      <c r="O221" s="290"/>
      <c r="P221" s="290"/>
      <c r="Q221" s="290"/>
      <c r="R221" s="290"/>
      <c r="S221" s="290"/>
      <c r="T221" s="290"/>
      <c r="U221" s="290"/>
      <c r="V221" s="290"/>
      <c r="W221" s="290" t="s">
        <v>1769</v>
      </c>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0"/>
      <c r="AY221" s="290"/>
      <c r="AZ221" s="290"/>
      <c r="BA221" s="290"/>
      <c r="BB221" s="290"/>
      <c r="BC221" s="290"/>
      <c r="BD221" s="290"/>
      <c r="BE221" s="290"/>
      <c r="BF221" s="290"/>
      <c r="BG221" s="290"/>
      <c r="BH221" s="290"/>
      <c r="BI221" s="290"/>
      <c r="BJ221" s="290"/>
      <c r="BK221" s="290"/>
      <c r="BL221" s="290"/>
      <c r="BM221" s="290"/>
      <c r="BN221" s="290"/>
      <c r="BO221" s="290"/>
      <c r="BP221" s="290"/>
      <c r="BQ221" s="290"/>
      <c r="BR221" s="290"/>
      <c r="BS221" s="290"/>
      <c r="BT221" s="290"/>
      <c r="BU221" s="290"/>
      <c r="BV221" s="290"/>
      <c r="BW221" s="290"/>
      <c r="BX221" s="290"/>
      <c r="BY221" s="290"/>
      <c r="BZ221" s="290"/>
      <c r="CA221" s="291">
        <f t="shared" si="52"/>
        <v>0</v>
      </c>
      <c r="CB221" s="292" t="e">
        <f t="shared" si="50"/>
        <v>#DIV/0!</v>
      </c>
      <c r="CC221" s="291">
        <f t="shared" si="34"/>
        <v>0</v>
      </c>
      <c r="CD221" s="292" t="e">
        <f t="shared" si="51"/>
        <v>#DIV/0!</v>
      </c>
      <c r="CE221" s="291">
        <f t="shared" si="35"/>
        <v>0</v>
      </c>
      <c r="CF221" s="292" t="e">
        <f t="shared" si="53"/>
        <v>#DIV/0!</v>
      </c>
      <c r="CG221" s="291" t="e">
        <f t="shared" si="54"/>
        <v>#DIV/0!</v>
      </c>
      <c r="CH221" s="291" t="e">
        <f t="shared" si="55"/>
        <v>#DIV/0!</v>
      </c>
      <c r="CI221" s="274"/>
    </row>
    <row r="222" spans="1:87" ht="24">
      <c r="A222" s="652"/>
      <c r="B222" s="647"/>
      <c r="C222" s="643"/>
      <c r="D222" s="643"/>
      <c r="E222" s="643"/>
      <c r="F222" s="150"/>
      <c r="G222" s="617"/>
      <c r="H222" s="290" t="s">
        <v>1849</v>
      </c>
      <c r="I222" s="290" t="s">
        <v>1303</v>
      </c>
      <c r="J222" s="70" t="s">
        <v>1159</v>
      </c>
      <c r="K222" s="288" t="s">
        <v>1082</v>
      </c>
      <c r="L222" s="289" t="s">
        <v>648</v>
      </c>
      <c r="M222" s="290"/>
      <c r="N222" s="290" t="s">
        <v>648</v>
      </c>
      <c r="O222" s="290"/>
      <c r="P222" s="290"/>
      <c r="Q222" s="290"/>
      <c r="R222" s="290"/>
      <c r="S222" s="290"/>
      <c r="T222" s="290"/>
      <c r="U222" s="290"/>
      <c r="V222" s="290"/>
      <c r="W222" s="290"/>
      <c r="X222" s="290"/>
      <c r="Y222" s="290"/>
      <c r="Z222" s="290"/>
      <c r="AA222" s="290"/>
      <c r="AB222" s="290"/>
      <c r="AC222" s="290" t="s">
        <v>1772</v>
      </c>
      <c r="AD222" s="290"/>
      <c r="AE222" s="290"/>
      <c r="AF222" s="290"/>
      <c r="AG222" s="290"/>
      <c r="AH222" s="290"/>
      <c r="AI222" s="290"/>
      <c r="AJ222" s="290"/>
      <c r="AK222" s="290"/>
      <c r="AL222" s="290"/>
      <c r="AM222" s="290"/>
      <c r="AN222" s="290"/>
      <c r="AO222" s="290"/>
      <c r="AP222" s="290"/>
      <c r="AQ222" s="290"/>
      <c r="AR222" s="290"/>
      <c r="AS222" s="290"/>
      <c r="AT222" s="290"/>
      <c r="AU222" s="290"/>
      <c r="AV222" s="290"/>
      <c r="AW222" s="290"/>
      <c r="AX222" s="290"/>
      <c r="AY222" s="290"/>
      <c r="AZ222" s="290"/>
      <c r="BA222" s="290"/>
      <c r="BB222" s="290"/>
      <c r="BC222" s="290"/>
      <c r="BD222" s="290"/>
      <c r="BE222" s="290"/>
      <c r="BF222" s="290"/>
      <c r="BG222" s="290"/>
      <c r="BH222" s="290"/>
      <c r="BI222" s="290"/>
      <c r="BJ222" s="290"/>
      <c r="BK222" s="290"/>
      <c r="BL222" s="290"/>
      <c r="BM222" s="290"/>
      <c r="BN222" s="290"/>
      <c r="BO222" s="290"/>
      <c r="BP222" s="290"/>
      <c r="BQ222" s="290"/>
      <c r="BR222" s="290"/>
      <c r="BS222" s="290"/>
      <c r="BT222" s="290"/>
      <c r="BU222" s="290"/>
      <c r="BV222" s="290"/>
      <c r="BW222" s="290"/>
      <c r="BX222" s="290"/>
      <c r="BY222" s="290"/>
      <c r="BZ222" s="290"/>
      <c r="CA222" s="291">
        <f t="shared" si="52"/>
        <v>0</v>
      </c>
      <c r="CB222" s="292" t="e">
        <f t="shared" si="50"/>
        <v>#DIV/0!</v>
      </c>
      <c r="CC222" s="291">
        <f t="shared" si="34"/>
        <v>0</v>
      </c>
      <c r="CD222" s="292" t="e">
        <f t="shared" si="51"/>
        <v>#DIV/0!</v>
      </c>
      <c r="CE222" s="291">
        <f t="shared" si="35"/>
        <v>0</v>
      </c>
      <c r="CF222" s="292" t="e">
        <f t="shared" si="53"/>
        <v>#DIV/0!</v>
      </c>
      <c r="CG222" s="291" t="e">
        <f t="shared" si="54"/>
        <v>#DIV/0!</v>
      </c>
      <c r="CH222" s="291" t="e">
        <f t="shared" si="55"/>
        <v>#DIV/0!</v>
      </c>
      <c r="CI222" s="274"/>
    </row>
    <row r="223" spans="1:87" ht="24">
      <c r="A223" s="652"/>
      <c r="B223" s="647"/>
      <c r="C223" s="643"/>
      <c r="D223" s="643"/>
      <c r="E223" s="643"/>
      <c r="F223" s="150"/>
      <c r="G223" s="617"/>
      <c r="H223" s="290" t="s">
        <v>1850</v>
      </c>
      <c r="I223" s="290" t="s">
        <v>1303</v>
      </c>
      <c r="J223" s="70" t="s">
        <v>1159</v>
      </c>
      <c r="K223" s="288" t="s">
        <v>1082</v>
      </c>
      <c r="L223" s="289" t="s">
        <v>648</v>
      </c>
      <c r="M223" s="290"/>
      <c r="N223" s="290" t="s">
        <v>648</v>
      </c>
      <c r="O223" s="290"/>
      <c r="P223" s="290"/>
      <c r="Q223" s="290"/>
      <c r="R223" s="290"/>
      <c r="S223" s="290"/>
      <c r="T223" s="290"/>
      <c r="U223" s="290"/>
      <c r="V223" s="290"/>
      <c r="W223" s="290"/>
      <c r="X223" s="290"/>
      <c r="Y223" s="290"/>
      <c r="Z223" s="290"/>
      <c r="AA223" s="290"/>
      <c r="AB223" s="290" t="s">
        <v>1772</v>
      </c>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0"/>
      <c r="AY223" s="290"/>
      <c r="AZ223" s="290"/>
      <c r="BA223" s="290"/>
      <c r="BB223" s="290"/>
      <c r="BC223" s="290"/>
      <c r="BD223" s="290"/>
      <c r="BE223" s="290"/>
      <c r="BF223" s="290"/>
      <c r="BG223" s="290"/>
      <c r="BH223" s="290"/>
      <c r="BI223" s="290"/>
      <c r="BJ223" s="290"/>
      <c r="BK223" s="290"/>
      <c r="BL223" s="290"/>
      <c r="BM223" s="290"/>
      <c r="BN223" s="290"/>
      <c r="BO223" s="290"/>
      <c r="BP223" s="290"/>
      <c r="BQ223" s="290"/>
      <c r="BR223" s="290"/>
      <c r="BS223" s="290"/>
      <c r="BT223" s="290"/>
      <c r="BU223" s="290"/>
      <c r="BV223" s="290"/>
      <c r="BW223" s="290"/>
      <c r="BX223" s="290"/>
      <c r="BY223" s="290"/>
      <c r="BZ223" s="290"/>
      <c r="CA223" s="291">
        <f t="shared" si="52"/>
        <v>0</v>
      </c>
      <c r="CB223" s="292" t="e">
        <f t="shared" si="50"/>
        <v>#DIV/0!</v>
      </c>
      <c r="CC223" s="291">
        <f t="shared" si="34"/>
        <v>0</v>
      </c>
      <c r="CD223" s="292" t="e">
        <f t="shared" si="51"/>
        <v>#DIV/0!</v>
      </c>
      <c r="CE223" s="291">
        <f t="shared" si="35"/>
        <v>0</v>
      </c>
      <c r="CF223" s="292" t="e">
        <f t="shared" si="53"/>
        <v>#DIV/0!</v>
      </c>
      <c r="CG223" s="291" t="e">
        <f t="shared" si="54"/>
        <v>#DIV/0!</v>
      </c>
      <c r="CH223" s="291" t="e">
        <f t="shared" si="55"/>
        <v>#DIV/0!</v>
      </c>
      <c r="CI223" s="274"/>
    </row>
    <row r="224" spans="1:87" ht="24">
      <c r="A224" s="652"/>
      <c r="B224" s="647"/>
      <c r="C224" s="643"/>
      <c r="D224" s="643"/>
      <c r="E224" s="643"/>
      <c r="F224" s="150"/>
      <c r="G224" s="617"/>
      <c r="H224" s="290" t="s">
        <v>1851</v>
      </c>
      <c r="I224" s="290" t="s">
        <v>1303</v>
      </c>
      <c r="J224" s="70" t="s">
        <v>1159</v>
      </c>
      <c r="K224" s="288" t="s">
        <v>1082</v>
      </c>
      <c r="L224" s="289" t="s">
        <v>648</v>
      </c>
      <c r="M224" s="290"/>
      <c r="N224" s="290"/>
      <c r="O224" s="290" t="s">
        <v>648</v>
      </c>
      <c r="P224" s="290"/>
      <c r="Q224" s="290"/>
      <c r="R224" s="290"/>
      <c r="S224" s="290"/>
      <c r="T224" s="290"/>
      <c r="U224" s="290"/>
      <c r="V224" s="290"/>
      <c r="W224" s="290"/>
      <c r="X224" s="290"/>
      <c r="Y224" s="290"/>
      <c r="Z224" s="290"/>
      <c r="AA224" s="290"/>
      <c r="AB224" s="290"/>
      <c r="AC224" s="290"/>
      <c r="AD224" s="290"/>
      <c r="AE224" s="290"/>
      <c r="AF224" s="290"/>
      <c r="AG224" s="290" t="s">
        <v>1772</v>
      </c>
      <c r="AH224" s="290"/>
      <c r="AI224" s="290"/>
      <c r="AJ224" s="290"/>
      <c r="AK224" s="290"/>
      <c r="AL224" s="290"/>
      <c r="AM224" s="290"/>
      <c r="AN224" s="290"/>
      <c r="AO224" s="290"/>
      <c r="AP224" s="290"/>
      <c r="AQ224" s="290"/>
      <c r="AR224" s="290"/>
      <c r="AS224" s="290"/>
      <c r="AT224" s="290"/>
      <c r="AU224" s="290"/>
      <c r="AV224" s="290"/>
      <c r="AW224" s="290"/>
      <c r="AX224" s="290"/>
      <c r="AY224" s="290"/>
      <c r="AZ224" s="290"/>
      <c r="BA224" s="290"/>
      <c r="BB224" s="290"/>
      <c r="BC224" s="290"/>
      <c r="BD224" s="290"/>
      <c r="BE224" s="290"/>
      <c r="BF224" s="290"/>
      <c r="BG224" s="290"/>
      <c r="BH224" s="290"/>
      <c r="BI224" s="290"/>
      <c r="BJ224" s="290"/>
      <c r="BK224" s="290"/>
      <c r="BL224" s="290"/>
      <c r="BM224" s="290"/>
      <c r="BN224" s="290"/>
      <c r="BO224" s="290"/>
      <c r="BP224" s="290"/>
      <c r="BQ224" s="290"/>
      <c r="BR224" s="290"/>
      <c r="BS224" s="290"/>
      <c r="BT224" s="290"/>
      <c r="BU224" s="290"/>
      <c r="BV224" s="290"/>
      <c r="BW224" s="290"/>
      <c r="BX224" s="290"/>
      <c r="BY224" s="290"/>
      <c r="BZ224" s="290"/>
      <c r="CA224" s="291">
        <f t="shared" si="52"/>
        <v>0</v>
      </c>
      <c r="CB224" s="292" t="e">
        <f t="shared" si="50"/>
        <v>#DIV/0!</v>
      </c>
      <c r="CC224" s="291">
        <f t="shared" si="34"/>
        <v>0</v>
      </c>
      <c r="CD224" s="292" t="e">
        <f t="shared" si="51"/>
        <v>#DIV/0!</v>
      </c>
      <c r="CE224" s="291">
        <f t="shared" si="35"/>
        <v>0</v>
      </c>
      <c r="CF224" s="292" t="e">
        <f t="shared" si="53"/>
        <v>#DIV/0!</v>
      </c>
      <c r="CG224" s="291" t="e">
        <f t="shared" si="54"/>
        <v>#DIV/0!</v>
      </c>
      <c r="CH224" s="291" t="e">
        <f t="shared" si="55"/>
        <v>#DIV/0!</v>
      </c>
      <c r="CI224" s="274"/>
    </row>
    <row r="225" spans="1:87" ht="24">
      <c r="A225" s="652"/>
      <c r="B225" s="647"/>
      <c r="C225" s="643"/>
      <c r="D225" s="643"/>
      <c r="E225" s="643"/>
      <c r="F225" s="150"/>
      <c r="G225" s="617"/>
      <c r="H225" s="290" t="s">
        <v>1853</v>
      </c>
      <c r="I225" s="290" t="s">
        <v>1303</v>
      </c>
      <c r="J225" s="70" t="s">
        <v>1159</v>
      </c>
      <c r="K225" s="288" t="s">
        <v>1082</v>
      </c>
      <c r="L225" s="289" t="s">
        <v>648</v>
      </c>
      <c r="M225" s="290"/>
      <c r="N225" s="290"/>
      <c r="O225" s="290" t="s">
        <v>648</v>
      </c>
      <c r="P225" s="290"/>
      <c r="Q225" s="290"/>
      <c r="R225" s="290"/>
      <c r="S225" s="290"/>
      <c r="T225" s="290"/>
      <c r="U225" s="290"/>
      <c r="V225" s="290"/>
      <c r="W225" s="290"/>
      <c r="X225" s="290"/>
      <c r="Y225" s="290"/>
      <c r="Z225" s="290"/>
      <c r="AA225" s="290"/>
      <c r="AB225" s="290"/>
      <c r="AC225" s="290"/>
      <c r="AD225" s="290"/>
      <c r="AE225" s="290"/>
      <c r="AF225" s="290"/>
      <c r="AG225" s="290"/>
      <c r="AH225" s="290" t="s">
        <v>1772</v>
      </c>
      <c r="AI225" s="290"/>
      <c r="AJ225" s="290"/>
      <c r="AK225" s="290"/>
      <c r="AL225" s="290"/>
      <c r="AM225" s="290"/>
      <c r="AN225" s="290"/>
      <c r="AO225" s="290"/>
      <c r="AP225" s="290"/>
      <c r="AQ225" s="290"/>
      <c r="AR225" s="290"/>
      <c r="AS225" s="290"/>
      <c r="AT225" s="290"/>
      <c r="AU225" s="290"/>
      <c r="AV225" s="290"/>
      <c r="AW225" s="290"/>
      <c r="AX225" s="290"/>
      <c r="AY225" s="290"/>
      <c r="AZ225" s="290"/>
      <c r="BA225" s="290"/>
      <c r="BB225" s="290"/>
      <c r="BC225" s="290"/>
      <c r="BD225" s="290"/>
      <c r="BE225" s="290"/>
      <c r="BF225" s="290"/>
      <c r="BG225" s="290"/>
      <c r="BH225" s="290"/>
      <c r="BI225" s="290"/>
      <c r="BJ225" s="290"/>
      <c r="BK225" s="290"/>
      <c r="BL225" s="290"/>
      <c r="BM225" s="290"/>
      <c r="BN225" s="290"/>
      <c r="BO225" s="290"/>
      <c r="BP225" s="290"/>
      <c r="BQ225" s="290"/>
      <c r="BR225" s="290"/>
      <c r="BS225" s="290"/>
      <c r="BT225" s="290"/>
      <c r="BU225" s="290"/>
      <c r="BV225" s="290"/>
      <c r="BW225" s="290"/>
      <c r="BX225" s="290"/>
      <c r="BY225" s="290"/>
      <c r="BZ225" s="290"/>
      <c r="CA225" s="291">
        <f t="shared" si="52"/>
        <v>0</v>
      </c>
      <c r="CB225" s="292" t="e">
        <f t="shared" si="50"/>
        <v>#DIV/0!</v>
      </c>
      <c r="CC225" s="291">
        <f t="shared" si="34"/>
        <v>0</v>
      </c>
      <c r="CD225" s="292" t="e">
        <f t="shared" si="51"/>
        <v>#DIV/0!</v>
      </c>
      <c r="CE225" s="291">
        <f t="shared" si="35"/>
        <v>0</v>
      </c>
      <c r="CF225" s="292" t="e">
        <f t="shared" si="53"/>
        <v>#DIV/0!</v>
      </c>
      <c r="CG225" s="291" t="e">
        <f t="shared" si="54"/>
        <v>#DIV/0!</v>
      </c>
      <c r="CH225" s="291" t="e">
        <f t="shared" si="55"/>
        <v>#DIV/0!</v>
      </c>
      <c r="CI225" s="274"/>
    </row>
    <row r="226" spans="1:87" ht="24">
      <c r="A226" s="652"/>
      <c r="B226" s="647"/>
      <c r="C226" s="643"/>
      <c r="D226" s="643"/>
      <c r="E226" s="643"/>
      <c r="F226" s="150"/>
      <c r="G226" s="617"/>
      <c r="H226" s="274" t="s">
        <v>1852</v>
      </c>
      <c r="I226" s="290" t="s">
        <v>1303</v>
      </c>
      <c r="J226" s="70" t="s">
        <v>1159</v>
      </c>
      <c r="K226" s="288" t="s">
        <v>1082</v>
      </c>
      <c r="L226" s="289" t="s">
        <v>648</v>
      </c>
      <c r="M226" s="290"/>
      <c r="N226" s="290"/>
      <c r="O226" s="290"/>
      <c r="P226" s="290" t="s">
        <v>648</v>
      </c>
      <c r="Q226" s="290"/>
      <c r="R226" s="290"/>
      <c r="S226" s="290"/>
      <c r="T226" s="290"/>
      <c r="U226" s="290"/>
      <c r="V226" s="290"/>
      <c r="W226" s="290"/>
      <c r="X226" s="290"/>
      <c r="Y226" s="290"/>
      <c r="Z226" s="290"/>
      <c r="AA226" s="290"/>
      <c r="AB226" s="290"/>
      <c r="AC226" s="290"/>
      <c r="AD226" s="290"/>
      <c r="AE226" s="290"/>
      <c r="AF226" s="290"/>
      <c r="AG226" s="290"/>
      <c r="AH226" s="290"/>
      <c r="AI226" s="290" t="s">
        <v>1772</v>
      </c>
      <c r="AJ226" s="290"/>
      <c r="AK226" s="290"/>
      <c r="AL226" s="290"/>
      <c r="AM226" s="290"/>
      <c r="AN226" s="290"/>
      <c r="AO226" s="290"/>
      <c r="AP226" s="290"/>
      <c r="AQ226" s="290"/>
      <c r="AR226" s="290"/>
      <c r="AS226" s="290"/>
      <c r="AT226" s="290"/>
      <c r="AU226" s="290"/>
      <c r="AV226" s="290"/>
      <c r="AW226" s="290"/>
      <c r="AX226" s="290"/>
      <c r="AY226" s="290"/>
      <c r="AZ226" s="290"/>
      <c r="BA226" s="290"/>
      <c r="BB226" s="290"/>
      <c r="BC226" s="290"/>
      <c r="BD226" s="290"/>
      <c r="BE226" s="290"/>
      <c r="BF226" s="290"/>
      <c r="BG226" s="290"/>
      <c r="BH226" s="290"/>
      <c r="BI226" s="290"/>
      <c r="BJ226" s="290"/>
      <c r="BK226" s="290"/>
      <c r="BL226" s="290"/>
      <c r="BM226" s="290"/>
      <c r="BN226" s="290"/>
      <c r="BO226" s="290"/>
      <c r="BP226" s="290"/>
      <c r="BQ226" s="290"/>
      <c r="BR226" s="290"/>
      <c r="BS226" s="290"/>
      <c r="BT226" s="290"/>
      <c r="BU226" s="290"/>
      <c r="BV226" s="290"/>
      <c r="BW226" s="290"/>
      <c r="BX226" s="290"/>
      <c r="BY226" s="290"/>
      <c r="BZ226" s="290"/>
      <c r="CA226" s="291">
        <f t="shared" si="52"/>
        <v>0</v>
      </c>
      <c r="CB226" s="292" t="e">
        <f t="shared" si="50"/>
        <v>#DIV/0!</v>
      </c>
      <c r="CC226" s="291">
        <f t="shared" si="34"/>
        <v>0</v>
      </c>
      <c r="CD226" s="292" t="e">
        <f t="shared" si="51"/>
        <v>#DIV/0!</v>
      </c>
      <c r="CE226" s="291">
        <f t="shared" si="35"/>
        <v>0</v>
      </c>
      <c r="CF226" s="292" t="e">
        <f t="shared" si="53"/>
        <v>#DIV/0!</v>
      </c>
      <c r="CG226" s="291" t="e">
        <f t="shared" si="54"/>
        <v>#DIV/0!</v>
      </c>
      <c r="CH226" s="291" t="e">
        <f t="shared" si="55"/>
        <v>#DIV/0!</v>
      </c>
      <c r="CI226" s="274"/>
    </row>
    <row r="227" spans="1:87" ht="24">
      <c r="A227" s="652"/>
      <c r="B227" s="647"/>
      <c r="C227" s="643"/>
      <c r="D227" s="643"/>
      <c r="E227" s="643"/>
      <c r="F227" s="150"/>
      <c r="G227" s="617"/>
      <c r="H227" s="290" t="s">
        <v>1854</v>
      </c>
      <c r="I227" s="290" t="s">
        <v>1303</v>
      </c>
      <c r="J227" s="70" t="s">
        <v>1159</v>
      </c>
      <c r="K227" s="288" t="s">
        <v>1082</v>
      </c>
      <c r="L227" s="289" t="s">
        <v>648</v>
      </c>
      <c r="M227" s="290"/>
      <c r="N227" s="290"/>
      <c r="O227" s="290"/>
      <c r="P227" s="290"/>
      <c r="Q227" s="290"/>
      <c r="R227" s="290" t="s">
        <v>648</v>
      </c>
      <c r="S227" s="290"/>
      <c r="T227" s="290"/>
      <c r="U227" s="290"/>
      <c r="V227" s="290"/>
      <c r="W227" s="290"/>
      <c r="X227" s="290"/>
      <c r="Y227" s="290"/>
      <c r="Z227" s="290"/>
      <c r="AA227" s="290"/>
      <c r="AB227" s="290"/>
      <c r="AC227" s="290"/>
      <c r="AD227" s="290"/>
      <c r="AE227" s="290"/>
      <c r="AF227" s="290"/>
      <c r="AG227" s="290"/>
      <c r="AH227" s="290"/>
      <c r="AI227" s="290"/>
      <c r="AJ227" s="290"/>
      <c r="AK227" s="290"/>
      <c r="AL227" s="290"/>
      <c r="AM227" s="290"/>
      <c r="AN227" s="290"/>
      <c r="AO227" s="290"/>
      <c r="AP227" s="290"/>
      <c r="AQ227" s="290"/>
      <c r="AR227" s="290"/>
      <c r="AS227" s="290"/>
      <c r="AT227" s="290"/>
      <c r="AU227" s="290"/>
      <c r="AV227" s="290"/>
      <c r="AW227" s="290"/>
      <c r="AX227" s="290" t="s">
        <v>1768</v>
      </c>
      <c r="AY227" s="290"/>
      <c r="AZ227" s="290"/>
      <c r="BA227" s="290"/>
      <c r="BB227" s="290"/>
      <c r="BC227" s="290"/>
      <c r="BD227" s="290"/>
      <c r="BE227" s="290"/>
      <c r="BF227" s="290"/>
      <c r="BG227" s="290"/>
      <c r="BH227" s="290"/>
      <c r="BI227" s="290"/>
      <c r="BJ227" s="290"/>
      <c r="BK227" s="290"/>
      <c r="BL227" s="290"/>
      <c r="BM227" s="290"/>
      <c r="BN227" s="290"/>
      <c r="BO227" s="290"/>
      <c r="BP227" s="290"/>
      <c r="BQ227" s="290"/>
      <c r="BR227" s="290"/>
      <c r="BS227" s="290"/>
      <c r="BT227" s="290"/>
      <c r="BU227" s="290"/>
      <c r="BV227" s="290"/>
      <c r="BW227" s="290"/>
      <c r="BX227" s="290"/>
      <c r="BY227" s="290"/>
      <c r="BZ227" s="290"/>
      <c r="CA227" s="291">
        <f t="shared" si="52"/>
        <v>0</v>
      </c>
      <c r="CB227" s="292" t="e">
        <f t="shared" si="50"/>
        <v>#DIV/0!</v>
      </c>
      <c r="CC227" s="291">
        <f t="shared" si="34"/>
        <v>0</v>
      </c>
      <c r="CD227" s="292" t="e">
        <f t="shared" si="51"/>
        <v>#DIV/0!</v>
      </c>
      <c r="CE227" s="291">
        <f t="shared" si="35"/>
        <v>0</v>
      </c>
      <c r="CF227" s="292" t="e">
        <f t="shared" si="53"/>
        <v>#DIV/0!</v>
      </c>
      <c r="CG227" s="291" t="e">
        <f t="shared" si="54"/>
        <v>#DIV/0!</v>
      </c>
      <c r="CH227" s="291" t="e">
        <f t="shared" si="55"/>
        <v>#DIV/0!</v>
      </c>
      <c r="CI227" s="274"/>
    </row>
    <row r="228" spans="1:87" ht="24">
      <c r="A228" s="652"/>
      <c r="B228" s="647"/>
      <c r="C228" s="643"/>
      <c r="D228" s="643"/>
      <c r="E228" s="643"/>
      <c r="F228" s="150"/>
      <c r="G228" s="617"/>
      <c r="H228" s="290" t="s">
        <v>1855</v>
      </c>
      <c r="I228" s="290" t="s">
        <v>1303</v>
      </c>
      <c r="J228" s="70" t="s">
        <v>1159</v>
      </c>
      <c r="K228" s="288" t="s">
        <v>1082</v>
      </c>
      <c r="L228" s="289" t="s">
        <v>648</v>
      </c>
      <c r="M228" s="290"/>
      <c r="N228" s="290"/>
      <c r="O228" s="290"/>
      <c r="P228" s="290"/>
      <c r="Q228" s="290" t="s">
        <v>648</v>
      </c>
      <c r="R228" s="290"/>
      <c r="S228" s="290"/>
      <c r="T228" s="290"/>
      <c r="U228" s="290"/>
      <c r="V228" s="290"/>
      <c r="W228" s="290"/>
      <c r="X228" s="290"/>
      <c r="Y228" s="290"/>
      <c r="Z228" s="290"/>
      <c r="AA228" s="290"/>
      <c r="AB228" s="290"/>
      <c r="AC228" s="290"/>
      <c r="AD228" s="290"/>
      <c r="AE228" s="290"/>
      <c r="AF228" s="290"/>
      <c r="AG228" s="290"/>
      <c r="AH228" s="290"/>
      <c r="AI228" s="290"/>
      <c r="AJ228" s="290"/>
      <c r="AK228" s="290"/>
      <c r="AL228" s="290"/>
      <c r="AM228" s="290"/>
      <c r="AN228" s="290"/>
      <c r="AO228" s="290"/>
      <c r="AP228" s="290" t="s">
        <v>1772</v>
      </c>
      <c r="AQ228" s="290"/>
      <c r="AR228" s="290"/>
      <c r="AS228" s="290"/>
      <c r="AT228" s="290"/>
      <c r="AU228" s="290"/>
      <c r="AV228" s="290"/>
      <c r="AW228" s="290"/>
      <c r="AX228" s="290"/>
      <c r="AY228" s="290"/>
      <c r="AZ228" s="290"/>
      <c r="BA228" s="290"/>
      <c r="BB228" s="290"/>
      <c r="BC228" s="290"/>
      <c r="BD228" s="290"/>
      <c r="BE228" s="290"/>
      <c r="BF228" s="290"/>
      <c r="BG228" s="290"/>
      <c r="BH228" s="290"/>
      <c r="BI228" s="290"/>
      <c r="BJ228" s="290"/>
      <c r="BK228" s="290"/>
      <c r="BL228" s="290"/>
      <c r="BM228" s="290"/>
      <c r="BN228" s="290"/>
      <c r="BO228" s="290"/>
      <c r="BP228" s="290"/>
      <c r="BQ228" s="290"/>
      <c r="BR228" s="290"/>
      <c r="BS228" s="290"/>
      <c r="BT228" s="290"/>
      <c r="BU228" s="290"/>
      <c r="BV228" s="290"/>
      <c r="BW228" s="290"/>
      <c r="BX228" s="290"/>
      <c r="BY228" s="290"/>
      <c r="BZ228" s="290"/>
      <c r="CA228" s="291">
        <f t="shared" si="52"/>
        <v>0</v>
      </c>
      <c r="CB228" s="292" t="e">
        <f t="shared" si="50"/>
        <v>#DIV/0!</v>
      </c>
      <c r="CC228" s="291">
        <f t="shared" si="34"/>
        <v>0</v>
      </c>
      <c r="CD228" s="292" t="e">
        <f t="shared" si="51"/>
        <v>#DIV/0!</v>
      </c>
      <c r="CE228" s="291">
        <f t="shared" si="35"/>
        <v>0</v>
      </c>
      <c r="CF228" s="292" t="e">
        <f t="shared" si="53"/>
        <v>#DIV/0!</v>
      </c>
      <c r="CG228" s="291" t="e">
        <f t="shared" si="54"/>
        <v>#DIV/0!</v>
      </c>
      <c r="CH228" s="291" t="e">
        <f t="shared" si="55"/>
        <v>#DIV/0!</v>
      </c>
      <c r="CI228" s="274"/>
    </row>
    <row r="229" spans="1:87" ht="24">
      <c r="A229" s="652"/>
      <c r="B229" s="647"/>
      <c r="C229" s="643"/>
      <c r="D229" s="643"/>
      <c r="E229" s="643"/>
      <c r="F229" s="150"/>
      <c r="G229" s="617"/>
      <c r="H229" s="274" t="s">
        <v>1856</v>
      </c>
      <c r="I229" s="290" t="s">
        <v>1303</v>
      </c>
      <c r="J229" s="70" t="s">
        <v>1159</v>
      </c>
      <c r="K229" s="288" t="s">
        <v>1082</v>
      </c>
      <c r="L229" s="289" t="s">
        <v>648</v>
      </c>
      <c r="M229" s="290"/>
      <c r="N229" s="290"/>
      <c r="O229" s="290"/>
      <c r="P229" s="290"/>
      <c r="Q229" s="290"/>
      <c r="R229" s="290"/>
      <c r="S229" s="290" t="s">
        <v>648</v>
      </c>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290"/>
      <c r="AT229" s="290"/>
      <c r="AU229" s="290"/>
      <c r="AV229" s="290"/>
      <c r="AW229" s="290"/>
      <c r="AX229" s="290"/>
      <c r="AY229" s="290"/>
      <c r="AZ229" s="290" t="s">
        <v>1772</v>
      </c>
      <c r="BA229" s="290"/>
      <c r="BB229" s="290"/>
      <c r="BC229" s="290"/>
      <c r="BD229" s="290"/>
      <c r="BE229" s="290"/>
      <c r="BF229" s="290"/>
      <c r="BG229" s="290"/>
      <c r="BH229" s="290"/>
      <c r="BI229" s="290"/>
      <c r="BJ229" s="290"/>
      <c r="BK229" s="290"/>
      <c r="BL229" s="290"/>
      <c r="BM229" s="290"/>
      <c r="BN229" s="290"/>
      <c r="BO229" s="290"/>
      <c r="BP229" s="290"/>
      <c r="BQ229" s="290"/>
      <c r="BR229" s="290"/>
      <c r="BS229" s="290"/>
      <c r="BT229" s="290"/>
      <c r="BU229" s="290"/>
      <c r="BV229" s="290"/>
      <c r="BW229" s="290"/>
      <c r="BX229" s="290"/>
      <c r="BY229" s="290"/>
      <c r="BZ229" s="290"/>
      <c r="CA229" s="291">
        <f t="shared" si="52"/>
        <v>0</v>
      </c>
      <c r="CB229" s="292" t="e">
        <f t="shared" si="50"/>
        <v>#DIV/0!</v>
      </c>
      <c r="CC229" s="291">
        <f t="shared" si="34"/>
        <v>0</v>
      </c>
      <c r="CD229" s="292" t="e">
        <f t="shared" si="51"/>
        <v>#DIV/0!</v>
      </c>
      <c r="CE229" s="291">
        <f t="shared" si="35"/>
        <v>0</v>
      </c>
      <c r="CF229" s="292" t="e">
        <f t="shared" si="53"/>
        <v>#DIV/0!</v>
      </c>
      <c r="CG229" s="291" t="e">
        <f t="shared" si="54"/>
        <v>#DIV/0!</v>
      </c>
      <c r="CH229" s="291" t="e">
        <f t="shared" si="55"/>
        <v>#DIV/0!</v>
      </c>
      <c r="CI229" s="274"/>
    </row>
    <row r="230" spans="1:87" ht="24">
      <c r="A230" s="652"/>
      <c r="B230" s="647"/>
      <c r="C230" s="643"/>
      <c r="D230" s="643"/>
      <c r="E230" s="643"/>
      <c r="F230" s="150"/>
      <c r="G230" s="617"/>
      <c r="H230" s="290" t="s">
        <v>1857</v>
      </c>
      <c r="I230" s="290" t="s">
        <v>1303</v>
      </c>
      <c r="J230" s="70" t="s">
        <v>1159</v>
      </c>
      <c r="K230" s="288" t="s">
        <v>1082</v>
      </c>
      <c r="L230" s="289" t="s">
        <v>648</v>
      </c>
      <c r="M230" s="290"/>
      <c r="N230" s="290"/>
      <c r="O230" s="290"/>
      <c r="P230" s="290"/>
      <c r="Q230" s="290"/>
      <c r="R230" s="290"/>
      <c r="S230" s="290"/>
      <c r="T230" s="290" t="s">
        <v>648</v>
      </c>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0"/>
      <c r="AY230" s="290"/>
      <c r="AZ230" s="290"/>
      <c r="BA230" s="290"/>
      <c r="BB230" s="290"/>
      <c r="BC230" s="290"/>
      <c r="BD230" s="290"/>
      <c r="BE230" s="290" t="s">
        <v>1772</v>
      </c>
      <c r="BF230" s="290"/>
      <c r="BG230" s="290"/>
      <c r="BH230" s="290"/>
      <c r="BI230" s="290"/>
      <c r="BJ230" s="290"/>
      <c r="BK230" s="290"/>
      <c r="BL230" s="290"/>
      <c r="BM230" s="290"/>
      <c r="BN230" s="290"/>
      <c r="BO230" s="290"/>
      <c r="BP230" s="290"/>
      <c r="BQ230" s="290"/>
      <c r="BR230" s="290"/>
      <c r="BS230" s="290"/>
      <c r="BT230" s="290"/>
      <c r="BU230" s="290"/>
      <c r="BV230" s="290"/>
      <c r="BW230" s="290"/>
      <c r="BX230" s="290"/>
      <c r="BY230" s="290"/>
      <c r="BZ230" s="290"/>
      <c r="CA230" s="291">
        <f t="shared" si="52"/>
        <v>0</v>
      </c>
      <c r="CB230" s="292" t="e">
        <f t="shared" si="50"/>
        <v>#DIV/0!</v>
      </c>
      <c r="CC230" s="291">
        <f t="shared" si="34"/>
        <v>0</v>
      </c>
      <c r="CD230" s="292" t="e">
        <f t="shared" si="51"/>
        <v>#DIV/0!</v>
      </c>
      <c r="CE230" s="291">
        <f t="shared" si="35"/>
        <v>0</v>
      </c>
      <c r="CF230" s="292" t="e">
        <f t="shared" si="53"/>
        <v>#DIV/0!</v>
      </c>
      <c r="CG230" s="291" t="e">
        <f t="shared" si="54"/>
        <v>#DIV/0!</v>
      </c>
      <c r="CH230" s="291" t="e">
        <f t="shared" si="55"/>
        <v>#DIV/0!</v>
      </c>
      <c r="CI230" s="274"/>
    </row>
    <row r="231" spans="1:87" ht="24">
      <c r="A231" s="653"/>
      <c r="B231" s="648"/>
      <c r="C231" s="644"/>
      <c r="D231" s="644"/>
      <c r="E231" s="644"/>
      <c r="F231" s="303"/>
      <c r="G231" s="313"/>
      <c r="H231" s="290" t="s">
        <v>1858</v>
      </c>
      <c r="I231" s="290" t="s">
        <v>1303</v>
      </c>
      <c r="J231" s="70" t="s">
        <v>1159</v>
      </c>
      <c r="K231" s="288" t="s">
        <v>1082</v>
      </c>
      <c r="L231" s="289" t="s">
        <v>648</v>
      </c>
      <c r="M231" s="290"/>
      <c r="N231" s="290"/>
      <c r="O231" s="290"/>
      <c r="P231" s="290"/>
      <c r="Q231" s="290"/>
      <c r="R231" s="290"/>
      <c r="S231" s="290"/>
      <c r="T231" s="290"/>
      <c r="U231" s="290" t="s">
        <v>648</v>
      </c>
      <c r="V231" s="290"/>
      <c r="W231" s="290"/>
      <c r="X231" s="290"/>
      <c r="Y231" s="290"/>
      <c r="Z231" s="290"/>
      <c r="AA231" s="290"/>
      <c r="AB231" s="290"/>
      <c r="AC231" s="290"/>
      <c r="AD231" s="290"/>
      <c r="AE231" s="290"/>
      <c r="AF231" s="290"/>
      <c r="AG231" s="290"/>
      <c r="AH231" s="290"/>
      <c r="AI231" s="290"/>
      <c r="AJ231" s="290"/>
      <c r="AK231" s="290"/>
      <c r="AL231" s="290"/>
      <c r="AM231" s="290"/>
      <c r="AN231" s="290"/>
      <c r="AO231" s="290"/>
      <c r="AP231" s="290"/>
      <c r="AQ231" s="290"/>
      <c r="AR231" s="290"/>
      <c r="AS231" s="290"/>
      <c r="AT231" s="290"/>
      <c r="AU231" s="290"/>
      <c r="AV231" s="290"/>
      <c r="AW231" s="290"/>
      <c r="AX231" s="290"/>
      <c r="AY231" s="290"/>
      <c r="AZ231" s="290"/>
      <c r="BA231" s="290"/>
      <c r="BB231" s="290"/>
      <c r="BC231" s="290"/>
      <c r="BD231" s="290"/>
      <c r="BE231" s="290"/>
      <c r="BF231" s="290"/>
      <c r="BG231" s="290"/>
      <c r="BH231" s="290" t="s">
        <v>1772</v>
      </c>
      <c r="BI231" s="290"/>
      <c r="BJ231" s="290"/>
      <c r="BK231" s="290"/>
      <c r="BL231" s="290"/>
      <c r="BM231" s="290"/>
      <c r="BN231" s="290"/>
      <c r="BO231" s="290"/>
      <c r="BP231" s="290"/>
      <c r="BQ231" s="290"/>
      <c r="BR231" s="290"/>
      <c r="BS231" s="290"/>
      <c r="BT231" s="290"/>
      <c r="BU231" s="290"/>
      <c r="BV231" s="290"/>
      <c r="BW231" s="290"/>
      <c r="BX231" s="290"/>
      <c r="BY231" s="290"/>
      <c r="BZ231" s="290"/>
      <c r="CA231" s="291">
        <f t="shared" si="52"/>
        <v>0</v>
      </c>
      <c r="CB231" s="292" t="e">
        <f t="shared" si="50"/>
        <v>#DIV/0!</v>
      </c>
      <c r="CC231" s="291">
        <f t="shared" si="34"/>
        <v>0</v>
      </c>
      <c r="CD231" s="292" t="e">
        <f t="shared" si="51"/>
        <v>#DIV/0!</v>
      </c>
      <c r="CE231" s="291">
        <f t="shared" si="35"/>
        <v>0</v>
      </c>
      <c r="CF231" s="292" t="e">
        <f t="shared" si="53"/>
        <v>#DIV/0!</v>
      </c>
      <c r="CG231" s="291" t="e">
        <f t="shared" si="54"/>
        <v>#DIV/0!</v>
      </c>
      <c r="CH231" s="291" t="e">
        <f t="shared" si="55"/>
        <v>#DIV/0!</v>
      </c>
      <c r="CI231" s="274"/>
    </row>
    <row r="232" spans="1:87" ht="409.5">
      <c r="A232" s="285"/>
      <c r="B232" s="384">
        <v>385</v>
      </c>
      <c r="C232" s="385" t="s">
        <v>795</v>
      </c>
      <c r="D232" s="386" t="s">
        <v>23</v>
      </c>
      <c r="E232" s="385" t="s">
        <v>795</v>
      </c>
      <c r="F232" s="386"/>
      <c r="G232" s="290" t="s">
        <v>795</v>
      </c>
      <c r="H232" s="290" t="s">
        <v>1716</v>
      </c>
      <c r="I232" s="290" t="s">
        <v>1303</v>
      </c>
      <c r="J232" s="70" t="s">
        <v>1159</v>
      </c>
      <c r="K232" s="288" t="s">
        <v>1082</v>
      </c>
      <c r="L232" s="289" t="s">
        <v>648</v>
      </c>
      <c r="M232" s="200" t="s">
        <v>648</v>
      </c>
      <c r="N232" s="200" t="s">
        <v>648</v>
      </c>
      <c r="O232" s="200" t="s">
        <v>648</v>
      </c>
      <c r="P232" s="200" t="s">
        <v>648</v>
      </c>
      <c r="Q232" s="200" t="s">
        <v>648</v>
      </c>
      <c r="R232" s="200" t="s">
        <v>648</v>
      </c>
      <c r="S232" s="200" t="s">
        <v>648</v>
      </c>
      <c r="T232" s="200" t="s">
        <v>648</v>
      </c>
      <c r="U232" s="200" t="s">
        <v>648</v>
      </c>
      <c r="V232" s="290"/>
      <c r="W232" s="290" t="s">
        <v>1768</v>
      </c>
      <c r="X232" s="290" t="s">
        <v>1768</v>
      </c>
      <c r="Y232" s="290" t="s">
        <v>1768</v>
      </c>
      <c r="Z232" s="290" t="s">
        <v>1768</v>
      </c>
      <c r="AA232" s="290" t="s">
        <v>1768</v>
      </c>
      <c r="AB232" s="290" t="s">
        <v>1768</v>
      </c>
      <c r="AC232" s="290" t="s">
        <v>1768</v>
      </c>
      <c r="AD232" s="290" t="s">
        <v>1768</v>
      </c>
      <c r="AE232" s="290" t="s">
        <v>1768</v>
      </c>
      <c r="AF232" s="290" t="s">
        <v>1768</v>
      </c>
      <c r="AG232" s="290" t="s">
        <v>1768</v>
      </c>
      <c r="AH232" s="290" t="s">
        <v>1768</v>
      </c>
      <c r="AI232" s="290" t="s">
        <v>1768</v>
      </c>
      <c r="AJ232" s="290" t="s">
        <v>1768</v>
      </c>
      <c r="AK232" s="290" t="s">
        <v>1768</v>
      </c>
      <c r="AL232" s="290" t="s">
        <v>1768</v>
      </c>
      <c r="AM232" s="290" t="s">
        <v>1768</v>
      </c>
      <c r="AN232" s="290" t="s">
        <v>1768</v>
      </c>
      <c r="AO232" s="290" t="s">
        <v>1768</v>
      </c>
      <c r="AP232" s="290" t="s">
        <v>1768</v>
      </c>
      <c r="AQ232" s="290" t="s">
        <v>1768</v>
      </c>
      <c r="AR232" s="290" t="s">
        <v>1768</v>
      </c>
      <c r="AS232" s="290" t="s">
        <v>1768</v>
      </c>
      <c r="AT232" s="290" t="s">
        <v>1768</v>
      </c>
      <c r="AU232" s="290" t="s">
        <v>1768</v>
      </c>
      <c r="AV232" s="290" t="s">
        <v>1768</v>
      </c>
      <c r="AW232" s="290" t="s">
        <v>1768</v>
      </c>
      <c r="AX232" s="290" t="s">
        <v>1768</v>
      </c>
      <c r="AY232" s="290" t="s">
        <v>1768</v>
      </c>
      <c r="AZ232" s="290" t="s">
        <v>1768</v>
      </c>
      <c r="BA232" s="290" t="s">
        <v>1768</v>
      </c>
      <c r="BB232" s="290" t="s">
        <v>1768</v>
      </c>
      <c r="BC232" s="290" t="s">
        <v>1768</v>
      </c>
      <c r="BD232" s="290" t="s">
        <v>1768</v>
      </c>
      <c r="BE232" s="290" t="s">
        <v>1768</v>
      </c>
      <c r="BF232" s="290" t="s">
        <v>1768</v>
      </c>
      <c r="BG232" s="290" t="s">
        <v>1768</v>
      </c>
      <c r="BH232" s="290" t="s">
        <v>1768</v>
      </c>
      <c r="BI232" s="290" t="s">
        <v>1768</v>
      </c>
      <c r="BJ232" s="290" t="s">
        <v>1768</v>
      </c>
      <c r="BK232" s="290"/>
      <c r="BL232" s="290"/>
      <c r="BM232" s="290"/>
      <c r="BN232" s="290"/>
      <c r="BO232" s="290"/>
      <c r="BP232" s="290"/>
      <c r="BQ232" s="290"/>
      <c r="BR232" s="290"/>
      <c r="BS232" s="290"/>
      <c r="BT232" s="290"/>
      <c r="BU232" s="290"/>
      <c r="BV232" s="290"/>
      <c r="BW232" s="290"/>
      <c r="BX232" s="290"/>
      <c r="BY232" s="290"/>
      <c r="BZ232" s="290"/>
      <c r="CA232" s="291">
        <f t="shared" si="52"/>
        <v>0</v>
      </c>
      <c r="CB232" s="292" t="e">
        <f t="shared" si="50"/>
        <v>#DIV/0!</v>
      </c>
      <c r="CC232" s="291">
        <f t="shared" si="34"/>
        <v>0</v>
      </c>
      <c r="CD232" s="292" t="e">
        <f t="shared" si="51"/>
        <v>#DIV/0!</v>
      </c>
      <c r="CE232" s="291">
        <f t="shared" si="35"/>
        <v>0</v>
      </c>
      <c r="CF232" s="292" t="e">
        <f t="shared" si="53"/>
        <v>#DIV/0!</v>
      </c>
      <c r="CG232" s="291" t="e">
        <f t="shared" si="54"/>
        <v>#DIV/0!</v>
      </c>
      <c r="CH232" s="291" t="e">
        <f t="shared" si="55"/>
        <v>#DIV/0!</v>
      </c>
      <c r="CI232" s="274"/>
    </row>
    <row r="233" spans="1:87" ht="409.5">
      <c r="A233" s="285"/>
      <c r="B233" s="384">
        <v>386</v>
      </c>
      <c r="C233" s="385" t="s">
        <v>1530</v>
      </c>
      <c r="D233" s="386" t="s">
        <v>23</v>
      </c>
      <c r="E233" s="385" t="s">
        <v>1547</v>
      </c>
      <c r="F233" s="386"/>
      <c r="G233" s="290" t="s">
        <v>1547</v>
      </c>
      <c r="H233" s="290" t="s">
        <v>1717</v>
      </c>
      <c r="I233" s="290" t="s">
        <v>1303</v>
      </c>
      <c r="J233" s="70" t="s">
        <v>1159</v>
      </c>
      <c r="K233" s="288" t="s">
        <v>1082</v>
      </c>
      <c r="L233" s="289" t="s">
        <v>648</v>
      </c>
      <c r="M233" s="200" t="s">
        <v>648</v>
      </c>
      <c r="N233" s="200" t="s">
        <v>648</v>
      </c>
      <c r="O233" s="200" t="s">
        <v>648</v>
      </c>
      <c r="P233" s="200" t="s">
        <v>648</v>
      </c>
      <c r="Q233" s="200" t="s">
        <v>648</v>
      </c>
      <c r="R233" s="200" t="s">
        <v>648</v>
      </c>
      <c r="S233" s="200" t="s">
        <v>648</v>
      </c>
      <c r="T233" s="200" t="s">
        <v>648</v>
      </c>
      <c r="U233" s="200" t="s">
        <v>648</v>
      </c>
      <c r="V233" s="290"/>
      <c r="W233" s="290" t="s">
        <v>1768</v>
      </c>
      <c r="X233" s="290" t="s">
        <v>1768</v>
      </c>
      <c r="Y233" s="290" t="s">
        <v>1768</v>
      </c>
      <c r="Z233" s="290" t="s">
        <v>1768</v>
      </c>
      <c r="AA233" s="290" t="s">
        <v>1768</v>
      </c>
      <c r="AB233" s="290" t="s">
        <v>1768</v>
      </c>
      <c r="AC233" s="290" t="s">
        <v>1768</v>
      </c>
      <c r="AD233" s="290" t="s">
        <v>1768</v>
      </c>
      <c r="AE233" s="290" t="s">
        <v>1768</v>
      </c>
      <c r="AF233" s="290" t="s">
        <v>1768</v>
      </c>
      <c r="AG233" s="290" t="s">
        <v>1768</v>
      </c>
      <c r="AH233" s="290" t="s">
        <v>1768</v>
      </c>
      <c r="AI233" s="290" t="s">
        <v>1768</v>
      </c>
      <c r="AJ233" s="290" t="s">
        <v>1768</v>
      </c>
      <c r="AK233" s="290" t="s">
        <v>1768</v>
      </c>
      <c r="AL233" s="290" t="s">
        <v>1768</v>
      </c>
      <c r="AM233" s="290" t="s">
        <v>1768</v>
      </c>
      <c r="AN233" s="290" t="s">
        <v>1768</v>
      </c>
      <c r="AO233" s="290" t="s">
        <v>1768</v>
      </c>
      <c r="AP233" s="290" t="s">
        <v>1768</v>
      </c>
      <c r="AQ233" s="290" t="s">
        <v>1768</v>
      </c>
      <c r="AR233" s="290" t="s">
        <v>1768</v>
      </c>
      <c r="AS233" s="290" t="s">
        <v>1768</v>
      </c>
      <c r="AT233" s="290" t="s">
        <v>1768</v>
      </c>
      <c r="AU233" s="290" t="s">
        <v>1768</v>
      </c>
      <c r="AV233" s="290" t="s">
        <v>1768</v>
      </c>
      <c r="AW233" s="290" t="s">
        <v>1768</v>
      </c>
      <c r="AX233" s="290" t="s">
        <v>1768</v>
      </c>
      <c r="AY233" s="290" t="s">
        <v>1768</v>
      </c>
      <c r="AZ233" s="290" t="s">
        <v>1768</v>
      </c>
      <c r="BA233" s="290" t="s">
        <v>1768</v>
      </c>
      <c r="BB233" s="290" t="s">
        <v>1768</v>
      </c>
      <c r="BC233" s="290" t="s">
        <v>1768</v>
      </c>
      <c r="BD233" s="290" t="s">
        <v>1768</v>
      </c>
      <c r="BE233" s="290" t="s">
        <v>1768</v>
      </c>
      <c r="BF233" s="290" t="s">
        <v>1768</v>
      </c>
      <c r="BG233" s="290" t="s">
        <v>1768</v>
      </c>
      <c r="BH233" s="290" t="s">
        <v>1768</v>
      </c>
      <c r="BI233" s="290" t="s">
        <v>1768</v>
      </c>
      <c r="BJ233" s="290" t="s">
        <v>1768</v>
      </c>
      <c r="BK233" s="290"/>
      <c r="BL233" s="290"/>
      <c r="BM233" s="290"/>
      <c r="BN233" s="290"/>
      <c r="BO233" s="290"/>
      <c r="BP233" s="290"/>
      <c r="BQ233" s="290"/>
      <c r="BR233" s="290"/>
      <c r="BS233" s="290"/>
      <c r="BT233" s="290"/>
      <c r="BU233" s="290"/>
      <c r="BV233" s="290"/>
      <c r="BW233" s="290"/>
      <c r="BX233" s="290"/>
      <c r="BY233" s="290"/>
      <c r="BZ233" s="290"/>
      <c r="CA233" s="291">
        <f t="shared" si="52"/>
        <v>0</v>
      </c>
      <c r="CB233" s="292" t="e">
        <f t="shared" si="50"/>
        <v>#DIV/0!</v>
      </c>
      <c r="CC233" s="291">
        <f t="shared" si="34"/>
        <v>0</v>
      </c>
      <c r="CD233" s="292" t="e">
        <f t="shared" si="51"/>
        <v>#DIV/0!</v>
      </c>
      <c r="CE233" s="291">
        <f t="shared" si="35"/>
        <v>0</v>
      </c>
      <c r="CF233" s="292" t="e">
        <f t="shared" si="53"/>
        <v>#DIV/0!</v>
      </c>
      <c r="CG233" s="291" t="e">
        <f t="shared" si="54"/>
        <v>#DIV/0!</v>
      </c>
      <c r="CH233" s="291" t="e">
        <f t="shared" si="55"/>
        <v>#DIV/0!</v>
      </c>
      <c r="CI233" s="274"/>
    </row>
    <row r="234" spans="1:87" ht="409.5">
      <c r="A234" s="285">
        <v>185</v>
      </c>
      <c r="B234" s="384">
        <v>387</v>
      </c>
      <c r="C234" s="385" t="s">
        <v>1715</v>
      </c>
      <c r="D234" s="386" t="s">
        <v>25</v>
      </c>
      <c r="E234" s="385" t="s">
        <v>1548</v>
      </c>
      <c r="F234" s="386" t="s">
        <v>25</v>
      </c>
      <c r="G234" s="384" t="s">
        <v>1548</v>
      </c>
      <c r="H234" s="290" t="s">
        <v>1718</v>
      </c>
      <c r="I234" s="290" t="s">
        <v>1303</v>
      </c>
      <c r="J234" s="70" t="s">
        <v>1159</v>
      </c>
      <c r="K234" s="288" t="s">
        <v>1082</v>
      </c>
      <c r="L234" s="289" t="s">
        <v>648</v>
      </c>
      <c r="M234" s="200" t="s">
        <v>648</v>
      </c>
      <c r="N234" s="200" t="s">
        <v>648</v>
      </c>
      <c r="O234" s="200" t="s">
        <v>648</v>
      </c>
      <c r="P234" s="200" t="s">
        <v>648</v>
      </c>
      <c r="Q234" s="200" t="s">
        <v>648</v>
      </c>
      <c r="R234" s="200" t="s">
        <v>648</v>
      </c>
      <c r="S234" s="200" t="s">
        <v>648</v>
      </c>
      <c r="T234" s="200" t="s">
        <v>648</v>
      </c>
      <c r="U234" s="200" t="s">
        <v>648</v>
      </c>
      <c r="V234" s="289" t="s">
        <v>648</v>
      </c>
      <c r="W234" s="290" t="s">
        <v>1768</v>
      </c>
      <c r="X234" s="290" t="s">
        <v>1768</v>
      </c>
      <c r="Y234" s="290" t="s">
        <v>1768</v>
      </c>
      <c r="Z234" s="290" t="s">
        <v>1768</v>
      </c>
      <c r="AA234" s="290" t="s">
        <v>1768</v>
      </c>
      <c r="AB234" s="290" t="s">
        <v>1768</v>
      </c>
      <c r="AC234" s="290" t="s">
        <v>1768</v>
      </c>
      <c r="AD234" s="290" t="s">
        <v>1768</v>
      </c>
      <c r="AE234" s="290" t="s">
        <v>1768</v>
      </c>
      <c r="AF234" s="290" t="s">
        <v>1768</v>
      </c>
      <c r="AG234" s="290" t="s">
        <v>1768</v>
      </c>
      <c r="AH234" s="290" t="s">
        <v>1768</v>
      </c>
      <c r="AI234" s="290" t="s">
        <v>1768</v>
      </c>
      <c r="AJ234" s="290" t="s">
        <v>1768</v>
      </c>
      <c r="AK234" s="290" t="s">
        <v>1768</v>
      </c>
      <c r="AL234" s="290" t="s">
        <v>1768</v>
      </c>
      <c r="AM234" s="290" t="s">
        <v>1768</v>
      </c>
      <c r="AN234" s="290" t="s">
        <v>1768</v>
      </c>
      <c r="AO234" s="290" t="s">
        <v>1768</v>
      </c>
      <c r="AP234" s="290" t="s">
        <v>1768</v>
      </c>
      <c r="AQ234" s="290" t="s">
        <v>1768</v>
      </c>
      <c r="AR234" s="290" t="s">
        <v>1768</v>
      </c>
      <c r="AS234" s="290" t="s">
        <v>1768</v>
      </c>
      <c r="AT234" s="290" t="s">
        <v>1768</v>
      </c>
      <c r="AU234" s="290" t="s">
        <v>1768</v>
      </c>
      <c r="AV234" s="290" t="s">
        <v>1768</v>
      </c>
      <c r="AW234" s="290" t="s">
        <v>1768</v>
      </c>
      <c r="AX234" s="290" t="s">
        <v>1768</v>
      </c>
      <c r="AY234" s="290" t="s">
        <v>1768</v>
      </c>
      <c r="AZ234" s="290" t="s">
        <v>1768</v>
      </c>
      <c r="BA234" s="290" t="s">
        <v>1768</v>
      </c>
      <c r="BB234" s="290" t="s">
        <v>1768</v>
      </c>
      <c r="BC234" s="290" t="s">
        <v>1768</v>
      </c>
      <c r="BD234" s="290" t="s">
        <v>1768</v>
      </c>
      <c r="BE234" s="290" t="s">
        <v>1768</v>
      </c>
      <c r="BF234" s="290" t="s">
        <v>1768</v>
      </c>
      <c r="BG234" s="290" t="s">
        <v>1768</v>
      </c>
      <c r="BH234" s="290" t="s">
        <v>1768</v>
      </c>
      <c r="BI234" s="290" t="s">
        <v>1768</v>
      </c>
      <c r="BJ234" s="290" t="s">
        <v>1768</v>
      </c>
      <c r="BK234" s="290"/>
      <c r="BL234" s="290"/>
      <c r="BM234" s="290"/>
      <c r="BN234" s="290"/>
      <c r="BO234" s="290"/>
      <c r="BP234" s="290"/>
      <c r="BQ234" s="290"/>
      <c r="BR234" s="290"/>
      <c r="BS234" s="290"/>
      <c r="BT234" s="290"/>
      <c r="BU234" s="290"/>
      <c r="BV234" s="290"/>
      <c r="BW234" s="290"/>
      <c r="BX234" s="290"/>
      <c r="BY234" s="290"/>
      <c r="BZ234" s="290"/>
      <c r="CA234" s="291">
        <f t="shared" si="52"/>
        <v>0</v>
      </c>
      <c r="CB234" s="292" t="e">
        <f>CA234/COUNTA($BK234:$BT234)</f>
        <v>#DIV/0!</v>
      </c>
      <c r="CC234" s="291">
        <f t="shared" si="34"/>
        <v>0</v>
      </c>
      <c r="CD234" s="292" t="e">
        <f>CC234/COUNTA($BK234:$BT234)</f>
        <v>#DIV/0!</v>
      </c>
      <c r="CE234" s="291">
        <f t="shared" si="35"/>
        <v>0</v>
      </c>
      <c r="CF234" s="292" t="e">
        <f t="shared" si="53"/>
        <v>#DIV/0!</v>
      </c>
      <c r="CG234" s="291" t="e">
        <f t="shared" si="54"/>
        <v>#DIV/0!</v>
      </c>
      <c r="CH234" s="291" t="e">
        <f t="shared" si="55"/>
        <v>#DIV/0!</v>
      </c>
      <c r="CI234" s="274"/>
    </row>
    <row r="235" spans="1:87" ht="300">
      <c r="A235" s="285">
        <v>186</v>
      </c>
      <c r="B235" s="384">
        <v>388</v>
      </c>
      <c r="C235" s="385" t="s">
        <v>1714</v>
      </c>
      <c r="D235" s="386" t="s">
        <v>25</v>
      </c>
      <c r="E235" s="385" t="s">
        <v>1549</v>
      </c>
      <c r="F235" s="386" t="s">
        <v>25</v>
      </c>
      <c r="G235" s="384" t="s">
        <v>1549</v>
      </c>
      <c r="H235" s="290" t="s">
        <v>816</v>
      </c>
      <c r="I235" s="290" t="s">
        <v>1303</v>
      </c>
      <c r="J235" s="70" t="s">
        <v>1159</v>
      </c>
      <c r="K235" s="288" t="s">
        <v>1082</v>
      </c>
      <c r="L235" s="289" t="s">
        <v>648</v>
      </c>
      <c r="M235" s="200" t="s">
        <v>648</v>
      </c>
      <c r="N235" s="200" t="s">
        <v>648</v>
      </c>
      <c r="O235" s="200" t="s">
        <v>648</v>
      </c>
      <c r="P235" s="200" t="s">
        <v>648</v>
      </c>
      <c r="Q235" s="200" t="s">
        <v>648</v>
      </c>
      <c r="R235" s="200" t="s">
        <v>648</v>
      </c>
      <c r="S235" s="200" t="s">
        <v>648</v>
      </c>
      <c r="T235" s="200" t="s">
        <v>648</v>
      </c>
      <c r="U235" s="200" t="s">
        <v>648</v>
      </c>
      <c r="V235" s="290"/>
      <c r="W235" s="290" t="s">
        <v>1768</v>
      </c>
      <c r="X235" s="290" t="s">
        <v>1768</v>
      </c>
      <c r="Y235" s="290" t="s">
        <v>1768</v>
      </c>
      <c r="Z235" s="290" t="s">
        <v>1768</v>
      </c>
      <c r="AA235" s="290" t="s">
        <v>1768</v>
      </c>
      <c r="AB235" s="290" t="s">
        <v>1768</v>
      </c>
      <c r="AC235" s="290" t="s">
        <v>1768</v>
      </c>
      <c r="AD235" s="290" t="s">
        <v>1768</v>
      </c>
      <c r="AE235" s="290" t="s">
        <v>1768</v>
      </c>
      <c r="AF235" s="290" t="s">
        <v>1768</v>
      </c>
      <c r="AG235" s="290" t="s">
        <v>1768</v>
      </c>
      <c r="AH235" s="290" t="s">
        <v>1768</v>
      </c>
      <c r="AI235" s="290" t="s">
        <v>1768</v>
      </c>
      <c r="AJ235" s="290" t="s">
        <v>1768</v>
      </c>
      <c r="AK235" s="290" t="s">
        <v>1768</v>
      </c>
      <c r="AL235" s="290" t="s">
        <v>1768</v>
      </c>
      <c r="AM235" s="290" t="s">
        <v>1768</v>
      </c>
      <c r="AN235" s="290" t="s">
        <v>1768</v>
      </c>
      <c r="AO235" s="290" t="s">
        <v>1768</v>
      </c>
      <c r="AP235" s="290" t="s">
        <v>1768</v>
      </c>
      <c r="AQ235" s="290" t="s">
        <v>1768</v>
      </c>
      <c r="AR235" s="290" t="s">
        <v>1768</v>
      </c>
      <c r="AS235" s="290" t="s">
        <v>1768</v>
      </c>
      <c r="AT235" s="290" t="s">
        <v>1768</v>
      </c>
      <c r="AU235" s="290" t="s">
        <v>1768</v>
      </c>
      <c r="AV235" s="290" t="s">
        <v>1768</v>
      </c>
      <c r="AW235" s="290" t="s">
        <v>1768</v>
      </c>
      <c r="AX235" s="290" t="s">
        <v>1768</v>
      </c>
      <c r="AY235" s="290" t="s">
        <v>1768</v>
      </c>
      <c r="AZ235" s="290" t="s">
        <v>1768</v>
      </c>
      <c r="BA235" s="290" t="s">
        <v>1768</v>
      </c>
      <c r="BB235" s="290" t="s">
        <v>1768</v>
      </c>
      <c r="BC235" s="290" t="s">
        <v>1768</v>
      </c>
      <c r="BD235" s="290" t="s">
        <v>1768</v>
      </c>
      <c r="BE235" s="290" t="s">
        <v>1768</v>
      </c>
      <c r="BF235" s="290" t="s">
        <v>1768</v>
      </c>
      <c r="BG235" s="290" t="s">
        <v>1768</v>
      </c>
      <c r="BH235" s="290" t="s">
        <v>1768</v>
      </c>
      <c r="BI235" s="290" t="s">
        <v>1768</v>
      </c>
      <c r="BJ235" s="290" t="s">
        <v>1768</v>
      </c>
      <c r="BK235" s="290"/>
      <c r="BL235" s="290"/>
      <c r="BM235" s="290"/>
      <c r="BN235" s="290"/>
      <c r="BO235" s="290"/>
      <c r="BP235" s="290"/>
      <c r="BQ235" s="290"/>
      <c r="BR235" s="290"/>
      <c r="BS235" s="290"/>
      <c r="BT235" s="290"/>
      <c r="BU235" s="290"/>
      <c r="BV235" s="290"/>
      <c r="BW235" s="290"/>
      <c r="BX235" s="290"/>
      <c r="BY235" s="290"/>
      <c r="BZ235" s="290"/>
      <c r="CA235" s="291">
        <f t="shared" si="52"/>
        <v>0</v>
      </c>
      <c r="CB235" s="292" t="e">
        <f>CA235/COUNTA($BK235:$BT235)</f>
        <v>#DIV/0!</v>
      </c>
      <c r="CC235" s="291">
        <f t="shared" si="34"/>
        <v>0</v>
      </c>
      <c r="CD235" s="292" t="e">
        <f>CC235/COUNTA($BK235:$BT235)</f>
        <v>#DIV/0!</v>
      </c>
      <c r="CE235" s="291">
        <f t="shared" si="35"/>
        <v>0</v>
      </c>
      <c r="CF235" s="292" t="e">
        <f t="shared" si="53"/>
        <v>#DIV/0!</v>
      </c>
      <c r="CG235" s="291" t="e">
        <f t="shared" si="54"/>
        <v>#DIV/0!</v>
      </c>
      <c r="CH235" s="291" t="e">
        <f t="shared" si="55"/>
        <v>#DIV/0!</v>
      </c>
      <c r="CI235" s="274"/>
    </row>
    <row r="236" spans="1:87" ht="24">
      <c r="A236" s="651">
        <v>188</v>
      </c>
      <c r="B236" s="646">
        <v>389</v>
      </c>
      <c r="C236" s="655"/>
      <c r="D236" s="660" t="s">
        <v>23</v>
      </c>
      <c r="E236" s="657"/>
      <c r="F236" s="645" t="s">
        <v>23</v>
      </c>
      <c r="G236" s="647"/>
      <c r="H236" s="290" t="s">
        <v>1719</v>
      </c>
      <c r="I236" s="290" t="s">
        <v>1303</v>
      </c>
      <c r="J236" s="70" t="s">
        <v>1159</v>
      </c>
      <c r="K236" s="288" t="s">
        <v>1082</v>
      </c>
      <c r="L236" s="289" t="s">
        <v>648</v>
      </c>
      <c r="M236" s="290"/>
      <c r="N236" s="290"/>
      <c r="O236" s="290"/>
      <c r="P236" s="290"/>
      <c r="Q236" s="290"/>
      <c r="R236" s="290"/>
      <c r="S236" s="290"/>
      <c r="T236" s="290"/>
      <c r="U236" s="290"/>
      <c r="V236" s="290"/>
      <c r="W236" s="290"/>
      <c r="X236" s="290"/>
      <c r="Y236" s="290"/>
      <c r="Z236" s="290"/>
      <c r="AA236" s="290"/>
      <c r="AB236" s="290"/>
      <c r="AC236" s="290"/>
      <c r="AD236" s="290"/>
      <c r="AE236" s="290"/>
      <c r="AF236" s="290"/>
      <c r="AG236" s="290"/>
      <c r="AH236" s="290"/>
      <c r="AI236" s="290"/>
      <c r="AJ236" s="290"/>
      <c r="AK236" s="290"/>
      <c r="AL236" s="290"/>
      <c r="AM236" s="290"/>
      <c r="AN236" s="290"/>
      <c r="AO236" s="290"/>
      <c r="AP236" s="290"/>
      <c r="AQ236" s="290"/>
      <c r="AR236" s="290"/>
      <c r="AS236" s="290"/>
      <c r="AT236" s="290"/>
      <c r="AU236" s="290"/>
      <c r="AV236" s="290"/>
      <c r="AW236" s="290"/>
      <c r="AX236" s="290"/>
      <c r="AY236" s="290"/>
      <c r="AZ236" s="290"/>
      <c r="BA236" s="290"/>
      <c r="BB236" s="290"/>
      <c r="BC236" s="290"/>
      <c r="BD236" s="290"/>
      <c r="BE236" s="290"/>
      <c r="BF236" s="290"/>
      <c r="BG236" s="290"/>
      <c r="BH236" s="290"/>
      <c r="BI236" s="290"/>
      <c r="BJ236" s="290"/>
      <c r="BK236" s="290"/>
      <c r="BL236" s="290"/>
      <c r="BM236" s="290"/>
      <c r="BN236" s="290"/>
      <c r="BO236" s="290"/>
      <c r="BP236" s="290"/>
      <c r="BQ236" s="290"/>
      <c r="BR236" s="290"/>
      <c r="BS236" s="290"/>
      <c r="BT236" s="290"/>
      <c r="BU236" s="290"/>
      <c r="BV236" s="290"/>
      <c r="BW236" s="290"/>
      <c r="BX236" s="290"/>
      <c r="BY236" s="290"/>
      <c r="BZ236" s="290"/>
      <c r="CA236" s="291">
        <f t="shared" si="52"/>
        <v>0</v>
      </c>
      <c r="CB236" s="292" t="e">
        <f>CA236/COUNTA($BK236:$BT236)</f>
        <v>#DIV/0!</v>
      </c>
      <c r="CC236" s="291">
        <f t="shared" ref="CC236:CC297" si="56">COUNTIF($BK236:$BT236,1)</f>
        <v>0</v>
      </c>
      <c r="CD236" s="292" t="e">
        <f>CC236/COUNTA($BK236:$BT236)</f>
        <v>#DIV/0!</v>
      </c>
      <c r="CE236" s="291">
        <f t="shared" ref="CE236:CE297" si="57">COUNTIF($BK236:$BT236,0)</f>
        <v>0</v>
      </c>
      <c r="CF236" s="292" t="e">
        <f t="shared" si="53"/>
        <v>#DIV/0!</v>
      </c>
      <c r="CG236" s="291" t="e">
        <f t="shared" si="54"/>
        <v>#DIV/0!</v>
      </c>
      <c r="CH236" s="291" t="e">
        <f t="shared" si="55"/>
        <v>#DIV/0!</v>
      </c>
      <c r="CI236" s="274"/>
    </row>
    <row r="237" spans="1:87" ht="24">
      <c r="A237" s="652"/>
      <c r="B237" s="647"/>
      <c r="C237" s="655"/>
      <c r="D237" s="661"/>
      <c r="E237" s="657"/>
      <c r="F237" s="643"/>
      <c r="G237" s="647"/>
      <c r="H237" s="290" t="s">
        <v>1859</v>
      </c>
      <c r="I237" s="290" t="s">
        <v>1303</v>
      </c>
      <c r="J237" s="70" t="s">
        <v>1159</v>
      </c>
      <c r="K237" s="288" t="s">
        <v>1082</v>
      </c>
      <c r="L237" s="289" t="s">
        <v>648</v>
      </c>
      <c r="M237" s="290" t="s">
        <v>648</v>
      </c>
      <c r="N237" s="290"/>
      <c r="O237" s="290"/>
      <c r="P237" s="290"/>
      <c r="Q237" s="290"/>
      <c r="R237" s="290"/>
      <c r="S237" s="290"/>
      <c r="T237" s="290"/>
      <c r="U237" s="290"/>
      <c r="V237" s="290"/>
      <c r="W237" s="290" t="s">
        <v>1769</v>
      </c>
      <c r="X237" s="290"/>
      <c r="Y237" s="290"/>
      <c r="Z237" s="290"/>
      <c r="AA237" s="290"/>
      <c r="AB237" s="290"/>
      <c r="AC237" s="290"/>
      <c r="AD237" s="290"/>
      <c r="AE237" s="290"/>
      <c r="AF237" s="290"/>
      <c r="AG237" s="290"/>
      <c r="AH237" s="290"/>
      <c r="AI237" s="290"/>
      <c r="AJ237" s="290"/>
      <c r="AK237" s="290"/>
      <c r="AL237" s="290"/>
      <c r="AM237" s="290"/>
      <c r="AN237" s="290"/>
      <c r="AO237" s="290"/>
      <c r="AP237" s="290"/>
      <c r="AQ237" s="290"/>
      <c r="AR237" s="290"/>
      <c r="AS237" s="290"/>
      <c r="AT237" s="290"/>
      <c r="AU237" s="290"/>
      <c r="AV237" s="290"/>
      <c r="AW237" s="290"/>
      <c r="AX237" s="290"/>
      <c r="AY237" s="290"/>
      <c r="AZ237" s="290"/>
      <c r="BA237" s="290"/>
      <c r="BB237" s="290"/>
      <c r="BC237" s="290"/>
      <c r="BD237" s="290"/>
      <c r="BE237" s="290"/>
      <c r="BF237" s="290"/>
      <c r="BG237" s="290"/>
      <c r="BH237" s="290"/>
      <c r="BI237" s="290"/>
      <c r="BJ237" s="290"/>
      <c r="BK237" s="290"/>
      <c r="BL237" s="290"/>
      <c r="BM237" s="290"/>
      <c r="BN237" s="290"/>
      <c r="BO237" s="290"/>
      <c r="BP237" s="290"/>
      <c r="BQ237" s="290"/>
      <c r="BR237" s="290"/>
      <c r="BS237" s="290"/>
      <c r="BT237" s="290"/>
      <c r="BU237" s="290"/>
      <c r="BV237" s="290"/>
      <c r="BW237" s="290"/>
      <c r="BX237" s="290"/>
      <c r="BY237" s="290"/>
      <c r="BZ237" s="290"/>
      <c r="CA237" s="291">
        <f t="shared" si="52"/>
        <v>0</v>
      </c>
      <c r="CB237" s="292" t="e">
        <f t="shared" ref="CB237:CB260" si="58">CA237/COUNTA($BK237:$BT237)</f>
        <v>#DIV/0!</v>
      </c>
      <c r="CC237" s="291">
        <f t="shared" si="56"/>
        <v>0</v>
      </c>
      <c r="CD237" s="292" t="e">
        <f t="shared" ref="CD237:CD260" si="59">CC237/COUNTA($BK237:$BT237)</f>
        <v>#DIV/0!</v>
      </c>
      <c r="CE237" s="291">
        <f t="shared" si="57"/>
        <v>0</v>
      </c>
      <c r="CF237" s="292" t="e">
        <f t="shared" si="53"/>
        <v>#DIV/0!</v>
      </c>
      <c r="CG237" s="291" t="e">
        <f t="shared" si="54"/>
        <v>#DIV/0!</v>
      </c>
      <c r="CH237" s="291" t="e">
        <f t="shared" si="55"/>
        <v>#DIV/0!</v>
      </c>
      <c r="CI237" s="274"/>
    </row>
    <row r="238" spans="1:87" ht="24">
      <c r="A238" s="652"/>
      <c r="B238" s="647"/>
      <c r="C238" s="655"/>
      <c r="D238" s="661"/>
      <c r="E238" s="657"/>
      <c r="F238" s="643"/>
      <c r="G238" s="647"/>
      <c r="H238" s="290" t="s">
        <v>1860</v>
      </c>
      <c r="I238" s="290" t="s">
        <v>1303</v>
      </c>
      <c r="J238" s="70" t="s">
        <v>1159</v>
      </c>
      <c r="K238" s="288" t="s">
        <v>1082</v>
      </c>
      <c r="L238" s="289" t="s">
        <v>648</v>
      </c>
      <c r="M238" s="290" t="s">
        <v>648</v>
      </c>
      <c r="N238" s="290"/>
      <c r="O238" s="290"/>
      <c r="P238" s="290"/>
      <c r="Q238" s="290"/>
      <c r="R238" s="290"/>
      <c r="S238" s="290"/>
      <c r="T238" s="290"/>
      <c r="U238" s="290"/>
      <c r="V238" s="290"/>
      <c r="W238" s="290"/>
      <c r="X238" s="290"/>
      <c r="Y238" s="290" t="s">
        <v>1769</v>
      </c>
      <c r="Z238" s="290"/>
      <c r="AA238" s="290"/>
      <c r="AB238" s="290"/>
      <c r="AC238" s="290"/>
      <c r="AD238" s="290"/>
      <c r="AE238" s="290"/>
      <c r="AF238" s="290"/>
      <c r="AG238" s="290"/>
      <c r="AH238" s="290"/>
      <c r="AI238" s="290"/>
      <c r="AJ238" s="290"/>
      <c r="AK238" s="290"/>
      <c r="AL238" s="290"/>
      <c r="AM238" s="290"/>
      <c r="AN238" s="290"/>
      <c r="AO238" s="290"/>
      <c r="AP238" s="290"/>
      <c r="AQ238" s="290"/>
      <c r="AR238" s="290"/>
      <c r="AS238" s="290"/>
      <c r="AT238" s="290"/>
      <c r="AU238" s="290"/>
      <c r="AV238" s="290"/>
      <c r="AW238" s="290"/>
      <c r="AX238" s="290"/>
      <c r="AY238" s="290"/>
      <c r="AZ238" s="290"/>
      <c r="BA238" s="290"/>
      <c r="BB238" s="290"/>
      <c r="BC238" s="290"/>
      <c r="BD238" s="290"/>
      <c r="BE238" s="290"/>
      <c r="BF238" s="290"/>
      <c r="BG238" s="290"/>
      <c r="BH238" s="290"/>
      <c r="BI238" s="290"/>
      <c r="BJ238" s="290"/>
      <c r="BK238" s="290"/>
      <c r="BL238" s="290"/>
      <c r="BM238" s="290"/>
      <c r="BN238" s="290"/>
      <c r="BO238" s="290"/>
      <c r="BP238" s="290"/>
      <c r="BQ238" s="290"/>
      <c r="BR238" s="290"/>
      <c r="BS238" s="290"/>
      <c r="BT238" s="290"/>
      <c r="BU238" s="290"/>
      <c r="BV238" s="290"/>
      <c r="BW238" s="290"/>
      <c r="BX238" s="290"/>
      <c r="BY238" s="290"/>
      <c r="BZ238" s="290"/>
      <c r="CA238" s="291">
        <f t="shared" si="52"/>
        <v>0</v>
      </c>
      <c r="CB238" s="292" t="e">
        <f t="shared" si="58"/>
        <v>#DIV/0!</v>
      </c>
      <c r="CC238" s="291">
        <f t="shared" si="56"/>
        <v>0</v>
      </c>
      <c r="CD238" s="292" t="e">
        <f t="shared" si="59"/>
        <v>#DIV/0!</v>
      </c>
      <c r="CE238" s="291">
        <f t="shared" si="57"/>
        <v>0</v>
      </c>
      <c r="CF238" s="292" t="e">
        <f t="shared" si="53"/>
        <v>#DIV/0!</v>
      </c>
      <c r="CG238" s="291" t="e">
        <f t="shared" si="54"/>
        <v>#DIV/0!</v>
      </c>
      <c r="CH238" s="291" t="e">
        <f t="shared" si="55"/>
        <v>#DIV/0!</v>
      </c>
      <c r="CI238" s="274"/>
    </row>
    <row r="239" spans="1:87" ht="24">
      <c r="A239" s="652"/>
      <c r="B239" s="647"/>
      <c r="C239" s="655"/>
      <c r="D239" s="661"/>
      <c r="E239" s="657"/>
      <c r="F239" s="643"/>
      <c r="G239" s="647"/>
      <c r="H239" s="290" t="s">
        <v>1552</v>
      </c>
      <c r="I239" s="290" t="s">
        <v>1303</v>
      </c>
      <c r="J239" s="70" t="s">
        <v>1159</v>
      </c>
      <c r="K239" s="288" t="s">
        <v>1082</v>
      </c>
      <c r="L239" s="289" t="s">
        <v>648</v>
      </c>
      <c r="M239" s="290" t="s">
        <v>648</v>
      </c>
      <c r="N239" s="290"/>
      <c r="O239" s="290"/>
      <c r="P239" s="290"/>
      <c r="Q239" s="290"/>
      <c r="R239" s="290"/>
      <c r="S239" s="290"/>
      <c r="T239" s="290"/>
      <c r="U239" s="290"/>
      <c r="V239" s="290"/>
      <c r="W239" s="290"/>
      <c r="X239" s="290"/>
      <c r="Y239" s="290"/>
      <c r="Z239" s="290" t="s">
        <v>1769</v>
      </c>
      <c r="AA239" s="290"/>
      <c r="AB239" s="290"/>
      <c r="AC239" s="290"/>
      <c r="AD239" s="290"/>
      <c r="AE239" s="290"/>
      <c r="AF239" s="290"/>
      <c r="AG239" s="290"/>
      <c r="AH239" s="290"/>
      <c r="AI239" s="290"/>
      <c r="AJ239" s="290"/>
      <c r="AK239" s="290"/>
      <c r="AL239" s="290"/>
      <c r="AM239" s="290"/>
      <c r="AN239" s="290"/>
      <c r="AO239" s="290"/>
      <c r="AP239" s="290"/>
      <c r="AQ239" s="290"/>
      <c r="AR239" s="290"/>
      <c r="AS239" s="290"/>
      <c r="AT239" s="290"/>
      <c r="AU239" s="290"/>
      <c r="AV239" s="290"/>
      <c r="AW239" s="290"/>
      <c r="AX239" s="290"/>
      <c r="AY239" s="290"/>
      <c r="AZ239" s="290"/>
      <c r="BA239" s="290"/>
      <c r="BB239" s="290"/>
      <c r="BC239" s="290"/>
      <c r="BD239" s="290"/>
      <c r="BE239" s="290"/>
      <c r="BF239" s="290"/>
      <c r="BG239" s="290"/>
      <c r="BH239" s="290"/>
      <c r="BI239" s="290"/>
      <c r="BJ239" s="290"/>
      <c r="BK239" s="290"/>
      <c r="BL239" s="290"/>
      <c r="BM239" s="290"/>
      <c r="BN239" s="290"/>
      <c r="BO239" s="290"/>
      <c r="BP239" s="290"/>
      <c r="BQ239" s="290"/>
      <c r="BR239" s="290"/>
      <c r="BS239" s="290"/>
      <c r="BT239" s="290"/>
      <c r="BU239" s="290"/>
      <c r="BV239" s="290"/>
      <c r="BW239" s="290"/>
      <c r="BX239" s="290"/>
      <c r="BY239" s="290"/>
      <c r="BZ239" s="290"/>
      <c r="CA239" s="291">
        <f t="shared" si="52"/>
        <v>0</v>
      </c>
      <c r="CB239" s="292" t="e">
        <f t="shared" si="58"/>
        <v>#DIV/0!</v>
      </c>
      <c r="CC239" s="291">
        <f t="shared" si="56"/>
        <v>0</v>
      </c>
      <c r="CD239" s="292" t="e">
        <f t="shared" si="59"/>
        <v>#DIV/0!</v>
      </c>
      <c r="CE239" s="291">
        <f t="shared" si="57"/>
        <v>0</v>
      </c>
      <c r="CF239" s="292" t="e">
        <f t="shared" si="53"/>
        <v>#DIV/0!</v>
      </c>
      <c r="CG239" s="291" t="e">
        <f t="shared" si="54"/>
        <v>#DIV/0!</v>
      </c>
      <c r="CH239" s="291" t="e">
        <f t="shared" si="55"/>
        <v>#DIV/0!</v>
      </c>
      <c r="CI239" s="274"/>
    </row>
    <row r="240" spans="1:87" ht="24">
      <c r="A240" s="652"/>
      <c r="B240" s="647"/>
      <c r="C240" s="655"/>
      <c r="D240" s="661"/>
      <c r="E240" s="657"/>
      <c r="F240" s="643"/>
      <c r="G240" s="647"/>
      <c r="H240" s="290" t="s">
        <v>1861</v>
      </c>
      <c r="I240" s="290" t="s">
        <v>1303</v>
      </c>
      <c r="J240" s="70" t="s">
        <v>1159</v>
      </c>
      <c r="K240" s="288" t="s">
        <v>1082</v>
      </c>
      <c r="L240" s="289" t="s">
        <v>648</v>
      </c>
      <c r="M240" s="290"/>
      <c r="N240" s="290" t="s">
        <v>648</v>
      </c>
      <c r="O240" s="290"/>
      <c r="P240" s="290"/>
      <c r="Q240" s="290"/>
      <c r="R240" s="290"/>
      <c r="S240" s="290"/>
      <c r="T240" s="290"/>
      <c r="U240" s="290"/>
      <c r="V240" s="290"/>
      <c r="W240" s="290"/>
      <c r="X240" s="290"/>
      <c r="Y240" s="290"/>
      <c r="Z240" s="290"/>
      <c r="AA240" s="290"/>
      <c r="AB240" s="290"/>
      <c r="AC240" s="290"/>
      <c r="AD240" s="290" t="s">
        <v>1769</v>
      </c>
      <c r="AE240" s="290"/>
      <c r="AF240" s="290"/>
      <c r="AG240" s="290"/>
      <c r="AH240" s="290"/>
      <c r="AI240" s="290"/>
      <c r="AJ240" s="290"/>
      <c r="AK240" s="290"/>
      <c r="AL240" s="290"/>
      <c r="AM240" s="290"/>
      <c r="AN240" s="290"/>
      <c r="AO240" s="290"/>
      <c r="AP240" s="290"/>
      <c r="AQ240" s="290"/>
      <c r="AR240" s="290"/>
      <c r="AS240" s="290"/>
      <c r="AT240" s="290"/>
      <c r="AU240" s="290"/>
      <c r="AV240" s="290"/>
      <c r="AW240" s="290"/>
      <c r="AX240" s="290"/>
      <c r="AY240" s="290"/>
      <c r="AZ240" s="290"/>
      <c r="BA240" s="290"/>
      <c r="BB240" s="290"/>
      <c r="BC240" s="290"/>
      <c r="BD240" s="290"/>
      <c r="BE240" s="290"/>
      <c r="BF240" s="290"/>
      <c r="BG240" s="290"/>
      <c r="BH240" s="290"/>
      <c r="BI240" s="290"/>
      <c r="BJ240" s="290"/>
      <c r="BK240" s="290"/>
      <c r="BL240" s="290"/>
      <c r="BM240" s="290"/>
      <c r="BN240" s="290"/>
      <c r="BO240" s="290"/>
      <c r="BP240" s="290"/>
      <c r="BQ240" s="290"/>
      <c r="BR240" s="290"/>
      <c r="BS240" s="290"/>
      <c r="BT240" s="290"/>
      <c r="BU240" s="290"/>
      <c r="BV240" s="290"/>
      <c r="BW240" s="290"/>
      <c r="BX240" s="290"/>
      <c r="BY240" s="290"/>
      <c r="BZ240" s="290"/>
      <c r="CA240" s="291">
        <f t="shared" si="52"/>
        <v>0</v>
      </c>
      <c r="CB240" s="292" t="e">
        <f t="shared" si="58"/>
        <v>#DIV/0!</v>
      </c>
      <c r="CC240" s="291">
        <f t="shared" si="56"/>
        <v>0</v>
      </c>
      <c r="CD240" s="292" t="e">
        <f t="shared" si="59"/>
        <v>#DIV/0!</v>
      </c>
      <c r="CE240" s="291">
        <f t="shared" si="57"/>
        <v>0</v>
      </c>
      <c r="CF240" s="292" t="e">
        <f t="shared" si="53"/>
        <v>#DIV/0!</v>
      </c>
      <c r="CG240" s="291" t="e">
        <f t="shared" si="54"/>
        <v>#DIV/0!</v>
      </c>
      <c r="CH240" s="291" t="e">
        <f t="shared" si="55"/>
        <v>#DIV/0!</v>
      </c>
      <c r="CI240" s="274"/>
    </row>
    <row r="241" spans="1:87" ht="24">
      <c r="A241" s="652"/>
      <c r="B241" s="647"/>
      <c r="C241" s="655"/>
      <c r="D241" s="661"/>
      <c r="E241" s="657"/>
      <c r="F241" s="643"/>
      <c r="G241" s="647"/>
      <c r="H241" s="290" t="s">
        <v>1785</v>
      </c>
      <c r="I241" s="290" t="s">
        <v>1303</v>
      </c>
      <c r="J241" s="70" t="s">
        <v>1159</v>
      </c>
      <c r="K241" s="288" t="s">
        <v>1082</v>
      </c>
      <c r="L241" s="289" t="s">
        <v>648</v>
      </c>
      <c r="M241" s="290"/>
      <c r="N241" s="290" t="s">
        <v>648</v>
      </c>
      <c r="O241" s="290"/>
      <c r="P241" s="290"/>
      <c r="Q241" s="290"/>
      <c r="R241" s="290"/>
      <c r="S241" s="290"/>
      <c r="T241" s="290"/>
      <c r="U241" s="290"/>
      <c r="V241" s="290"/>
      <c r="W241" s="290" t="s">
        <v>1769</v>
      </c>
      <c r="X241" s="290"/>
      <c r="Y241" s="290"/>
      <c r="Z241" s="290"/>
      <c r="AA241" s="290"/>
      <c r="AB241" s="290"/>
      <c r="AC241" s="290"/>
      <c r="AD241" s="290"/>
      <c r="AE241" s="290"/>
      <c r="AF241" s="290"/>
      <c r="AG241" s="290"/>
      <c r="AH241" s="290"/>
      <c r="AI241" s="290"/>
      <c r="AJ241" s="290"/>
      <c r="AK241" s="290"/>
      <c r="AL241" s="290"/>
      <c r="AM241" s="290"/>
      <c r="AN241" s="290"/>
      <c r="AO241" s="290"/>
      <c r="AP241" s="290"/>
      <c r="AQ241" s="290"/>
      <c r="AR241" s="290"/>
      <c r="AS241" s="290"/>
      <c r="AT241" s="290"/>
      <c r="AU241" s="290"/>
      <c r="AV241" s="290"/>
      <c r="AW241" s="290"/>
      <c r="AX241" s="290"/>
      <c r="AY241" s="290"/>
      <c r="AZ241" s="290"/>
      <c r="BA241" s="290"/>
      <c r="BB241" s="290"/>
      <c r="BC241" s="290"/>
      <c r="BD241" s="290"/>
      <c r="BE241" s="290"/>
      <c r="BF241" s="290"/>
      <c r="BG241" s="290"/>
      <c r="BH241" s="290"/>
      <c r="BI241" s="290"/>
      <c r="BJ241" s="290"/>
      <c r="BK241" s="290"/>
      <c r="BL241" s="290"/>
      <c r="BM241" s="290"/>
      <c r="BN241" s="290"/>
      <c r="BO241" s="290"/>
      <c r="BP241" s="290"/>
      <c r="BQ241" s="290"/>
      <c r="BR241" s="290"/>
      <c r="BS241" s="290"/>
      <c r="BT241" s="290"/>
      <c r="BU241" s="290"/>
      <c r="BV241" s="290"/>
      <c r="BW241" s="290"/>
      <c r="BX241" s="290"/>
      <c r="BY241" s="290"/>
      <c r="BZ241" s="290"/>
      <c r="CA241" s="291">
        <f t="shared" si="52"/>
        <v>0</v>
      </c>
      <c r="CB241" s="292" t="e">
        <f t="shared" si="58"/>
        <v>#DIV/0!</v>
      </c>
      <c r="CC241" s="291">
        <f t="shared" si="56"/>
        <v>0</v>
      </c>
      <c r="CD241" s="292" t="e">
        <f t="shared" si="59"/>
        <v>#DIV/0!</v>
      </c>
      <c r="CE241" s="291">
        <f t="shared" si="57"/>
        <v>0</v>
      </c>
      <c r="CF241" s="292" t="e">
        <f t="shared" si="53"/>
        <v>#DIV/0!</v>
      </c>
      <c r="CG241" s="291" t="e">
        <f t="shared" si="54"/>
        <v>#DIV/0!</v>
      </c>
      <c r="CH241" s="291" t="e">
        <f t="shared" si="55"/>
        <v>#DIV/0!</v>
      </c>
      <c r="CI241" s="274"/>
    </row>
    <row r="242" spans="1:87" ht="24">
      <c r="A242" s="652"/>
      <c r="B242" s="647"/>
      <c r="C242" s="655"/>
      <c r="D242" s="661"/>
      <c r="E242" s="657"/>
      <c r="F242" s="643"/>
      <c r="G242" s="647"/>
      <c r="H242" s="290" t="s">
        <v>1553</v>
      </c>
      <c r="I242" s="290" t="s">
        <v>1303</v>
      </c>
      <c r="J242" s="70" t="s">
        <v>1159</v>
      </c>
      <c r="K242" s="288" t="s">
        <v>1082</v>
      </c>
      <c r="L242" s="289" t="s">
        <v>648</v>
      </c>
      <c r="M242" s="290"/>
      <c r="N242" s="290"/>
      <c r="O242" s="290" t="s">
        <v>648</v>
      </c>
      <c r="P242" s="290"/>
      <c r="Q242" s="290"/>
      <c r="R242" s="290"/>
      <c r="S242" s="290"/>
      <c r="T242" s="290"/>
      <c r="U242" s="290"/>
      <c r="V242" s="290"/>
      <c r="W242" s="290"/>
      <c r="X242" s="290"/>
      <c r="Y242" s="290"/>
      <c r="Z242" s="290"/>
      <c r="AA242" s="290"/>
      <c r="AB242" s="290"/>
      <c r="AC242" s="290"/>
      <c r="AD242" s="290"/>
      <c r="AE242" s="290"/>
      <c r="AF242" s="290" t="s">
        <v>1769</v>
      </c>
      <c r="AG242" s="290"/>
      <c r="AH242" s="290"/>
      <c r="AI242" s="290"/>
      <c r="AJ242" s="290"/>
      <c r="AK242" s="290"/>
      <c r="AL242" s="290"/>
      <c r="AM242" s="290"/>
      <c r="AN242" s="290"/>
      <c r="AO242" s="290"/>
      <c r="AP242" s="290"/>
      <c r="AQ242" s="290"/>
      <c r="AR242" s="290"/>
      <c r="AS242" s="290"/>
      <c r="AT242" s="290"/>
      <c r="AU242" s="290"/>
      <c r="AV242" s="290"/>
      <c r="AW242" s="290"/>
      <c r="AX242" s="290"/>
      <c r="AY242" s="290"/>
      <c r="AZ242" s="290"/>
      <c r="BA242" s="290"/>
      <c r="BB242" s="290"/>
      <c r="BC242" s="290"/>
      <c r="BD242" s="290"/>
      <c r="BE242" s="290"/>
      <c r="BF242" s="290"/>
      <c r="BG242" s="290"/>
      <c r="BH242" s="290"/>
      <c r="BI242" s="290"/>
      <c r="BJ242" s="290"/>
      <c r="BK242" s="290"/>
      <c r="BL242" s="290"/>
      <c r="BM242" s="290"/>
      <c r="BN242" s="290"/>
      <c r="BO242" s="290"/>
      <c r="BP242" s="290"/>
      <c r="BQ242" s="290"/>
      <c r="BR242" s="290"/>
      <c r="BS242" s="290"/>
      <c r="BT242" s="290"/>
      <c r="BU242" s="290"/>
      <c r="BV242" s="290"/>
      <c r="BW242" s="290"/>
      <c r="BX242" s="290"/>
      <c r="BY242" s="290"/>
      <c r="BZ242" s="290"/>
      <c r="CA242" s="291">
        <f t="shared" si="52"/>
        <v>0</v>
      </c>
      <c r="CB242" s="292" t="e">
        <f t="shared" si="58"/>
        <v>#DIV/0!</v>
      </c>
      <c r="CC242" s="291">
        <f t="shared" si="56"/>
        <v>0</v>
      </c>
      <c r="CD242" s="292" t="e">
        <f t="shared" si="59"/>
        <v>#DIV/0!</v>
      </c>
      <c r="CE242" s="291">
        <f t="shared" si="57"/>
        <v>0</v>
      </c>
      <c r="CF242" s="292" t="e">
        <f t="shared" si="53"/>
        <v>#DIV/0!</v>
      </c>
      <c r="CG242" s="291" t="e">
        <f t="shared" si="54"/>
        <v>#DIV/0!</v>
      </c>
      <c r="CH242" s="291" t="e">
        <f t="shared" si="55"/>
        <v>#DIV/0!</v>
      </c>
      <c r="CI242" s="274"/>
    </row>
    <row r="243" spans="1:87" ht="24">
      <c r="A243" s="652"/>
      <c r="B243" s="647"/>
      <c r="C243" s="655"/>
      <c r="D243" s="661"/>
      <c r="E243" s="657"/>
      <c r="F243" s="643"/>
      <c r="G243" s="647"/>
      <c r="H243" s="290" t="s">
        <v>1862</v>
      </c>
      <c r="I243" s="290" t="s">
        <v>1303</v>
      </c>
      <c r="J243" s="70" t="s">
        <v>1159</v>
      </c>
      <c r="K243" s="288" t="s">
        <v>1082</v>
      </c>
      <c r="L243" s="289" t="s">
        <v>648</v>
      </c>
      <c r="M243" s="290"/>
      <c r="N243" s="290"/>
      <c r="O243" s="290" t="s">
        <v>648</v>
      </c>
      <c r="P243" s="290"/>
      <c r="Q243" s="290"/>
      <c r="R243" s="290"/>
      <c r="S243" s="290"/>
      <c r="T243" s="290"/>
      <c r="U243" s="290"/>
      <c r="V243" s="290"/>
      <c r="W243" s="290"/>
      <c r="X243" s="290"/>
      <c r="Y243" s="290"/>
      <c r="Z243" s="290"/>
      <c r="AA243" s="290"/>
      <c r="AB243" s="290"/>
      <c r="AC243" s="290"/>
      <c r="AD243" s="290"/>
      <c r="AE243" s="290" t="s">
        <v>1769</v>
      </c>
      <c r="AF243" s="290"/>
      <c r="AG243" s="290"/>
      <c r="AH243" s="290"/>
      <c r="AI243" s="290"/>
      <c r="AJ243" s="290"/>
      <c r="AK243" s="290"/>
      <c r="AL243" s="290"/>
      <c r="AM243" s="290"/>
      <c r="AN243" s="290"/>
      <c r="AO243" s="290"/>
      <c r="AP243" s="290"/>
      <c r="AQ243" s="290"/>
      <c r="AR243" s="290"/>
      <c r="AS243" s="290"/>
      <c r="AT243" s="290"/>
      <c r="AU243" s="290"/>
      <c r="AV243" s="290"/>
      <c r="AW243" s="290"/>
      <c r="AX243" s="290"/>
      <c r="AY243" s="290"/>
      <c r="AZ243" s="290"/>
      <c r="BA243" s="290"/>
      <c r="BB243" s="290"/>
      <c r="BC243" s="290"/>
      <c r="BD243" s="290"/>
      <c r="BE243" s="290"/>
      <c r="BF243" s="290"/>
      <c r="BG243" s="290"/>
      <c r="BH243" s="290"/>
      <c r="BI243" s="290"/>
      <c r="BJ243" s="290"/>
      <c r="BK243" s="290"/>
      <c r="BL243" s="290"/>
      <c r="BM243" s="290"/>
      <c r="BN243" s="290"/>
      <c r="BO243" s="290"/>
      <c r="BP243" s="290"/>
      <c r="BQ243" s="290"/>
      <c r="BR243" s="290"/>
      <c r="BS243" s="290"/>
      <c r="BT243" s="290"/>
      <c r="BU243" s="290"/>
      <c r="BV243" s="290"/>
      <c r="BW243" s="290"/>
      <c r="BX243" s="290"/>
      <c r="BY243" s="290"/>
      <c r="BZ243" s="290"/>
      <c r="CA243" s="291">
        <f t="shared" si="52"/>
        <v>0</v>
      </c>
      <c r="CB243" s="292" t="e">
        <f t="shared" si="58"/>
        <v>#DIV/0!</v>
      </c>
      <c r="CC243" s="291">
        <f t="shared" si="56"/>
        <v>0</v>
      </c>
      <c r="CD243" s="292" t="e">
        <f t="shared" si="59"/>
        <v>#DIV/0!</v>
      </c>
      <c r="CE243" s="291">
        <f t="shared" si="57"/>
        <v>0</v>
      </c>
      <c r="CF243" s="292" t="e">
        <f t="shared" si="53"/>
        <v>#DIV/0!</v>
      </c>
      <c r="CG243" s="291" t="e">
        <f t="shared" si="54"/>
        <v>#DIV/0!</v>
      </c>
      <c r="CH243" s="291" t="e">
        <f t="shared" si="55"/>
        <v>#DIV/0!</v>
      </c>
      <c r="CI243" s="274"/>
    </row>
    <row r="244" spans="1:87" ht="24">
      <c r="A244" s="652"/>
      <c r="B244" s="647"/>
      <c r="C244" s="655"/>
      <c r="D244" s="661"/>
      <c r="E244" s="657"/>
      <c r="F244" s="643"/>
      <c r="G244" s="647"/>
      <c r="H244" s="290" t="s">
        <v>1554</v>
      </c>
      <c r="I244" s="290" t="s">
        <v>1303</v>
      </c>
      <c r="J244" s="70" t="s">
        <v>1159</v>
      </c>
      <c r="K244" s="288" t="s">
        <v>1082</v>
      </c>
      <c r="L244" s="289" t="s">
        <v>648</v>
      </c>
      <c r="M244" s="290"/>
      <c r="N244" s="290"/>
      <c r="O244" s="290" t="s">
        <v>648</v>
      </c>
      <c r="P244" s="290"/>
      <c r="Q244" s="290"/>
      <c r="R244" s="290"/>
      <c r="S244" s="290"/>
      <c r="T244" s="290"/>
      <c r="U244" s="290"/>
      <c r="V244" s="290"/>
      <c r="W244" s="290"/>
      <c r="X244" s="290"/>
      <c r="Y244" s="290"/>
      <c r="Z244" s="290"/>
      <c r="AA244" s="290"/>
      <c r="AB244" s="290"/>
      <c r="AC244" s="290"/>
      <c r="AD244" s="290"/>
      <c r="AE244" s="290"/>
      <c r="AF244" s="290"/>
      <c r="AG244" s="290" t="s">
        <v>1769</v>
      </c>
      <c r="AH244" s="290"/>
      <c r="AI244" s="290"/>
      <c r="AJ244" s="290"/>
      <c r="AK244" s="290"/>
      <c r="AL244" s="290"/>
      <c r="AM244" s="290"/>
      <c r="AN244" s="290"/>
      <c r="AO244" s="290"/>
      <c r="AP244" s="290"/>
      <c r="AQ244" s="290"/>
      <c r="AR244" s="290"/>
      <c r="AS244" s="290"/>
      <c r="AT244" s="290"/>
      <c r="AU244" s="290"/>
      <c r="AV244" s="290"/>
      <c r="AW244" s="290"/>
      <c r="AX244" s="290"/>
      <c r="AY244" s="290"/>
      <c r="AZ244" s="290"/>
      <c r="BA244" s="290"/>
      <c r="BB244" s="290"/>
      <c r="BC244" s="290"/>
      <c r="BD244" s="290"/>
      <c r="BE244" s="290"/>
      <c r="BF244" s="290"/>
      <c r="BG244" s="290"/>
      <c r="BH244" s="290"/>
      <c r="BI244" s="290"/>
      <c r="BJ244" s="290"/>
      <c r="BK244" s="290"/>
      <c r="BL244" s="290"/>
      <c r="BM244" s="290"/>
      <c r="BN244" s="290"/>
      <c r="BO244" s="290"/>
      <c r="BP244" s="290"/>
      <c r="BQ244" s="290"/>
      <c r="BR244" s="290"/>
      <c r="BS244" s="290"/>
      <c r="BT244" s="290"/>
      <c r="BU244" s="290"/>
      <c r="BV244" s="290"/>
      <c r="BW244" s="290"/>
      <c r="BX244" s="290"/>
      <c r="BY244" s="290"/>
      <c r="BZ244" s="290"/>
      <c r="CA244" s="291">
        <f t="shared" si="52"/>
        <v>0</v>
      </c>
      <c r="CB244" s="292" t="e">
        <f t="shared" si="58"/>
        <v>#DIV/0!</v>
      </c>
      <c r="CC244" s="291">
        <f t="shared" si="56"/>
        <v>0</v>
      </c>
      <c r="CD244" s="292" t="e">
        <f t="shared" si="59"/>
        <v>#DIV/0!</v>
      </c>
      <c r="CE244" s="291">
        <f t="shared" si="57"/>
        <v>0</v>
      </c>
      <c r="CF244" s="292" t="e">
        <f t="shared" si="53"/>
        <v>#DIV/0!</v>
      </c>
      <c r="CG244" s="291" t="e">
        <f t="shared" si="54"/>
        <v>#DIV/0!</v>
      </c>
      <c r="CH244" s="291" t="e">
        <f t="shared" si="55"/>
        <v>#DIV/0!</v>
      </c>
      <c r="CI244" s="274"/>
    </row>
    <row r="245" spans="1:87" ht="24">
      <c r="A245" s="652"/>
      <c r="B245" s="647"/>
      <c r="C245" s="655"/>
      <c r="D245" s="661"/>
      <c r="E245" s="657"/>
      <c r="F245" s="643"/>
      <c r="G245" s="647"/>
      <c r="H245" s="290" t="s">
        <v>1762</v>
      </c>
      <c r="I245" s="290" t="s">
        <v>1303</v>
      </c>
      <c r="J245" s="70" t="s">
        <v>1159</v>
      </c>
      <c r="K245" s="288" t="s">
        <v>1082</v>
      </c>
      <c r="L245" s="289" t="s">
        <v>648</v>
      </c>
      <c r="M245" s="290"/>
      <c r="N245" s="290"/>
      <c r="O245" s="290"/>
      <c r="P245" s="290" t="s">
        <v>648</v>
      </c>
      <c r="Q245" s="290"/>
      <c r="R245" s="290"/>
      <c r="S245" s="290"/>
      <c r="T245" s="290"/>
      <c r="U245" s="290"/>
      <c r="V245" s="290"/>
      <c r="W245" s="290"/>
      <c r="X245" s="290"/>
      <c r="Y245" s="290"/>
      <c r="Z245" s="290"/>
      <c r="AA245" s="290"/>
      <c r="AB245" s="290"/>
      <c r="AC245" s="290"/>
      <c r="AD245" s="290"/>
      <c r="AE245" s="290"/>
      <c r="AF245" s="290"/>
      <c r="AG245" s="290"/>
      <c r="AH245" s="290"/>
      <c r="AI245" s="290"/>
      <c r="AJ245" s="290" t="s">
        <v>1769</v>
      </c>
      <c r="AK245" s="290"/>
      <c r="AL245" s="290"/>
      <c r="AM245" s="290"/>
      <c r="AN245" s="290"/>
      <c r="AO245" s="290"/>
      <c r="AP245" s="290"/>
      <c r="AQ245" s="290"/>
      <c r="AR245" s="290"/>
      <c r="AS245" s="290"/>
      <c r="AT245" s="290"/>
      <c r="AU245" s="290"/>
      <c r="AV245" s="290"/>
      <c r="AW245" s="290"/>
      <c r="AX245" s="290"/>
      <c r="AY245" s="290"/>
      <c r="AZ245" s="290"/>
      <c r="BA245" s="290"/>
      <c r="BB245" s="290"/>
      <c r="BC245" s="290"/>
      <c r="BD245" s="290"/>
      <c r="BE245" s="290"/>
      <c r="BF245" s="290"/>
      <c r="BG245" s="290"/>
      <c r="BH245" s="290"/>
      <c r="BI245" s="290"/>
      <c r="BJ245" s="290"/>
      <c r="BK245" s="290"/>
      <c r="BL245" s="290"/>
      <c r="BM245" s="290"/>
      <c r="BN245" s="290"/>
      <c r="BO245" s="290"/>
      <c r="BP245" s="290"/>
      <c r="BQ245" s="290"/>
      <c r="BR245" s="290"/>
      <c r="BS245" s="290"/>
      <c r="BT245" s="290"/>
      <c r="BU245" s="290"/>
      <c r="BV245" s="290"/>
      <c r="BW245" s="290"/>
      <c r="BX245" s="290"/>
      <c r="BY245" s="290"/>
      <c r="BZ245" s="290"/>
      <c r="CA245" s="291">
        <f t="shared" si="52"/>
        <v>0</v>
      </c>
      <c r="CB245" s="292" t="e">
        <f t="shared" si="58"/>
        <v>#DIV/0!</v>
      </c>
      <c r="CC245" s="291">
        <f t="shared" si="56"/>
        <v>0</v>
      </c>
      <c r="CD245" s="292" t="e">
        <f t="shared" si="59"/>
        <v>#DIV/0!</v>
      </c>
      <c r="CE245" s="291">
        <f t="shared" si="57"/>
        <v>0</v>
      </c>
      <c r="CF245" s="292" t="e">
        <f t="shared" si="53"/>
        <v>#DIV/0!</v>
      </c>
      <c r="CG245" s="291" t="e">
        <f t="shared" si="54"/>
        <v>#DIV/0!</v>
      </c>
      <c r="CH245" s="291" t="e">
        <f t="shared" si="55"/>
        <v>#DIV/0!</v>
      </c>
      <c r="CI245" s="274"/>
    </row>
    <row r="246" spans="1:87" ht="24">
      <c r="A246" s="652"/>
      <c r="B246" s="647"/>
      <c r="C246" s="655"/>
      <c r="D246" s="661"/>
      <c r="E246" s="657"/>
      <c r="F246" s="643"/>
      <c r="G246" s="647"/>
      <c r="H246" s="290" t="s">
        <v>1863</v>
      </c>
      <c r="I246" s="290" t="s">
        <v>1303</v>
      </c>
      <c r="J246" s="70" t="s">
        <v>1159</v>
      </c>
      <c r="K246" s="288" t="s">
        <v>1082</v>
      </c>
      <c r="L246" s="289" t="s">
        <v>648</v>
      </c>
      <c r="M246" s="290"/>
      <c r="N246" s="290"/>
      <c r="O246" s="290"/>
      <c r="P246" s="290" t="s">
        <v>648</v>
      </c>
      <c r="Q246" s="290"/>
      <c r="R246" s="290"/>
      <c r="S246" s="290"/>
      <c r="T246" s="290"/>
      <c r="U246" s="290"/>
      <c r="V246" s="290"/>
      <c r="W246" s="290"/>
      <c r="X246" s="290"/>
      <c r="Y246" s="290"/>
      <c r="Z246" s="290"/>
      <c r="AA246" s="290"/>
      <c r="AB246" s="290"/>
      <c r="AC246" s="290"/>
      <c r="AD246" s="290"/>
      <c r="AE246" s="290"/>
      <c r="AF246" s="290"/>
      <c r="AG246" s="290"/>
      <c r="AH246" s="290"/>
      <c r="AI246" s="290"/>
      <c r="AJ246" s="290"/>
      <c r="AK246" s="290" t="s">
        <v>1769</v>
      </c>
      <c r="AL246" s="290"/>
      <c r="AM246" s="290"/>
      <c r="AN246" s="290"/>
      <c r="AO246" s="290"/>
      <c r="AP246" s="290"/>
      <c r="AQ246" s="290"/>
      <c r="AR246" s="290"/>
      <c r="AS246" s="290"/>
      <c r="AT246" s="290"/>
      <c r="AU246" s="290"/>
      <c r="AV246" s="290"/>
      <c r="AW246" s="290"/>
      <c r="AX246" s="290"/>
      <c r="AY246" s="290"/>
      <c r="AZ246" s="290"/>
      <c r="BA246" s="290"/>
      <c r="BB246" s="290"/>
      <c r="BC246" s="290"/>
      <c r="BD246" s="290"/>
      <c r="BE246" s="290"/>
      <c r="BF246" s="290"/>
      <c r="BG246" s="290"/>
      <c r="BH246" s="290"/>
      <c r="BI246" s="290"/>
      <c r="BJ246" s="290"/>
      <c r="BK246" s="290"/>
      <c r="BL246" s="290"/>
      <c r="BM246" s="290"/>
      <c r="BN246" s="290"/>
      <c r="BO246" s="290"/>
      <c r="BP246" s="290"/>
      <c r="BQ246" s="290"/>
      <c r="BR246" s="290"/>
      <c r="BS246" s="290"/>
      <c r="BT246" s="290"/>
      <c r="BU246" s="290"/>
      <c r="BV246" s="290"/>
      <c r="BW246" s="290"/>
      <c r="BX246" s="290"/>
      <c r="BY246" s="290"/>
      <c r="BZ246" s="290"/>
      <c r="CA246" s="291">
        <f t="shared" si="52"/>
        <v>0</v>
      </c>
      <c r="CB246" s="292" t="e">
        <f t="shared" si="58"/>
        <v>#DIV/0!</v>
      </c>
      <c r="CC246" s="291">
        <f t="shared" si="56"/>
        <v>0</v>
      </c>
      <c r="CD246" s="292" t="e">
        <f t="shared" si="59"/>
        <v>#DIV/0!</v>
      </c>
      <c r="CE246" s="291">
        <f t="shared" si="57"/>
        <v>0</v>
      </c>
      <c r="CF246" s="292" t="e">
        <f t="shared" si="53"/>
        <v>#DIV/0!</v>
      </c>
      <c r="CG246" s="291" t="e">
        <f t="shared" si="54"/>
        <v>#DIV/0!</v>
      </c>
      <c r="CH246" s="291" t="e">
        <f t="shared" si="55"/>
        <v>#DIV/0!</v>
      </c>
      <c r="CI246" s="274"/>
    </row>
    <row r="247" spans="1:87" ht="24">
      <c r="A247" s="652"/>
      <c r="B247" s="647"/>
      <c r="C247" s="655"/>
      <c r="D247" s="661"/>
      <c r="E247" s="657"/>
      <c r="F247" s="643"/>
      <c r="G247" s="647"/>
      <c r="H247" s="290" t="s">
        <v>1555</v>
      </c>
      <c r="I247" s="290" t="s">
        <v>1303</v>
      </c>
      <c r="J247" s="70" t="s">
        <v>1159</v>
      </c>
      <c r="K247" s="288" t="s">
        <v>1082</v>
      </c>
      <c r="L247" s="289" t="s">
        <v>648</v>
      </c>
      <c r="M247" s="290"/>
      <c r="N247" s="290"/>
      <c r="O247" s="290"/>
      <c r="P247" s="290"/>
      <c r="Q247" s="290" t="s">
        <v>648</v>
      </c>
      <c r="R247" s="290"/>
      <c r="S247" s="290"/>
      <c r="T247" s="290"/>
      <c r="U247" s="290"/>
      <c r="V247" s="290"/>
      <c r="W247" s="290"/>
      <c r="X247" s="290"/>
      <c r="Y247" s="290"/>
      <c r="Z247" s="290"/>
      <c r="AA247" s="290"/>
      <c r="AB247" s="290"/>
      <c r="AC247" s="290"/>
      <c r="AD247" s="290"/>
      <c r="AE247" s="290"/>
      <c r="AF247" s="290"/>
      <c r="AG247" s="290"/>
      <c r="AH247" s="290"/>
      <c r="AI247" s="290"/>
      <c r="AJ247" s="290"/>
      <c r="AK247" s="290"/>
      <c r="AL247" s="290"/>
      <c r="AM247" s="290" t="s">
        <v>1769</v>
      </c>
      <c r="AN247" s="290"/>
      <c r="AO247" s="290"/>
      <c r="AP247" s="290"/>
      <c r="AQ247" s="290"/>
      <c r="AR247" s="290"/>
      <c r="AS247" s="290"/>
      <c r="AT247" s="290"/>
      <c r="AU247" s="290"/>
      <c r="AV247" s="290"/>
      <c r="AW247" s="290"/>
      <c r="AX247" s="290"/>
      <c r="AY247" s="290"/>
      <c r="AZ247" s="290"/>
      <c r="BA247" s="290"/>
      <c r="BB247" s="290"/>
      <c r="BC247" s="290"/>
      <c r="BD247" s="290"/>
      <c r="BE247" s="290"/>
      <c r="BF247" s="290"/>
      <c r="BG247" s="290"/>
      <c r="BH247" s="290"/>
      <c r="BI247" s="290"/>
      <c r="BJ247" s="290"/>
      <c r="BK247" s="290"/>
      <c r="BL247" s="290"/>
      <c r="BM247" s="290"/>
      <c r="BN247" s="290"/>
      <c r="BO247" s="290"/>
      <c r="BP247" s="290"/>
      <c r="BQ247" s="290"/>
      <c r="BR247" s="290"/>
      <c r="BS247" s="290"/>
      <c r="BT247" s="290"/>
      <c r="BU247" s="290"/>
      <c r="BV247" s="290"/>
      <c r="BW247" s="290"/>
      <c r="BX247" s="290"/>
      <c r="BY247" s="290"/>
      <c r="BZ247" s="290"/>
      <c r="CA247" s="291">
        <f t="shared" si="52"/>
        <v>0</v>
      </c>
      <c r="CB247" s="292" t="e">
        <f t="shared" si="58"/>
        <v>#DIV/0!</v>
      </c>
      <c r="CC247" s="291">
        <f t="shared" si="56"/>
        <v>0</v>
      </c>
      <c r="CD247" s="292" t="e">
        <f t="shared" si="59"/>
        <v>#DIV/0!</v>
      </c>
      <c r="CE247" s="291">
        <f t="shared" si="57"/>
        <v>0</v>
      </c>
      <c r="CF247" s="292" t="e">
        <f t="shared" si="53"/>
        <v>#DIV/0!</v>
      </c>
      <c r="CG247" s="291" t="e">
        <f t="shared" si="54"/>
        <v>#DIV/0!</v>
      </c>
      <c r="CH247" s="291" t="e">
        <f t="shared" si="55"/>
        <v>#DIV/0!</v>
      </c>
      <c r="CI247" s="274"/>
    </row>
    <row r="248" spans="1:87" ht="24">
      <c r="A248" s="652"/>
      <c r="B248" s="647"/>
      <c r="C248" s="655"/>
      <c r="D248" s="661"/>
      <c r="E248" s="657"/>
      <c r="F248" s="643"/>
      <c r="G248" s="647"/>
      <c r="H248" s="290" t="s">
        <v>1864</v>
      </c>
      <c r="I248" s="290" t="s">
        <v>1303</v>
      </c>
      <c r="J248" s="70" t="s">
        <v>1159</v>
      </c>
      <c r="K248" s="288" t="s">
        <v>1082</v>
      </c>
      <c r="L248" s="289" t="s">
        <v>648</v>
      </c>
      <c r="M248" s="290"/>
      <c r="N248" s="290"/>
      <c r="O248" s="290"/>
      <c r="P248" s="290"/>
      <c r="Q248" s="290" t="s">
        <v>648</v>
      </c>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t="s">
        <v>1769</v>
      </c>
      <c r="AP248" s="290"/>
      <c r="AQ248" s="290"/>
      <c r="AR248" s="290"/>
      <c r="AS248" s="290"/>
      <c r="AT248" s="290"/>
      <c r="AU248" s="290"/>
      <c r="AV248" s="290"/>
      <c r="AW248" s="290"/>
      <c r="AX248" s="290"/>
      <c r="AY248" s="290"/>
      <c r="AZ248" s="290"/>
      <c r="BA248" s="290"/>
      <c r="BB248" s="290"/>
      <c r="BC248" s="290"/>
      <c r="BD248" s="290"/>
      <c r="BE248" s="290"/>
      <c r="BF248" s="290"/>
      <c r="BG248" s="290"/>
      <c r="BH248" s="290"/>
      <c r="BI248" s="290"/>
      <c r="BJ248" s="290"/>
      <c r="BK248" s="290"/>
      <c r="BL248" s="290"/>
      <c r="BM248" s="290"/>
      <c r="BN248" s="290"/>
      <c r="BO248" s="290"/>
      <c r="BP248" s="290"/>
      <c r="BQ248" s="290"/>
      <c r="BR248" s="290"/>
      <c r="BS248" s="290"/>
      <c r="BT248" s="290"/>
      <c r="BU248" s="290"/>
      <c r="BV248" s="290"/>
      <c r="BW248" s="290"/>
      <c r="BX248" s="290"/>
      <c r="BY248" s="290"/>
      <c r="BZ248" s="290"/>
      <c r="CA248" s="291">
        <f t="shared" si="52"/>
        <v>0</v>
      </c>
      <c r="CB248" s="292" t="e">
        <f t="shared" si="58"/>
        <v>#DIV/0!</v>
      </c>
      <c r="CC248" s="291">
        <f t="shared" si="56"/>
        <v>0</v>
      </c>
      <c r="CD248" s="292" t="e">
        <f t="shared" si="59"/>
        <v>#DIV/0!</v>
      </c>
      <c r="CE248" s="291">
        <f t="shared" si="57"/>
        <v>0</v>
      </c>
      <c r="CF248" s="292" t="e">
        <f t="shared" si="53"/>
        <v>#DIV/0!</v>
      </c>
      <c r="CG248" s="291" t="e">
        <f t="shared" si="54"/>
        <v>#DIV/0!</v>
      </c>
      <c r="CH248" s="291" t="e">
        <f t="shared" si="55"/>
        <v>#DIV/0!</v>
      </c>
      <c r="CI248" s="274"/>
    </row>
    <row r="249" spans="1:87" ht="24">
      <c r="A249" s="652"/>
      <c r="B249" s="647"/>
      <c r="C249" s="655"/>
      <c r="D249" s="661"/>
      <c r="E249" s="657"/>
      <c r="F249" s="643"/>
      <c r="G249" s="647"/>
      <c r="H249" s="290" t="s">
        <v>1556</v>
      </c>
      <c r="I249" s="290" t="s">
        <v>1303</v>
      </c>
      <c r="J249" s="70" t="s">
        <v>1159</v>
      </c>
      <c r="K249" s="288" t="s">
        <v>1082</v>
      </c>
      <c r="L249" s="289" t="s">
        <v>648</v>
      </c>
      <c r="M249" s="290"/>
      <c r="N249" s="290"/>
      <c r="O249" s="290"/>
      <c r="P249" s="290"/>
      <c r="Q249" s="290"/>
      <c r="R249" s="290" t="s">
        <v>648</v>
      </c>
      <c r="S249" s="290"/>
      <c r="T249" s="290"/>
      <c r="U249" s="290"/>
      <c r="V249" s="290"/>
      <c r="W249" s="290"/>
      <c r="X249" s="290"/>
      <c r="Y249" s="290"/>
      <c r="Z249" s="290"/>
      <c r="AA249" s="290"/>
      <c r="AB249" s="290"/>
      <c r="AC249" s="290"/>
      <c r="AD249" s="290"/>
      <c r="AE249" s="290"/>
      <c r="AF249" s="290"/>
      <c r="AG249" s="290"/>
      <c r="AH249" s="290"/>
      <c r="AI249" s="290"/>
      <c r="AJ249" s="290"/>
      <c r="AK249" s="290"/>
      <c r="AL249" s="290"/>
      <c r="AM249" s="290"/>
      <c r="AN249" s="290"/>
      <c r="AO249" s="290"/>
      <c r="AP249" s="290"/>
      <c r="AQ249" s="290"/>
      <c r="AR249" s="290" t="s">
        <v>1769</v>
      </c>
      <c r="AS249" s="290"/>
      <c r="AT249" s="290"/>
      <c r="AU249" s="290"/>
      <c r="AV249" s="290"/>
      <c r="AW249" s="290"/>
      <c r="AX249" s="290"/>
      <c r="AY249" s="290"/>
      <c r="AZ249" s="290"/>
      <c r="BA249" s="290"/>
      <c r="BB249" s="290"/>
      <c r="BC249" s="290"/>
      <c r="BD249" s="290"/>
      <c r="BE249" s="290"/>
      <c r="BF249" s="290"/>
      <c r="BG249" s="290"/>
      <c r="BH249" s="290"/>
      <c r="BI249" s="290"/>
      <c r="BJ249" s="290"/>
      <c r="BK249" s="290"/>
      <c r="BL249" s="290"/>
      <c r="BM249" s="290"/>
      <c r="BN249" s="290"/>
      <c r="BO249" s="290"/>
      <c r="BP249" s="290"/>
      <c r="BQ249" s="290"/>
      <c r="BR249" s="290"/>
      <c r="BS249" s="290"/>
      <c r="BT249" s="290"/>
      <c r="BU249" s="290"/>
      <c r="BV249" s="290"/>
      <c r="BW249" s="290"/>
      <c r="BX249" s="290"/>
      <c r="BY249" s="290"/>
      <c r="BZ249" s="290"/>
      <c r="CA249" s="291">
        <f t="shared" si="52"/>
        <v>0</v>
      </c>
      <c r="CB249" s="292" t="e">
        <f t="shared" si="58"/>
        <v>#DIV/0!</v>
      </c>
      <c r="CC249" s="291">
        <f t="shared" si="56"/>
        <v>0</v>
      </c>
      <c r="CD249" s="292" t="e">
        <f t="shared" si="59"/>
        <v>#DIV/0!</v>
      </c>
      <c r="CE249" s="291">
        <f t="shared" si="57"/>
        <v>0</v>
      </c>
      <c r="CF249" s="292" t="e">
        <f t="shared" si="53"/>
        <v>#DIV/0!</v>
      </c>
      <c r="CG249" s="291" t="e">
        <f t="shared" si="54"/>
        <v>#DIV/0!</v>
      </c>
      <c r="CH249" s="291" t="e">
        <f t="shared" si="55"/>
        <v>#DIV/0!</v>
      </c>
      <c r="CI249" s="274"/>
    </row>
    <row r="250" spans="1:87" ht="24">
      <c r="A250" s="652"/>
      <c r="B250" s="647"/>
      <c r="C250" s="655"/>
      <c r="D250" s="661"/>
      <c r="E250" s="657"/>
      <c r="F250" s="643"/>
      <c r="G250" s="647"/>
      <c r="H250" s="290" t="s">
        <v>1865</v>
      </c>
      <c r="I250" s="290" t="s">
        <v>1303</v>
      </c>
      <c r="J250" s="70" t="s">
        <v>1159</v>
      </c>
      <c r="K250" s="288" t="s">
        <v>1082</v>
      </c>
      <c r="L250" s="289" t="s">
        <v>648</v>
      </c>
      <c r="M250" s="290"/>
      <c r="N250" s="290"/>
      <c r="O250" s="290"/>
      <c r="P250" s="290"/>
      <c r="Q250" s="290"/>
      <c r="R250" s="290" t="s">
        <v>648</v>
      </c>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t="s">
        <v>1769</v>
      </c>
      <c r="AR250" s="290"/>
      <c r="AS250" s="290"/>
      <c r="AT250" s="290"/>
      <c r="AU250" s="290"/>
      <c r="AV250" s="290"/>
      <c r="AW250" s="290"/>
      <c r="AX250" s="290"/>
      <c r="AY250" s="290"/>
      <c r="AZ250" s="290"/>
      <c r="BA250" s="290"/>
      <c r="BB250" s="290"/>
      <c r="BC250" s="290"/>
      <c r="BD250" s="290"/>
      <c r="BE250" s="290"/>
      <c r="BF250" s="290"/>
      <c r="BG250" s="290"/>
      <c r="BH250" s="290"/>
      <c r="BI250" s="290"/>
      <c r="BJ250" s="290"/>
      <c r="BK250" s="290"/>
      <c r="BL250" s="290"/>
      <c r="BM250" s="290"/>
      <c r="BN250" s="290"/>
      <c r="BO250" s="290"/>
      <c r="BP250" s="290"/>
      <c r="BQ250" s="290"/>
      <c r="BR250" s="290"/>
      <c r="BS250" s="290"/>
      <c r="BT250" s="290"/>
      <c r="BU250" s="290"/>
      <c r="BV250" s="290"/>
      <c r="BW250" s="290"/>
      <c r="BX250" s="290"/>
      <c r="BY250" s="290"/>
      <c r="BZ250" s="290"/>
      <c r="CA250" s="291">
        <f t="shared" si="52"/>
        <v>0</v>
      </c>
      <c r="CB250" s="292" t="e">
        <f t="shared" si="58"/>
        <v>#DIV/0!</v>
      </c>
      <c r="CC250" s="291">
        <f t="shared" si="56"/>
        <v>0</v>
      </c>
      <c r="CD250" s="292" t="e">
        <f t="shared" si="59"/>
        <v>#DIV/0!</v>
      </c>
      <c r="CE250" s="291">
        <f t="shared" si="57"/>
        <v>0</v>
      </c>
      <c r="CF250" s="292" t="e">
        <f t="shared" si="53"/>
        <v>#DIV/0!</v>
      </c>
      <c r="CG250" s="291" t="e">
        <f t="shared" si="54"/>
        <v>#DIV/0!</v>
      </c>
      <c r="CH250" s="291" t="e">
        <f t="shared" si="55"/>
        <v>#DIV/0!</v>
      </c>
      <c r="CI250" s="274"/>
    </row>
    <row r="251" spans="1:87" ht="24">
      <c r="A251" s="652"/>
      <c r="B251" s="647"/>
      <c r="C251" s="655"/>
      <c r="D251" s="661"/>
      <c r="E251" s="657"/>
      <c r="F251" s="643"/>
      <c r="G251" s="647"/>
      <c r="H251" s="290" t="s">
        <v>1952</v>
      </c>
      <c r="I251" s="290" t="s">
        <v>1303</v>
      </c>
      <c r="J251" s="70" t="s">
        <v>1159</v>
      </c>
      <c r="K251" s="288" t="s">
        <v>1082</v>
      </c>
      <c r="L251" s="289" t="s">
        <v>648</v>
      </c>
      <c r="M251" s="290"/>
      <c r="N251" s="290"/>
      <c r="O251" s="290"/>
      <c r="P251" s="290"/>
      <c r="Q251" s="290"/>
      <c r="R251" s="290"/>
      <c r="S251" s="290" t="s">
        <v>648</v>
      </c>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0"/>
      <c r="AY251" s="290"/>
      <c r="AZ251" s="290" t="s">
        <v>1769</v>
      </c>
      <c r="BA251" s="290"/>
      <c r="BB251" s="290"/>
      <c r="BC251" s="290"/>
      <c r="BD251" s="290"/>
      <c r="BE251" s="290"/>
      <c r="BF251" s="290"/>
      <c r="BG251" s="290"/>
      <c r="BH251" s="290"/>
      <c r="BI251" s="290"/>
      <c r="BJ251" s="290"/>
      <c r="BK251" s="290"/>
      <c r="BL251" s="290"/>
      <c r="BM251" s="290"/>
      <c r="BN251" s="290"/>
      <c r="BO251" s="290"/>
      <c r="BP251" s="290"/>
      <c r="BQ251" s="290"/>
      <c r="BR251" s="290"/>
      <c r="BS251" s="290"/>
      <c r="BT251" s="290"/>
      <c r="BU251" s="290"/>
      <c r="BV251" s="290"/>
      <c r="BW251" s="290"/>
      <c r="BX251" s="290"/>
      <c r="BY251" s="290"/>
      <c r="BZ251" s="290"/>
      <c r="CA251" s="291">
        <f t="shared" si="52"/>
        <v>0</v>
      </c>
      <c r="CB251" s="292" t="e">
        <f t="shared" si="58"/>
        <v>#DIV/0!</v>
      </c>
      <c r="CC251" s="291">
        <f t="shared" si="56"/>
        <v>0</v>
      </c>
      <c r="CD251" s="292" t="e">
        <f t="shared" si="59"/>
        <v>#DIV/0!</v>
      </c>
      <c r="CE251" s="291">
        <f t="shared" si="57"/>
        <v>0</v>
      </c>
      <c r="CF251" s="292" t="e">
        <f t="shared" si="53"/>
        <v>#DIV/0!</v>
      </c>
      <c r="CG251" s="291" t="e">
        <f t="shared" si="54"/>
        <v>#DIV/0!</v>
      </c>
      <c r="CH251" s="291" t="e">
        <f t="shared" si="55"/>
        <v>#DIV/0!</v>
      </c>
      <c r="CI251" s="274"/>
    </row>
    <row r="252" spans="1:87" ht="24">
      <c r="A252" s="652"/>
      <c r="B252" s="647"/>
      <c r="C252" s="655"/>
      <c r="D252" s="661"/>
      <c r="E252" s="657"/>
      <c r="F252" s="643"/>
      <c r="G252" s="647"/>
      <c r="H252" s="290" t="s">
        <v>1866</v>
      </c>
      <c r="I252" s="290" t="s">
        <v>1303</v>
      </c>
      <c r="J252" s="70" t="s">
        <v>1159</v>
      </c>
      <c r="K252" s="288" t="s">
        <v>1082</v>
      </c>
      <c r="L252" s="289" t="s">
        <v>648</v>
      </c>
      <c r="M252" s="290"/>
      <c r="N252" s="290"/>
      <c r="O252" s="290"/>
      <c r="P252" s="290"/>
      <c r="Q252" s="290"/>
      <c r="R252" s="290"/>
      <c r="S252" s="290" t="s">
        <v>648</v>
      </c>
      <c r="T252" s="290"/>
      <c r="U252" s="290"/>
      <c r="V252" s="290"/>
      <c r="W252" s="290"/>
      <c r="X252" s="290"/>
      <c r="Y252" s="290"/>
      <c r="Z252" s="290"/>
      <c r="AA252" s="290"/>
      <c r="AB252" s="290"/>
      <c r="AC252" s="290"/>
      <c r="AD252" s="290"/>
      <c r="AE252" s="290"/>
      <c r="AF252" s="290"/>
      <c r="AG252" s="290"/>
      <c r="AH252" s="290"/>
      <c r="AI252" s="290"/>
      <c r="AJ252" s="290"/>
      <c r="AK252" s="290"/>
      <c r="AL252" s="290"/>
      <c r="AM252" s="290"/>
      <c r="AN252" s="290"/>
      <c r="AO252" s="290"/>
      <c r="AP252" s="290"/>
      <c r="AQ252" s="290"/>
      <c r="AR252" s="290"/>
      <c r="AS252" s="290"/>
      <c r="AT252" s="290"/>
      <c r="AU252" s="290"/>
      <c r="AV252" s="290"/>
      <c r="AW252" s="290"/>
      <c r="AX252" s="290"/>
      <c r="AY252" s="290"/>
      <c r="AZ252" s="290"/>
      <c r="BA252" s="290" t="s">
        <v>1769</v>
      </c>
      <c r="BB252" s="290"/>
      <c r="BC252" s="290"/>
      <c r="BD252" s="290"/>
      <c r="BE252" s="290"/>
      <c r="BF252" s="290"/>
      <c r="BG252" s="290"/>
      <c r="BH252" s="290"/>
      <c r="BI252" s="290"/>
      <c r="BJ252" s="290"/>
      <c r="BK252" s="290"/>
      <c r="BL252" s="290"/>
      <c r="BM252" s="290"/>
      <c r="BN252" s="290"/>
      <c r="BO252" s="290"/>
      <c r="BP252" s="290"/>
      <c r="BQ252" s="290"/>
      <c r="BR252" s="290"/>
      <c r="BS252" s="290"/>
      <c r="BT252" s="290"/>
      <c r="BU252" s="290"/>
      <c r="BV252" s="290"/>
      <c r="BW252" s="290"/>
      <c r="BX252" s="290"/>
      <c r="BY252" s="290"/>
      <c r="BZ252" s="290"/>
      <c r="CA252" s="291">
        <f t="shared" si="52"/>
        <v>0</v>
      </c>
      <c r="CB252" s="292" t="e">
        <f t="shared" si="58"/>
        <v>#DIV/0!</v>
      </c>
      <c r="CC252" s="291">
        <f t="shared" si="56"/>
        <v>0</v>
      </c>
      <c r="CD252" s="292" t="e">
        <f t="shared" si="59"/>
        <v>#DIV/0!</v>
      </c>
      <c r="CE252" s="291">
        <f t="shared" si="57"/>
        <v>0</v>
      </c>
      <c r="CF252" s="292" t="e">
        <f t="shared" si="53"/>
        <v>#DIV/0!</v>
      </c>
      <c r="CG252" s="291" t="e">
        <f t="shared" si="54"/>
        <v>#DIV/0!</v>
      </c>
      <c r="CH252" s="291" t="e">
        <f t="shared" si="55"/>
        <v>#DIV/0!</v>
      </c>
      <c r="CI252" s="274"/>
    </row>
    <row r="253" spans="1:87" ht="24">
      <c r="A253" s="652"/>
      <c r="B253" s="647"/>
      <c r="C253" s="655"/>
      <c r="D253" s="661"/>
      <c r="E253" s="657"/>
      <c r="F253" s="643"/>
      <c r="G253" s="647"/>
      <c r="H253" s="290" t="s">
        <v>1763</v>
      </c>
      <c r="I253" s="290" t="s">
        <v>1303</v>
      </c>
      <c r="J253" s="70" t="s">
        <v>1159</v>
      </c>
      <c r="K253" s="288" t="s">
        <v>1082</v>
      </c>
      <c r="L253" s="289" t="s">
        <v>648</v>
      </c>
      <c r="M253" s="290"/>
      <c r="N253" s="290"/>
      <c r="O253" s="290"/>
      <c r="P253" s="290"/>
      <c r="Q253" s="290"/>
      <c r="R253" s="290"/>
      <c r="S253" s="290"/>
      <c r="T253" s="290" t="s">
        <v>648</v>
      </c>
      <c r="U253" s="290"/>
      <c r="V253" s="290"/>
      <c r="W253" s="290"/>
      <c r="X253" s="290"/>
      <c r="Y253" s="290"/>
      <c r="Z253" s="290"/>
      <c r="AA253" s="290"/>
      <c r="AB253" s="290"/>
      <c r="AC253" s="290"/>
      <c r="AD253" s="290"/>
      <c r="AE253" s="290"/>
      <c r="AF253" s="290"/>
      <c r="AG253" s="290"/>
      <c r="AH253" s="290"/>
      <c r="AI253" s="290"/>
      <c r="AJ253" s="290"/>
      <c r="AK253" s="290"/>
      <c r="AL253" s="290"/>
      <c r="AM253" s="290"/>
      <c r="AN253" s="290"/>
      <c r="AO253" s="290"/>
      <c r="AP253" s="290"/>
      <c r="AQ253" s="290"/>
      <c r="AR253" s="290"/>
      <c r="AS253" s="290"/>
      <c r="AT253" s="290"/>
      <c r="AU253" s="290"/>
      <c r="AV253" s="290"/>
      <c r="AW253" s="290"/>
      <c r="AX253" s="290"/>
      <c r="AY253" s="290"/>
      <c r="AZ253" s="290"/>
      <c r="BA253" s="290"/>
      <c r="BB253" s="290"/>
      <c r="BC253" s="290"/>
      <c r="BD253" s="290"/>
      <c r="BE253" s="290"/>
      <c r="BF253" s="290"/>
      <c r="BG253" s="290" t="s">
        <v>1769</v>
      </c>
      <c r="BH253" s="290"/>
      <c r="BI253" s="290"/>
      <c r="BJ253" s="290"/>
      <c r="BK253" s="290"/>
      <c r="BL253" s="290"/>
      <c r="BM253" s="290"/>
      <c r="BN253" s="290"/>
      <c r="BO253" s="290"/>
      <c r="BP253" s="290"/>
      <c r="BQ253" s="290"/>
      <c r="BR253" s="290"/>
      <c r="BS253" s="290"/>
      <c r="BT253" s="290"/>
      <c r="BU253" s="290"/>
      <c r="BV253" s="290"/>
      <c r="BW253" s="290"/>
      <c r="BX253" s="290"/>
      <c r="BY253" s="290"/>
      <c r="BZ253" s="290"/>
      <c r="CA253" s="291">
        <f t="shared" si="52"/>
        <v>0</v>
      </c>
      <c r="CB253" s="292" t="e">
        <f t="shared" si="58"/>
        <v>#DIV/0!</v>
      </c>
      <c r="CC253" s="291">
        <f t="shared" si="56"/>
        <v>0</v>
      </c>
      <c r="CD253" s="292" t="e">
        <f t="shared" si="59"/>
        <v>#DIV/0!</v>
      </c>
      <c r="CE253" s="291">
        <f t="shared" si="57"/>
        <v>0</v>
      </c>
      <c r="CF253" s="292" t="e">
        <f t="shared" si="53"/>
        <v>#DIV/0!</v>
      </c>
      <c r="CG253" s="291" t="e">
        <f t="shared" si="54"/>
        <v>#DIV/0!</v>
      </c>
      <c r="CH253" s="291" t="e">
        <f t="shared" si="55"/>
        <v>#DIV/0!</v>
      </c>
      <c r="CI253" s="274"/>
    </row>
    <row r="254" spans="1:87" ht="24">
      <c r="A254" s="652"/>
      <c r="B254" s="647"/>
      <c r="C254" s="655"/>
      <c r="D254" s="661"/>
      <c r="E254" s="657"/>
      <c r="F254" s="643"/>
      <c r="G254" s="647"/>
      <c r="H254" s="290" t="s">
        <v>1960</v>
      </c>
      <c r="I254" s="290" t="s">
        <v>1303</v>
      </c>
      <c r="J254" s="70" t="s">
        <v>1159</v>
      </c>
      <c r="K254" s="288" t="s">
        <v>1082</v>
      </c>
      <c r="L254" s="289" t="s">
        <v>648</v>
      </c>
      <c r="M254" s="290"/>
      <c r="N254" s="290"/>
      <c r="O254" s="290"/>
      <c r="P254" s="290"/>
      <c r="Q254" s="290"/>
      <c r="R254" s="290"/>
      <c r="S254" s="290"/>
      <c r="T254" s="290"/>
      <c r="U254" s="290" t="s">
        <v>648</v>
      </c>
      <c r="V254" s="290"/>
      <c r="W254" s="290"/>
      <c r="X254" s="290"/>
      <c r="Y254" s="290"/>
      <c r="Z254" s="290"/>
      <c r="AA254" s="290"/>
      <c r="AB254" s="290"/>
      <c r="AC254" s="290"/>
      <c r="AD254" s="290"/>
      <c r="AE254" s="290"/>
      <c r="AF254" s="290"/>
      <c r="AG254" s="290"/>
      <c r="AH254" s="290"/>
      <c r="AI254" s="290"/>
      <c r="AJ254" s="290"/>
      <c r="AK254" s="290"/>
      <c r="AL254" s="290"/>
      <c r="AM254" s="290"/>
      <c r="AN254" s="290"/>
      <c r="AO254" s="290"/>
      <c r="AP254" s="290"/>
      <c r="AQ254" s="290"/>
      <c r="AR254" s="290"/>
      <c r="AS254" s="290"/>
      <c r="AT254" s="290"/>
      <c r="AU254" s="290"/>
      <c r="AV254" s="290"/>
      <c r="AW254" s="290"/>
      <c r="AX254" s="290"/>
      <c r="AY254" s="290"/>
      <c r="AZ254" s="290"/>
      <c r="BA254" s="290"/>
      <c r="BB254" s="290"/>
      <c r="BC254" s="290"/>
      <c r="BD254" s="290"/>
      <c r="BE254" s="290"/>
      <c r="BF254" s="290"/>
      <c r="BG254" s="290"/>
      <c r="BH254" s="290" t="s">
        <v>1769</v>
      </c>
      <c r="BI254" s="290"/>
      <c r="BJ254" s="290"/>
      <c r="BK254" s="290"/>
      <c r="BL254" s="290"/>
      <c r="BM254" s="290"/>
      <c r="BN254" s="290"/>
      <c r="BO254" s="290"/>
      <c r="BP254" s="290"/>
      <c r="BQ254" s="290"/>
      <c r="BR254" s="290"/>
      <c r="BS254" s="290"/>
      <c r="BT254" s="290"/>
      <c r="BU254" s="290"/>
      <c r="BV254" s="290"/>
      <c r="BW254" s="290"/>
      <c r="BX254" s="290"/>
      <c r="BY254" s="290"/>
      <c r="BZ254" s="290"/>
      <c r="CA254" s="291">
        <f t="shared" si="52"/>
        <v>0</v>
      </c>
      <c r="CB254" s="292" t="e">
        <f t="shared" si="58"/>
        <v>#DIV/0!</v>
      </c>
      <c r="CC254" s="291">
        <f t="shared" si="56"/>
        <v>0</v>
      </c>
      <c r="CD254" s="292" t="e">
        <f t="shared" si="59"/>
        <v>#DIV/0!</v>
      </c>
      <c r="CE254" s="291">
        <f t="shared" si="57"/>
        <v>0</v>
      </c>
      <c r="CF254" s="292" t="e">
        <f t="shared" si="53"/>
        <v>#DIV/0!</v>
      </c>
      <c r="CG254" s="291" t="e">
        <f t="shared" si="54"/>
        <v>#DIV/0!</v>
      </c>
      <c r="CH254" s="291" t="e">
        <f t="shared" si="55"/>
        <v>#DIV/0!</v>
      </c>
      <c r="CI254" s="274"/>
    </row>
    <row r="255" spans="1:87" ht="18.75">
      <c r="A255" s="652"/>
      <c r="B255" s="647"/>
      <c r="C255" s="655"/>
      <c r="D255" s="661"/>
      <c r="E255" s="657"/>
      <c r="F255" s="643"/>
      <c r="G255" s="647"/>
      <c r="H255" s="290" t="s">
        <v>1961</v>
      </c>
      <c r="I255" s="290" t="s">
        <v>1303</v>
      </c>
      <c r="J255" s="70"/>
      <c r="K255" s="288"/>
      <c r="L255" s="289" t="s">
        <v>648</v>
      </c>
      <c r="M255" s="290"/>
      <c r="N255" s="290"/>
      <c r="O255" s="290"/>
      <c r="P255" s="290"/>
      <c r="Q255" s="290"/>
      <c r="R255" s="290"/>
      <c r="S255" s="290"/>
      <c r="T255" s="290" t="s">
        <v>648</v>
      </c>
      <c r="U255" s="290"/>
      <c r="V255" s="290"/>
      <c r="W255" s="290"/>
      <c r="X255" s="290"/>
      <c r="Y255" s="290"/>
      <c r="Z255" s="290"/>
      <c r="AA255" s="290"/>
      <c r="AB255" s="290"/>
      <c r="AC255" s="290"/>
      <c r="AD255" s="290"/>
      <c r="AE255" s="290"/>
      <c r="AF255" s="290"/>
      <c r="AG255" s="290"/>
      <c r="AH255" s="290"/>
      <c r="AI255" s="290"/>
      <c r="AJ255" s="290"/>
      <c r="AK255" s="290"/>
      <c r="AL255" s="290"/>
      <c r="AM255" s="290"/>
      <c r="AN255" s="290"/>
      <c r="AO255" s="290"/>
      <c r="AP255" s="290"/>
      <c r="AQ255" s="290"/>
      <c r="AR255" s="290"/>
      <c r="AS255" s="290"/>
      <c r="AT255" s="290"/>
      <c r="AU255" s="290"/>
      <c r="AV255" s="290"/>
      <c r="AW255" s="290"/>
      <c r="AX255" s="290"/>
      <c r="AY255" s="290"/>
      <c r="AZ255" s="290"/>
      <c r="BA255" s="290"/>
      <c r="BB255" s="290"/>
      <c r="BC255" s="290"/>
      <c r="BD255" s="290"/>
      <c r="BE255" s="290" t="s">
        <v>1769</v>
      </c>
      <c r="BF255" s="290"/>
      <c r="BG255" s="290"/>
      <c r="BH255" s="290"/>
      <c r="BI255" s="290"/>
      <c r="BJ255" s="290"/>
      <c r="BK255" s="290"/>
      <c r="BL255" s="290"/>
      <c r="BM255" s="290"/>
      <c r="BN255" s="290"/>
      <c r="BO255" s="290"/>
      <c r="BP255" s="290"/>
      <c r="BQ255" s="290"/>
      <c r="BR255" s="290"/>
      <c r="BS255" s="290"/>
      <c r="BT255" s="290"/>
      <c r="BU255" s="290"/>
      <c r="BV255" s="290"/>
      <c r="BW255" s="290"/>
      <c r="BX255" s="290"/>
      <c r="BY255" s="290"/>
      <c r="BZ255" s="290"/>
      <c r="CA255" s="291">
        <f t="shared" si="52"/>
        <v>0</v>
      </c>
      <c r="CB255" s="292" t="e">
        <f t="shared" si="58"/>
        <v>#DIV/0!</v>
      </c>
      <c r="CC255" s="291">
        <f t="shared" si="56"/>
        <v>0</v>
      </c>
      <c r="CD255" s="292" t="e">
        <f t="shared" si="59"/>
        <v>#DIV/0!</v>
      </c>
      <c r="CE255" s="291">
        <f t="shared" si="57"/>
        <v>0</v>
      </c>
      <c r="CF255" s="292" t="e">
        <f t="shared" si="53"/>
        <v>#DIV/0!</v>
      </c>
      <c r="CG255" s="291" t="e">
        <f t="shared" si="54"/>
        <v>#DIV/0!</v>
      </c>
      <c r="CH255" s="291" t="e">
        <f t="shared" si="55"/>
        <v>#DIV/0!</v>
      </c>
      <c r="CI255" s="274"/>
    </row>
    <row r="256" spans="1:87" ht="24">
      <c r="A256" s="652"/>
      <c r="B256" s="647"/>
      <c r="C256" s="655"/>
      <c r="D256" s="661"/>
      <c r="E256" s="657"/>
      <c r="F256" s="643"/>
      <c r="G256" s="647"/>
      <c r="H256" s="290" t="s">
        <v>1935</v>
      </c>
      <c r="I256" s="290" t="s">
        <v>1303</v>
      </c>
      <c r="J256" s="70" t="s">
        <v>1159</v>
      </c>
      <c r="K256" s="288" t="s">
        <v>1082</v>
      </c>
      <c r="L256" s="289" t="s">
        <v>648</v>
      </c>
      <c r="M256" s="290"/>
      <c r="N256" s="290"/>
      <c r="O256" s="290"/>
      <c r="P256" s="290"/>
      <c r="Q256" s="290"/>
      <c r="R256" s="290"/>
      <c r="S256" s="290"/>
      <c r="T256" s="290"/>
      <c r="U256" s="290"/>
      <c r="V256" s="290"/>
      <c r="W256" s="290"/>
      <c r="X256" s="290"/>
      <c r="Y256" s="290"/>
      <c r="Z256" s="290"/>
      <c r="AA256" s="290"/>
      <c r="AB256" s="290"/>
      <c r="AC256" s="290"/>
      <c r="AD256" s="290"/>
      <c r="AE256" s="290"/>
      <c r="AF256" s="290"/>
      <c r="AG256" s="290"/>
      <c r="AH256" s="290"/>
      <c r="AI256" s="290"/>
      <c r="AJ256" s="290"/>
      <c r="AK256" s="290"/>
      <c r="AL256" s="290"/>
      <c r="AM256" s="290"/>
      <c r="AN256" s="290"/>
      <c r="AO256" s="290"/>
      <c r="AP256" s="290"/>
      <c r="AQ256" s="290"/>
      <c r="AR256" s="290"/>
      <c r="AS256" s="290"/>
      <c r="AT256" s="290"/>
      <c r="AU256" s="290"/>
      <c r="AV256" s="290"/>
      <c r="AW256" s="290"/>
      <c r="AX256" s="290"/>
      <c r="AY256" s="290"/>
      <c r="AZ256" s="290"/>
      <c r="BA256" s="290"/>
      <c r="BB256" s="290"/>
      <c r="BC256" s="290"/>
      <c r="BD256" s="290"/>
      <c r="BE256" s="290"/>
      <c r="BF256" s="290"/>
      <c r="BG256" s="290"/>
      <c r="BH256" s="290"/>
      <c r="BI256" s="290"/>
      <c r="BJ256" s="290"/>
      <c r="BK256" s="290"/>
      <c r="BL256" s="290"/>
      <c r="BM256" s="290"/>
      <c r="BN256" s="290"/>
      <c r="BO256" s="290"/>
      <c r="BP256" s="290"/>
      <c r="BQ256" s="290"/>
      <c r="BR256" s="290"/>
      <c r="BS256" s="290"/>
      <c r="BT256" s="290"/>
      <c r="BU256" s="290"/>
      <c r="BV256" s="290"/>
      <c r="BW256" s="290"/>
      <c r="BX256" s="290"/>
      <c r="BY256" s="290"/>
      <c r="BZ256" s="290"/>
      <c r="CA256" s="291">
        <f t="shared" si="52"/>
        <v>0</v>
      </c>
      <c r="CB256" s="292" t="e">
        <f t="shared" si="58"/>
        <v>#DIV/0!</v>
      </c>
      <c r="CC256" s="291">
        <f t="shared" si="56"/>
        <v>0</v>
      </c>
      <c r="CD256" s="292" t="e">
        <f t="shared" si="59"/>
        <v>#DIV/0!</v>
      </c>
      <c r="CE256" s="291">
        <f t="shared" si="57"/>
        <v>0</v>
      </c>
      <c r="CF256" s="292" t="e">
        <f t="shared" si="53"/>
        <v>#DIV/0!</v>
      </c>
      <c r="CG256" s="291" t="e">
        <f t="shared" si="54"/>
        <v>#DIV/0!</v>
      </c>
      <c r="CH256" s="291" t="e">
        <f t="shared" si="55"/>
        <v>#DIV/0!</v>
      </c>
      <c r="CI256" s="274"/>
    </row>
    <row r="257" spans="1:87" ht="24">
      <c r="A257" s="652"/>
      <c r="B257" s="647"/>
      <c r="C257" s="655"/>
      <c r="D257" s="661"/>
      <c r="E257" s="657"/>
      <c r="F257" s="643"/>
      <c r="G257" s="647"/>
      <c r="H257" s="290" t="s">
        <v>1868</v>
      </c>
      <c r="I257" s="290" t="s">
        <v>1303</v>
      </c>
      <c r="J257" s="70" t="s">
        <v>1159</v>
      </c>
      <c r="K257" s="288" t="s">
        <v>1082</v>
      </c>
      <c r="L257" s="289" t="s">
        <v>648</v>
      </c>
      <c r="M257" s="290"/>
      <c r="N257" s="290"/>
      <c r="O257" s="290"/>
      <c r="P257" s="290" t="s">
        <v>648</v>
      </c>
      <c r="Q257" s="290"/>
      <c r="R257" s="290"/>
      <c r="S257" s="290"/>
      <c r="T257" s="290"/>
      <c r="U257" s="290"/>
      <c r="V257" s="290"/>
      <c r="W257" s="290"/>
      <c r="X257" s="290"/>
      <c r="Y257" s="290"/>
      <c r="Z257" s="290"/>
      <c r="AA257" s="290"/>
      <c r="AB257" s="290"/>
      <c r="AC257" s="290"/>
      <c r="AD257" s="290"/>
      <c r="AE257" s="290"/>
      <c r="AF257" s="290"/>
      <c r="AG257" s="290"/>
      <c r="AH257" s="290"/>
      <c r="AI257" s="290" t="s">
        <v>1769</v>
      </c>
      <c r="AJ257" s="290"/>
      <c r="AK257" s="290"/>
      <c r="AL257" s="290"/>
      <c r="AM257" s="290"/>
      <c r="AN257" s="290"/>
      <c r="AO257" s="290"/>
      <c r="AP257" s="290"/>
      <c r="AQ257" s="290"/>
      <c r="AR257" s="290"/>
      <c r="AS257" s="290"/>
      <c r="AT257" s="290"/>
      <c r="AU257" s="290"/>
      <c r="AV257" s="290"/>
      <c r="AW257" s="290"/>
      <c r="AX257" s="290"/>
      <c r="AY257" s="290"/>
      <c r="AZ257" s="290"/>
      <c r="BA257" s="290"/>
      <c r="BB257" s="290"/>
      <c r="BC257" s="290"/>
      <c r="BD257" s="290"/>
      <c r="BE257" s="290"/>
      <c r="BF257" s="290"/>
      <c r="BG257" s="290"/>
      <c r="BH257" s="290"/>
      <c r="BI257" s="290"/>
      <c r="BJ257" s="290"/>
      <c r="BK257" s="290"/>
      <c r="BL257" s="290"/>
      <c r="BM257" s="290"/>
      <c r="BN257" s="290"/>
      <c r="BO257" s="290"/>
      <c r="BP257" s="290"/>
      <c r="BQ257" s="290"/>
      <c r="BR257" s="290"/>
      <c r="BS257" s="290"/>
      <c r="BT257" s="290"/>
      <c r="BU257" s="290"/>
      <c r="BV257" s="290"/>
      <c r="BW257" s="290"/>
      <c r="BX257" s="290"/>
      <c r="BY257" s="290"/>
      <c r="BZ257" s="290"/>
      <c r="CA257" s="291">
        <f t="shared" si="52"/>
        <v>0</v>
      </c>
      <c r="CB257" s="292" t="e">
        <f t="shared" si="58"/>
        <v>#DIV/0!</v>
      </c>
      <c r="CC257" s="291">
        <f t="shared" si="56"/>
        <v>0</v>
      </c>
      <c r="CD257" s="292" t="e">
        <f t="shared" si="59"/>
        <v>#DIV/0!</v>
      </c>
      <c r="CE257" s="291">
        <f t="shared" si="57"/>
        <v>0</v>
      </c>
      <c r="CF257" s="292" t="e">
        <f t="shared" si="53"/>
        <v>#DIV/0!</v>
      </c>
      <c r="CG257" s="291" t="e">
        <f t="shared" si="54"/>
        <v>#DIV/0!</v>
      </c>
      <c r="CH257" s="291" t="e">
        <f t="shared" si="55"/>
        <v>#DIV/0!</v>
      </c>
      <c r="CI257" s="274"/>
    </row>
    <row r="258" spans="1:87" ht="24">
      <c r="A258" s="652"/>
      <c r="B258" s="647"/>
      <c r="C258" s="655"/>
      <c r="D258" s="661"/>
      <c r="E258" s="657"/>
      <c r="F258" s="643"/>
      <c r="G258" s="647"/>
      <c r="H258" s="290" t="s">
        <v>1869</v>
      </c>
      <c r="I258" s="290" t="s">
        <v>1303</v>
      </c>
      <c r="J258" s="70" t="s">
        <v>1159</v>
      </c>
      <c r="K258" s="288" t="s">
        <v>1082</v>
      </c>
      <c r="L258" s="289" t="s">
        <v>648</v>
      </c>
      <c r="M258" s="290"/>
      <c r="N258" s="290"/>
      <c r="O258" s="290"/>
      <c r="P258" s="290"/>
      <c r="Q258" s="290" t="s">
        <v>648</v>
      </c>
      <c r="R258" s="290"/>
      <c r="S258" s="290"/>
      <c r="T258" s="290"/>
      <c r="U258" s="290"/>
      <c r="V258" s="290"/>
      <c r="W258" s="290"/>
      <c r="X258" s="290"/>
      <c r="Y258" s="290"/>
      <c r="Z258" s="290"/>
      <c r="AA258" s="290"/>
      <c r="AB258" s="290"/>
      <c r="AC258" s="290"/>
      <c r="AD258" s="290"/>
      <c r="AE258" s="290"/>
      <c r="AF258" s="290"/>
      <c r="AG258" s="290"/>
      <c r="AH258" s="290"/>
      <c r="AI258" s="290"/>
      <c r="AJ258" s="290"/>
      <c r="AK258" s="290"/>
      <c r="AL258" s="290"/>
      <c r="AM258" s="290"/>
      <c r="AN258" s="290" t="s">
        <v>1769</v>
      </c>
      <c r="AO258" s="290"/>
      <c r="AP258" s="290"/>
      <c r="AQ258" s="290"/>
      <c r="AR258" s="290"/>
      <c r="AS258" s="290"/>
      <c r="AT258" s="290"/>
      <c r="AU258" s="290"/>
      <c r="AV258" s="290"/>
      <c r="AW258" s="290"/>
      <c r="AX258" s="290"/>
      <c r="AY258" s="290"/>
      <c r="AZ258" s="290"/>
      <c r="BA258" s="290"/>
      <c r="BB258" s="290"/>
      <c r="BC258" s="290"/>
      <c r="BD258" s="290"/>
      <c r="BE258" s="290"/>
      <c r="BF258" s="290"/>
      <c r="BG258" s="290"/>
      <c r="BH258" s="290"/>
      <c r="BI258" s="290"/>
      <c r="BJ258" s="290"/>
      <c r="BK258" s="290"/>
      <c r="BL258" s="290"/>
      <c r="BM258" s="290"/>
      <c r="BN258" s="290"/>
      <c r="BO258" s="290"/>
      <c r="BP258" s="290"/>
      <c r="BQ258" s="290"/>
      <c r="BR258" s="290"/>
      <c r="BS258" s="290"/>
      <c r="BT258" s="290"/>
      <c r="BU258" s="290"/>
      <c r="BV258" s="290"/>
      <c r="BW258" s="290"/>
      <c r="BX258" s="290"/>
      <c r="BY258" s="290"/>
      <c r="BZ258" s="290"/>
      <c r="CA258" s="291">
        <f t="shared" si="52"/>
        <v>0</v>
      </c>
      <c r="CB258" s="292" t="e">
        <f t="shared" si="58"/>
        <v>#DIV/0!</v>
      </c>
      <c r="CC258" s="291">
        <f t="shared" si="56"/>
        <v>0</v>
      </c>
      <c r="CD258" s="292" t="e">
        <f t="shared" si="59"/>
        <v>#DIV/0!</v>
      </c>
      <c r="CE258" s="291">
        <f t="shared" si="57"/>
        <v>0</v>
      </c>
      <c r="CF258" s="292" t="e">
        <f t="shared" si="53"/>
        <v>#DIV/0!</v>
      </c>
      <c r="CG258" s="291" t="e">
        <f t="shared" si="54"/>
        <v>#DIV/0!</v>
      </c>
      <c r="CH258" s="291" t="e">
        <f t="shared" si="55"/>
        <v>#DIV/0!</v>
      </c>
      <c r="CI258" s="274"/>
    </row>
    <row r="259" spans="1:87" ht="252">
      <c r="A259" s="285"/>
      <c r="B259" s="384">
        <v>390</v>
      </c>
      <c r="C259" s="314" t="s">
        <v>1536</v>
      </c>
      <c r="D259" s="315" t="s">
        <v>23</v>
      </c>
      <c r="E259" s="316" t="s">
        <v>1550</v>
      </c>
      <c r="F259" s="386" t="s">
        <v>25</v>
      </c>
      <c r="G259" s="384" t="s">
        <v>1550</v>
      </c>
      <c r="H259" s="290" t="s">
        <v>1720</v>
      </c>
      <c r="I259" s="290" t="s">
        <v>1303</v>
      </c>
      <c r="J259" s="70" t="s">
        <v>1159</v>
      </c>
      <c r="K259" s="288" t="s">
        <v>1082</v>
      </c>
      <c r="L259" s="289" t="s">
        <v>648</v>
      </c>
      <c r="M259" s="200" t="s">
        <v>648</v>
      </c>
      <c r="N259" s="200" t="s">
        <v>648</v>
      </c>
      <c r="O259" s="200" t="s">
        <v>648</v>
      </c>
      <c r="P259" s="200" t="s">
        <v>648</v>
      </c>
      <c r="Q259" s="200" t="s">
        <v>648</v>
      </c>
      <c r="R259" s="200" t="s">
        <v>648</v>
      </c>
      <c r="S259" s="200" t="s">
        <v>648</v>
      </c>
      <c r="T259" s="200" t="s">
        <v>648</v>
      </c>
      <c r="U259" s="200" t="s">
        <v>648</v>
      </c>
      <c r="V259" s="290"/>
      <c r="W259" s="290" t="s">
        <v>1768</v>
      </c>
      <c r="X259" s="290" t="s">
        <v>1768</v>
      </c>
      <c r="Y259" s="290" t="s">
        <v>1768</v>
      </c>
      <c r="Z259" s="290" t="s">
        <v>1768</v>
      </c>
      <c r="AA259" s="290" t="s">
        <v>1768</v>
      </c>
      <c r="AB259" s="290" t="s">
        <v>1768</v>
      </c>
      <c r="AC259" s="290" t="s">
        <v>1768</v>
      </c>
      <c r="AD259" s="290" t="s">
        <v>1768</v>
      </c>
      <c r="AE259" s="290" t="s">
        <v>1768</v>
      </c>
      <c r="AF259" s="290" t="s">
        <v>1768</v>
      </c>
      <c r="AG259" s="290" t="s">
        <v>1768</v>
      </c>
      <c r="AH259" s="290" t="s">
        <v>1768</v>
      </c>
      <c r="AI259" s="290" t="s">
        <v>1768</v>
      </c>
      <c r="AJ259" s="290" t="s">
        <v>1768</v>
      </c>
      <c r="AK259" s="290" t="s">
        <v>1768</v>
      </c>
      <c r="AL259" s="290" t="s">
        <v>1768</v>
      </c>
      <c r="AM259" s="290" t="s">
        <v>1768</v>
      </c>
      <c r="AN259" s="290" t="s">
        <v>1768</v>
      </c>
      <c r="AO259" s="290"/>
      <c r="AP259" s="290" t="s">
        <v>1768</v>
      </c>
      <c r="AQ259" s="290" t="s">
        <v>1768</v>
      </c>
      <c r="AR259" s="290" t="s">
        <v>1768</v>
      </c>
      <c r="AS259" s="290" t="s">
        <v>1768</v>
      </c>
      <c r="AT259" s="290" t="s">
        <v>1768</v>
      </c>
      <c r="AU259" s="290" t="s">
        <v>1768</v>
      </c>
      <c r="AV259" s="290" t="s">
        <v>1768</v>
      </c>
      <c r="AW259" s="290" t="s">
        <v>1768</v>
      </c>
      <c r="AX259" s="290" t="s">
        <v>1768</v>
      </c>
      <c r="AY259" s="290" t="s">
        <v>1768</v>
      </c>
      <c r="AZ259" s="290" t="s">
        <v>1768</v>
      </c>
      <c r="BA259" s="290" t="s">
        <v>1768</v>
      </c>
      <c r="BB259" s="290" t="s">
        <v>1768</v>
      </c>
      <c r="BC259" s="290" t="s">
        <v>1768</v>
      </c>
      <c r="BD259" s="290" t="s">
        <v>1768</v>
      </c>
      <c r="BE259" s="290" t="s">
        <v>1768</v>
      </c>
      <c r="BF259" s="290" t="s">
        <v>1768</v>
      </c>
      <c r="BG259" s="290" t="s">
        <v>1768</v>
      </c>
      <c r="BH259" s="290" t="s">
        <v>1768</v>
      </c>
      <c r="BI259" s="290" t="s">
        <v>1768</v>
      </c>
      <c r="BJ259" s="290" t="s">
        <v>1768</v>
      </c>
      <c r="BK259" s="290"/>
      <c r="BL259" s="290"/>
      <c r="BM259" s="290"/>
      <c r="BN259" s="290"/>
      <c r="BO259" s="290"/>
      <c r="BP259" s="290"/>
      <c r="BQ259" s="290"/>
      <c r="BR259" s="290"/>
      <c r="BS259" s="290"/>
      <c r="BT259" s="290"/>
      <c r="BU259" s="290"/>
      <c r="BV259" s="290"/>
      <c r="BW259" s="290"/>
      <c r="BX259" s="290"/>
      <c r="BY259" s="290"/>
      <c r="BZ259" s="290"/>
      <c r="CA259" s="291">
        <f t="shared" si="52"/>
        <v>0</v>
      </c>
      <c r="CB259" s="292" t="e">
        <f t="shared" si="58"/>
        <v>#DIV/0!</v>
      </c>
      <c r="CC259" s="291">
        <f t="shared" si="56"/>
        <v>0</v>
      </c>
      <c r="CD259" s="292" t="e">
        <f t="shared" si="59"/>
        <v>#DIV/0!</v>
      </c>
      <c r="CE259" s="291">
        <f t="shared" si="57"/>
        <v>0</v>
      </c>
      <c r="CF259" s="292" t="e">
        <f t="shared" si="53"/>
        <v>#DIV/0!</v>
      </c>
      <c r="CG259" s="291" t="e">
        <f t="shared" si="54"/>
        <v>#DIV/0!</v>
      </c>
      <c r="CH259" s="291" t="e">
        <f t="shared" si="55"/>
        <v>#DIV/0!</v>
      </c>
      <c r="CI259" s="274"/>
    </row>
    <row r="260" spans="1:87" ht="312">
      <c r="A260" s="285"/>
      <c r="B260" s="384">
        <v>391</v>
      </c>
      <c r="C260" s="314" t="s">
        <v>1537</v>
      </c>
      <c r="D260" s="315" t="s">
        <v>23</v>
      </c>
      <c r="E260" s="316" t="s">
        <v>1551</v>
      </c>
      <c r="F260" s="386" t="s">
        <v>25</v>
      </c>
      <c r="G260" s="384" t="s">
        <v>1551</v>
      </c>
      <c r="H260" s="290" t="s">
        <v>1721</v>
      </c>
      <c r="I260" s="290" t="s">
        <v>1303</v>
      </c>
      <c r="J260" s="70" t="s">
        <v>1159</v>
      </c>
      <c r="K260" s="288" t="s">
        <v>1082</v>
      </c>
      <c r="L260" s="289" t="s">
        <v>648</v>
      </c>
      <c r="M260" s="200" t="s">
        <v>648</v>
      </c>
      <c r="N260" s="200" t="s">
        <v>648</v>
      </c>
      <c r="O260" s="200" t="s">
        <v>648</v>
      </c>
      <c r="P260" s="200" t="s">
        <v>648</v>
      </c>
      <c r="Q260" s="200" t="s">
        <v>648</v>
      </c>
      <c r="R260" s="200" t="s">
        <v>648</v>
      </c>
      <c r="S260" s="200" t="s">
        <v>648</v>
      </c>
      <c r="T260" s="200" t="s">
        <v>648</v>
      </c>
      <c r="U260" s="200" t="s">
        <v>648</v>
      </c>
      <c r="V260" s="290"/>
      <c r="W260" s="290" t="s">
        <v>1771</v>
      </c>
      <c r="X260" s="290" t="s">
        <v>1771</v>
      </c>
      <c r="Y260" s="290" t="s">
        <v>1771</v>
      </c>
      <c r="Z260" s="290" t="s">
        <v>1771</v>
      </c>
      <c r="AA260" s="290" t="s">
        <v>1771</v>
      </c>
      <c r="AB260" s="290" t="s">
        <v>1771</v>
      </c>
      <c r="AC260" s="290" t="s">
        <v>1771</v>
      </c>
      <c r="AD260" s="290" t="s">
        <v>1771</v>
      </c>
      <c r="AE260" s="290" t="s">
        <v>1771</v>
      </c>
      <c r="AF260" s="290" t="s">
        <v>1771</v>
      </c>
      <c r="AG260" s="290" t="s">
        <v>1771</v>
      </c>
      <c r="AH260" s="290" t="s">
        <v>1771</v>
      </c>
      <c r="AI260" s="290" t="s">
        <v>1771</v>
      </c>
      <c r="AJ260" s="290" t="s">
        <v>1771</v>
      </c>
      <c r="AK260" s="290" t="s">
        <v>1771</v>
      </c>
      <c r="AL260" s="290" t="s">
        <v>1771</v>
      </c>
      <c r="AM260" s="290" t="s">
        <v>1771</v>
      </c>
      <c r="AN260" s="290" t="s">
        <v>1771</v>
      </c>
      <c r="AO260" s="290"/>
      <c r="AP260" s="290" t="s">
        <v>1771</v>
      </c>
      <c r="AQ260" s="290" t="s">
        <v>1771</v>
      </c>
      <c r="AR260" s="290" t="s">
        <v>1771</v>
      </c>
      <c r="AS260" s="290" t="s">
        <v>1771</v>
      </c>
      <c r="AT260" s="290" t="s">
        <v>1771</v>
      </c>
      <c r="AU260" s="290" t="s">
        <v>1771</v>
      </c>
      <c r="AV260" s="290" t="s">
        <v>1771</v>
      </c>
      <c r="AW260" s="290" t="s">
        <v>1771</v>
      </c>
      <c r="AX260" s="290" t="s">
        <v>1771</v>
      </c>
      <c r="AY260" s="290" t="s">
        <v>1771</v>
      </c>
      <c r="AZ260" s="290" t="s">
        <v>1771</v>
      </c>
      <c r="BA260" s="290" t="s">
        <v>1771</v>
      </c>
      <c r="BB260" s="290" t="s">
        <v>1771</v>
      </c>
      <c r="BC260" s="290" t="s">
        <v>1771</v>
      </c>
      <c r="BD260" s="290" t="s">
        <v>1771</v>
      </c>
      <c r="BE260" s="290" t="s">
        <v>1771</v>
      </c>
      <c r="BF260" s="290" t="s">
        <v>1771</v>
      </c>
      <c r="BG260" s="290" t="s">
        <v>1771</v>
      </c>
      <c r="BH260" s="290" t="s">
        <v>1771</v>
      </c>
      <c r="BI260" s="290" t="s">
        <v>1771</v>
      </c>
      <c r="BJ260" s="290" t="s">
        <v>1771</v>
      </c>
      <c r="BK260" s="290"/>
      <c r="BL260" s="290"/>
      <c r="BM260" s="290"/>
      <c r="BN260" s="290"/>
      <c r="BO260" s="290"/>
      <c r="BP260" s="290"/>
      <c r="BQ260" s="290"/>
      <c r="BR260" s="290"/>
      <c r="BS260" s="290"/>
      <c r="BT260" s="290"/>
      <c r="BU260" s="290"/>
      <c r="BV260" s="290"/>
      <c r="BW260" s="290"/>
      <c r="BX260" s="290"/>
      <c r="BY260" s="290"/>
      <c r="BZ260" s="290"/>
      <c r="CA260" s="291">
        <f t="shared" si="52"/>
        <v>0</v>
      </c>
      <c r="CB260" s="292" t="e">
        <f t="shared" si="58"/>
        <v>#DIV/0!</v>
      </c>
      <c r="CC260" s="291">
        <f t="shared" si="56"/>
        <v>0</v>
      </c>
      <c r="CD260" s="292" t="e">
        <f t="shared" si="59"/>
        <v>#DIV/0!</v>
      </c>
      <c r="CE260" s="291">
        <f t="shared" si="57"/>
        <v>0</v>
      </c>
      <c r="CF260" s="292" t="e">
        <f t="shared" si="53"/>
        <v>#DIV/0!</v>
      </c>
      <c r="CG260" s="291" t="e">
        <f t="shared" si="54"/>
        <v>#DIV/0!</v>
      </c>
      <c r="CH260" s="291" t="e">
        <f t="shared" si="55"/>
        <v>#DIV/0!</v>
      </c>
      <c r="CI260" s="274"/>
    </row>
    <row r="261" spans="1:87" ht="24">
      <c r="A261" s="285">
        <v>189</v>
      </c>
      <c r="B261" s="286">
        <v>391</v>
      </c>
      <c r="C261" s="317" t="s">
        <v>998</v>
      </c>
      <c r="D261" s="318"/>
      <c r="E261" s="319"/>
      <c r="F261" s="287" t="s">
        <v>1176</v>
      </c>
      <c r="G261" s="287" t="s">
        <v>1176</v>
      </c>
      <c r="H261" s="287" t="s">
        <v>1176</v>
      </c>
      <c r="I261" s="287" t="s">
        <v>1176</v>
      </c>
      <c r="J261" s="392" t="s">
        <v>1159</v>
      </c>
      <c r="K261" s="287" t="s">
        <v>1176</v>
      </c>
      <c r="L261" s="287" t="s">
        <v>1176</v>
      </c>
      <c r="M261" s="287" t="s">
        <v>1176</v>
      </c>
      <c r="N261" s="287" t="s">
        <v>1176</v>
      </c>
      <c r="O261" s="287" t="s">
        <v>1176</v>
      </c>
      <c r="P261" s="287" t="s">
        <v>1176</v>
      </c>
      <c r="Q261" s="287" t="s">
        <v>1176</v>
      </c>
      <c r="R261" s="287" t="s">
        <v>1176</v>
      </c>
      <c r="S261" s="287" t="s">
        <v>1176</v>
      </c>
      <c r="T261" s="287" t="s">
        <v>1176</v>
      </c>
      <c r="U261" s="287" t="s">
        <v>1176</v>
      </c>
      <c r="V261" s="287" t="s">
        <v>1176</v>
      </c>
      <c r="W261" s="287" t="s">
        <v>1176</v>
      </c>
      <c r="X261" s="287" t="s">
        <v>1176</v>
      </c>
      <c r="Y261" s="287" t="s">
        <v>1176</v>
      </c>
      <c r="Z261" s="287" t="s">
        <v>1176</v>
      </c>
      <c r="AA261" s="287" t="s">
        <v>1176</v>
      </c>
      <c r="AB261" s="287" t="s">
        <v>1176</v>
      </c>
      <c r="AC261" s="287" t="s">
        <v>1176</v>
      </c>
      <c r="AD261" s="287" t="s">
        <v>1176</v>
      </c>
      <c r="AE261" s="287" t="s">
        <v>1176</v>
      </c>
      <c r="AF261" s="287" t="s">
        <v>1176</v>
      </c>
      <c r="AG261" s="287" t="s">
        <v>1176</v>
      </c>
      <c r="AH261" s="287" t="s">
        <v>1176</v>
      </c>
      <c r="AI261" s="287" t="s">
        <v>1176</v>
      </c>
      <c r="AJ261" s="287" t="s">
        <v>1176</v>
      </c>
      <c r="AK261" s="287" t="s">
        <v>1176</v>
      </c>
      <c r="AL261" s="287" t="s">
        <v>1176</v>
      </c>
      <c r="AM261" s="287" t="s">
        <v>1176</v>
      </c>
      <c r="AN261" s="287" t="s">
        <v>1176</v>
      </c>
      <c r="AO261" s="287"/>
      <c r="AP261" s="287" t="s">
        <v>1176</v>
      </c>
      <c r="AQ261" s="287" t="s">
        <v>1176</v>
      </c>
      <c r="AR261" s="287" t="s">
        <v>1176</v>
      </c>
      <c r="AS261" s="287"/>
      <c r="AT261" s="287" t="s">
        <v>1176</v>
      </c>
      <c r="AU261" s="287" t="s">
        <v>1176</v>
      </c>
      <c r="AV261" s="287" t="s">
        <v>1176</v>
      </c>
      <c r="AW261" s="287" t="s">
        <v>1176</v>
      </c>
      <c r="AX261" s="287" t="s">
        <v>1176</v>
      </c>
      <c r="AY261" s="287"/>
      <c r="AZ261" s="287" t="s">
        <v>1176</v>
      </c>
      <c r="BA261" s="287" t="s">
        <v>1176</v>
      </c>
      <c r="BB261" s="287"/>
      <c r="BC261" s="287" t="s">
        <v>1176</v>
      </c>
      <c r="BD261" s="287" t="s">
        <v>1176</v>
      </c>
      <c r="BE261" s="287" t="s">
        <v>1176</v>
      </c>
      <c r="BF261" s="287" t="s">
        <v>1176</v>
      </c>
      <c r="BG261" s="287" t="s">
        <v>1176</v>
      </c>
      <c r="BH261" s="287" t="s">
        <v>1176</v>
      </c>
      <c r="BI261" s="287" t="s">
        <v>1176</v>
      </c>
      <c r="BJ261" s="287" t="s">
        <v>1176</v>
      </c>
      <c r="BK261" s="287" t="s">
        <v>1176</v>
      </c>
      <c r="BL261" s="287" t="s">
        <v>1176</v>
      </c>
      <c r="BM261" s="287" t="s">
        <v>1176</v>
      </c>
      <c r="BN261" s="287" t="s">
        <v>1176</v>
      </c>
      <c r="BO261" s="287" t="s">
        <v>1176</v>
      </c>
      <c r="BP261" s="287" t="s">
        <v>1176</v>
      </c>
      <c r="BQ261" s="287" t="s">
        <v>1176</v>
      </c>
      <c r="BR261" s="287" t="s">
        <v>1176</v>
      </c>
      <c r="BS261" s="287" t="s">
        <v>1176</v>
      </c>
      <c r="BT261" s="287" t="s">
        <v>1176</v>
      </c>
      <c r="BU261" s="287" t="s">
        <v>1176</v>
      </c>
      <c r="BV261" s="287" t="s">
        <v>1176</v>
      </c>
      <c r="BW261" s="287" t="s">
        <v>1176</v>
      </c>
      <c r="BX261" s="287" t="s">
        <v>1176</v>
      </c>
      <c r="BY261" s="287" t="s">
        <v>1176</v>
      </c>
      <c r="BZ261" s="287" t="s">
        <v>1176</v>
      </c>
      <c r="CA261" s="287" t="s">
        <v>1176</v>
      </c>
      <c r="CB261" s="287" t="s">
        <v>1176</v>
      </c>
      <c r="CC261" s="287" t="s">
        <v>1176</v>
      </c>
      <c r="CD261" s="287" t="s">
        <v>1176</v>
      </c>
      <c r="CE261" s="287" t="s">
        <v>1176</v>
      </c>
      <c r="CF261" s="287" t="s">
        <v>1176</v>
      </c>
      <c r="CG261" s="287" t="s">
        <v>1176</v>
      </c>
      <c r="CH261" s="287" t="s">
        <v>1176</v>
      </c>
      <c r="CI261" s="274"/>
    </row>
    <row r="262" spans="1:87" ht="409.5">
      <c r="A262" s="285">
        <v>204</v>
      </c>
      <c r="B262" s="384">
        <v>425</v>
      </c>
      <c r="C262" s="385" t="s">
        <v>1727</v>
      </c>
      <c r="D262" s="386" t="s">
        <v>23</v>
      </c>
      <c r="E262" s="385" t="s">
        <v>1722</v>
      </c>
      <c r="F262" s="386" t="s">
        <v>23</v>
      </c>
      <c r="G262" s="290" t="s">
        <v>1722</v>
      </c>
      <c r="H262" s="290" t="s">
        <v>860</v>
      </c>
      <c r="I262" s="290" t="s">
        <v>1303</v>
      </c>
      <c r="J262" s="70" t="s">
        <v>1159</v>
      </c>
      <c r="K262" s="288" t="s">
        <v>1082</v>
      </c>
      <c r="L262" s="289" t="s">
        <v>648</v>
      </c>
      <c r="M262" s="290" t="s">
        <v>648</v>
      </c>
      <c r="N262" s="290"/>
      <c r="O262" s="290" t="s">
        <v>648</v>
      </c>
      <c r="P262" s="290"/>
      <c r="Q262" s="290"/>
      <c r="R262" s="290"/>
      <c r="S262" s="290"/>
      <c r="T262" s="290"/>
      <c r="U262" s="290"/>
      <c r="V262" s="290"/>
      <c r="W262" s="290" t="s">
        <v>1768</v>
      </c>
      <c r="X262" s="290" t="s">
        <v>1768</v>
      </c>
      <c r="Y262" s="290" t="s">
        <v>1768</v>
      </c>
      <c r="Z262" s="290" t="s">
        <v>1768</v>
      </c>
      <c r="AA262" s="290"/>
      <c r="AB262" s="290"/>
      <c r="AC262" s="290"/>
      <c r="AD262" s="290" t="s">
        <v>1768</v>
      </c>
      <c r="AE262" s="290" t="s">
        <v>1768</v>
      </c>
      <c r="AF262" s="290" t="s">
        <v>1768</v>
      </c>
      <c r="AG262" s="290" t="s">
        <v>1768</v>
      </c>
      <c r="AH262" s="290" t="s">
        <v>1768</v>
      </c>
      <c r="AI262" s="290"/>
      <c r="AJ262" s="290"/>
      <c r="AK262" s="290"/>
      <c r="AL262" s="290"/>
      <c r="AM262" s="290"/>
      <c r="AN262" s="290"/>
      <c r="AO262" s="290"/>
      <c r="AP262" s="290"/>
      <c r="AQ262" s="290"/>
      <c r="AR262" s="290"/>
      <c r="AS262" s="290"/>
      <c r="AT262" s="290"/>
      <c r="AU262" s="290"/>
      <c r="AV262" s="290"/>
      <c r="AW262" s="290"/>
      <c r="AX262" s="290"/>
      <c r="AY262" s="290"/>
      <c r="AZ262" s="290"/>
      <c r="BA262" s="290"/>
      <c r="BB262" s="290"/>
      <c r="BC262" s="290"/>
      <c r="BD262" s="290"/>
      <c r="BE262" s="290"/>
      <c r="BF262" s="290"/>
      <c r="BG262" s="290"/>
      <c r="BH262" s="290"/>
      <c r="BI262" s="290"/>
      <c r="BJ262" s="290"/>
      <c r="BK262" s="290"/>
      <c r="BL262" s="290"/>
      <c r="BM262" s="290"/>
      <c r="BN262" s="290"/>
      <c r="BO262" s="290"/>
      <c r="BP262" s="290"/>
      <c r="BQ262" s="290"/>
      <c r="BR262" s="290"/>
      <c r="BS262" s="290"/>
      <c r="BT262" s="290"/>
      <c r="BU262" s="290"/>
      <c r="BV262" s="290"/>
      <c r="BW262" s="290"/>
      <c r="BX262" s="290"/>
      <c r="BY262" s="290"/>
      <c r="BZ262" s="290"/>
      <c r="CA262" s="291">
        <f t="shared" si="52"/>
        <v>0</v>
      </c>
      <c r="CB262" s="292" t="e">
        <f>CA262/COUNTA($BK262:$BT262)</f>
        <v>#DIV/0!</v>
      </c>
      <c r="CC262" s="291">
        <f t="shared" si="56"/>
        <v>0</v>
      </c>
      <c r="CD262" s="292" t="e">
        <f>CC262/COUNTA($BK262:$BT262)</f>
        <v>#DIV/0!</v>
      </c>
      <c r="CE262" s="291">
        <f t="shared" si="57"/>
        <v>0</v>
      </c>
      <c r="CF262" s="292" t="e">
        <f t="shared" si="53"/>
        <v>#DIV/0!</v>
      </c>
      <c r="CG262" s="291" t="e">
        <f t="shared" si="54"/>
        <v>#DIV/0!</v>
      </c>
      <c r="CH262" s="291" t="e">
        <f t="shared" si="55"/>
        <v>#DIV/0!</v>
      </c>
      <c r="CI262" s="274"/>
    </row>
    <row r="263" spans="1:87" ht="228">
      <c r="A263" s="285">
        <v>206</v>
      </c>
      <c r="B263" s="384">
        <v>431</v>
      </c>
      <c r="C263" s="385" t="s">
        <v>1558</v>
      </c>
      <c r="D263" s="386" t="s">
        <v>25</v>
      </c>
      <c r="E263" s="385" t="s">
        <v>1723</v>
      </c>
      <c r="F263" s="386" t="s">
        <v>25</v>
      </c>
      <c r="G263" s="290" t="s">
        <v>1723</v>
      </c>
      <c r="H263" s="290" t="s">
        <v>1561</v>
      </c>
      <c r="I263" s="290" t="s">
        <v>1303</v>
      </c>
      <c r="J263" s="70" t="s">
        <v>1159</v>
      </c>
      <c r="K263" s="288" t="s">
        <v>1082</v>
      </c>
      <c r="L263" s="289" t="s">
        <v>648</v>
      </c>
      <c r="M263" s="200" t="s">
        <v>648</v>
      </c>
      <c r="N263" s="200" t="s">
        <v>648</v>
      </c>
      <c r="O263" s="200" t="s">
        <v>648</v>
      </c>
      <c r="P263" s="200" t="s">
        <v>648</v>
      </c>
      <c r="Q263" s="200" t="s">
        <v>648</v>
      </c>
      <c r="R263" s="200" t="s">
        <v>648</v>
      </c>
      <c r="S263" s="200" t="s">
        <v>648</v>
      </c>
      <c r="T263" s="200" t="s">
        <v>648</v>
      </c>
      <c r="U263" s="200" t="s">
        <v>648</v>
      </c>
      <c r="V263" s="290"/>
      <c r="W263" s="290" t="s">
        <v>1771</v>
      </c>
      <c r="X263" s="290" t="s">
        <v>1771</v>
      </c>
      <c r="Y263" s="290" t="s">
        <v>1771</v>
      </c>
      <c r="Z263" s="290" t="s">
        <v>1771</v>
      </c>
      <c r="AA263" s="290" t="s">
        <v>1771</v>
      </c>
      <c r="AB263" s="290" t="s">
        <v>1771</v>
      </c>
      <c r="AC263" s="290" t="s">
        <v>1771</v>
      </c>
      <c r="AD263" s="290" t="s">
        <v>1771</v>
      </c>
      <c r="AE263" s="290" t="s">
        <v>1771</v>
      </c>
      <c r="AF263" s="290" t="s">
        <v>1771</v>
      </c>
      <c r="AG263" s="290" t="s">
        <v>1771</v>
      </c>
      <c r="AH263" s="290" t="s">
        <v>1771</v>
      </c>
      <c r="AI263" s="290" t="s">
        <v>1771</v>
      </c>
      <c r="AJ263" s="290" t="s">
        <v>1771</v>
      </c>
      <c r="AK263" s="290" t="s">
        <v>1771</v>
      </c>
      <c r="AL263" s="290" t="s">
        <v>1771</v>
      </c>
      <c r="AM263" s="290" t="s">
        <v>1771</v>
      </c>
      <c r="AN263" s="290" t="s">
        <v>1771</v>
      </c>
      <c r="AO263" s="290"/>
      <c r="AP263" s="290" t="s">
        <v>1771</v>
      </c>
      <c r="AQ263" s="290" t="s">
        <v>1771</v>
      </c>
      <c r="AR263" s="290" t="s">
        <v>1771</v>
      </c>
      <c r="AS263" s="290" t="s">
        <v>1771</v>
      </c>
      <c r="AT263" s="290" t="s">
        <v>1771</v>
      </c>
      <c r="AU263" s="290" t="s">
        <v>1771</v>
      </c>
      <c r="AV263" s="290" t="s">
        <v>1771</v>
      </c>
      <c r="AW263" s="290" t="s">
        <v>1771</v>
      </c>
      <c r="AX263" s="290" t="s">
        <v>1771</v>
      </c>
      <c r="AY263" s="290" t="s">
        <v>1771</v>
      </c>
      <c r="AZ263" s="290" t="s">
        <v>1771</v>
      </c>
      <c r="BA263" s="290" t="s">
        <v>1771</v>
      </c>
      <c r="BB263" s="290" t="s">
        <v>1771</v>
      </c>
      <c r="BC263" s="290" t="s">
        <v>1771</v>
      </c>
      <c r="BD263" s="290" t="s">
        <v>1771</v>
      </c>
      <c r="BE263" s="290" t="s">
        <v>1771</v>
      </c>
      <c r="BF263" s="290" t="s">
        <v>1771</v>
      </c>
      <c r="BG263" s="290" t="s">
        <v>1771</v>
      </c>
      <c r="BH263" s="290" t="s">
        <v>1771</v>
      </c>
      <c r="BI263" s="290" t="s">
        <v>1771</v>
      </c>
      <c r="BJ263" s="290" t="s">
        <v>1771</v>
      </c>
      <c r="BK263" s="290"/>
      <c r="BL263" s="290"/>
      <c r="BM263" s="290"/>
      <c r="BN263" s="290"/>
      <c r="BO263" s="290"/>
      <c r="BP263" s="290"/>
      <c r="BQ263" s="290"/>
      <c r="BR263" s="290"/>
      <c r="BS263" s="290"/>
      <c r="BT263" s="290"/>
      <c r="BU263" s="290"/>
      <c r="BV263" s="290"/>
      <c r="BW263" s="290"/>
      <c r="BX263" s="290"/>
      <c r="BY263" s="290"/>
      <c r="BZ263" s="290"/>
      <c r="CA263" s="291">
        <f t="shared" si="52"/>
        <v>0</v>
      </c>
      <c r="CB263" s="292" t="e">
        <f>CA263/COUNTA($BK263:$BT263)</f>
        <v>#DIV/0!</v>
      </c>
      <c r="CC263" s="291">
        <f t="shared" si="56"/>
        <v>0</v>
      </c>
      <c r="CD263" s="292" t="e">
        <f>CC263/COUNTA($BK263:$BT263)</f>
        <v>#DIV/0!</v>
      </c>
      <c r="CE263" s="291">
        <f t="shared" si="57"/>
        <v>0</v>
      </c>
      <c r="CF263" s="292" t="e">
        <f t="shared" si="53"/>
        <v>#DIV/0!</v>
      </c>
      <c r="CG263" s="291" t="e">
        <f t="shared" si="54"/>
        <v>#DIV/0!</v>
      </c>
      <c r="CH263" s="291" t="e">
        <f t="shared" si="55"/>
        <v>#DIV/0!</v>
      </c>
      <c r="CI263" s="274"/>
    </row>
    <row r="264" spans="1:87" ht="384">
      <c r="A264" s="285">
        <v>207</v>
      </c>
      <c r="B264" s="384">
        <v>434</v>
      </c>
      <c r="C264" s="385" t="s">
        <v>1559</v>
      </c>
      <c r="D264" s="386" t="s">
        <v>23</v>
      </c>
      <c r="E264" s="385" t="s">
        <v>1724</v>
      </c>
      <c r="F264" s="386" t="s">
        <v>25</v>
      </c>
      <c r="G264" s="290" t="s">
        <v>1724</v>
      </c>
      <c r="H264" s="290" t="s">
        <v>114</v>
      </c>
      <c r="I264" s="290" t="s">
        <v>1303</v>
      </c>
      <c r="J264" s="70" t="s">
        <v>1159</v>
      </c>
      <c r="K264" s="288" t="s">
        <v>1082</v>
      </c>
      <c r="L264" s="289" t="s">
        <v>648</v>
      </c>
      <c r="M264" s="200" t="s">
        <v>648</v>
      </c>
      <c r="N264" s="200" t="s">
        <v>648</v>
      </c>
      <c r="O264" s="200" t="s">
        <v>648</v>
      </c>
      <c r="P264" s="200" t="s">
        <v>648</v>
      </c>
      <c r="Q264" s="200" t="s">
        <v>648</v>
      </c>
      <c r="R264" s="200" t="s">
        <v>648</v>
      </c>
      <c r="S264" s="200" t="s">
        <v>648</v>
      </c>
      <c r="T264" s="200" t="s">
        <v>648</v>
      </c>
      <c r="U264" s="200" t="s">
        <v>648</v>
      </c>
      <c r="V264" s="290"/>
      <c r="W264" s="290" t="s">
        <v>1771</v>
      </c>
      <c r="X264" s="290" t="s">
        <v>1771</v>
      </c>
      <c r="Y264" s="290" t="s">
        <v>1771</v>
      </c>
      <c r="Z264" s="290" t="s">
        <v>1771</v>
      </c>
      <c r="AA264" s="290" t="s">
        <v>1771</v>
      </c>
      <c r="AB264" s="290" t="s">
        <v>1771</v>
      </c>
      <c r="AC264" s="290" t="s">
        <v>1771</v>
      </c>
      <c r="AD264" s="290" t="s">
        <v>1771</v>
      </c>
      <c r="AE264" s="290" t="s">
        <v>1771</v>
      </c>
      <c r="AF264" s="290" t="s">
        <v>1771</v>
      </c>
      <c r="AG264" s="290" t="s">
        <v>1771</v>
      </c>
      <c r="AH264" s="290" t="s">
        <v>1771</v>
      </c>
      <c r="AI264" s="290" t="s">
        <v>1771</v>
      </c>
      <c r="AJ264" s="290" t="s">
        <v>1771</v>
      </c>
      <c r="AK264" s="290" t="s">
        <v>1771</v>
      </c>
      <c r="AL264" s="290" t="s">
        <v>1771</v>
      </c>
      <c r="AM264" s="290" t="s">
        <v>1771</v>
      </c>
      <c r="AN264" s="290" t="s">
        <v>1771</v>
      </c>
      <c r="AO264" s="290"/>
      <c r="AP264" s="290" t="s">
        <v>1771</v>
      </c>
      <c r="AQ264" s="290" t="s">
        <v>1771</v>
      </c>
      <c r="AR264" s="290" t="s">
        <v>1771</v>
      </c>
      <c r="AS264" s="290" t="s">
        <v>1771</v>
      </c>
      <c r="AT264" s="290" t="s">
        <v>1771</v>
      </c>
      <c r="AU264" s="290" t="s">
        <v>1771</v>
      </c>
      <c r="AV264" s="290" t="s">
        <v>1771</v>
      </c>
      <c r="AW264" s="290" t="s">
        <v>1771</v>
      </c>
      <c r="AX264" s="290" t="s">
        <v>1771</v>
      </c>
      <c r="AY264" s="290" t="s">
        <v>1771</v>
      </c>
      <c r="AZ264" s="290" t="s">
        <v>1771</v>
      </c>
      <c r="BA264" s="290" t="s">
        <v>1771</v>
      </c>
      <c r="BB264" s="290" t="s">
        <v>1771</v>
      </c>
      <c r="BC264" s="290" t="s">
        <v>1771</v>
      </c>
      <c r="BD264" s="290" t="s">
        <v>1771</v>
      </c>
      <c r="BE264" s="290" t="s">
        <v>1771</v>
      </c>
      <c r="BF264" s="290" t="s">
        <v>1771</v>
      </c>
      <c r="BG264" s="290" t="s">
        <v>1771</v>
      </c>
      <c r="BH264" s="290" t="s">
        <v>1771</v>
      </c>
      <c r="BI264" s="290" t="s">
        <v>1771</v>
      </c>
      <c r="BJ264" s="290" t="s">
        <v>1771</v>
      </c>
      <c r="BK264" s="290"/>
      <c r="BL264" s="290"/>
      <c r="BM264" s="290"/>
      <c r="BN264" s="290"/>
      <c r="BO264" s="290"/>
      <c r="BP264" s="290"/>
      <c r="BQ264" s="290"/>
      <c r="BR264" s="290"/>
      <c r="BS264" s="290"/>
      <c r="BT264" s="290"/>
      <c r="BU264" s="290"/>
      <c r="BV264" s="290"/>
      <c r="BW264" s="290"/>
      <c r="BX264" s="290"/>
      <c r="BY264" s="290"/>
      <c r="BZ264" s="290"/>
      <c r="CA264" s="291">
        <f t="shared" si="52"/>
        <v>0</v>
      </c>
      <c r="CB264" s="292" t="e">
        <f>CA264/COUNTA($BK264:$BT264)</f>
        <v>#DIV/0!</v>
      </c>
      <c r="CC264" s="291">
        <f t="shared" si="56"/>
        <v>0</v>
      </c>
      <c r="CD264" s="292" t="e">
        <f>CC264/COUNTA($BK264:$BT264)</f>
        <v>#DIV/0!</v>
      </c>
      <c r="CE264" s="291">
        <f t="shared" si="57"/>
        <v>0</v>
      </c>
      <c r="CF264" s="292" t="e">
        <f t="shared" si="53"/>
        <v>#DIV/0!</v>
      </c>
      <c r="CG264" s="291" t="e">
        <f t="shared" si="54"/>
        <v>#DIV/0!</v>
      </c>
      <c r="CH264" s="291" t="e">
        <f t="shared" si="55"/>
        <v>#DIV/0!</v>
      </c>
      <c r="CI264" s="274"/>
    </row>
    <row r="265" spans="1:87" ht="409.5">
      <c r="A265" s="285">
        <v>208</v>
      </c>
      <c r="B265" s="384">
        <v>437</v>
      </c>
      <c r="C265" s="385" t="s">
        <v>1728</v>
      </c>
      <c r="D265" s="386" t="s">
        <v>23</v>
      </c>
      <c r="E265" s="385" t="s">
        <v>1725</v>
      </c>
      <c r="F265" s="386" t="s">
        <v>25</v>
      </c>
      <c r="G265" s="290" t="s">
        <v>1725</v>
      </c>
      <c r="H265" s="290" t="s">
        <v>1730</v>
      </c>
      <c r="I265" s="290" t="s">
        <v>1303</v>
      </c>
      <c r="J265" s="70" t="s">
        <v>1159</v>
      </c>
      <c r="K265" s="288" t="s">
        <v>1082</v>
      </c>
      <c r="L265" s="289" t="s">
        <v>648</v>
      </c>
      <c r="M265" s="200" t="s">
        <v>648</v>
      </c>
      <c r="N265" s="200" t="s">
        <v>648</v>
      </c>
      <c r="O265" s="200" t="s">
        <v>648</v>
      </c>
      <c r="P265" s="200" t="s">
        <v>648</v>
      </c>
      <c r="Q265" s="200" t="s">
        <v>648</v>
      </c>
      <c r="R265" s="200" t="s">
        <v>648</v>
      </c>
      <c r="S265" s="200" t="s">
        <v>648</v>
      </c>
      <c r="T265" s="200" t="s">
        <v>648</v>
      </c>
      <c r="U265" s="200" t="s">
        <v>648</v>
      </c>
      <c r="V265" s="290"/>
      <c r="W265" s="290" t="s">
        <v>1771</v>
      </c>
      <c r="X265" s="290" t="s">
        <v>1771</v>
      </c>
      <c r="Y265" s="290" t="s">
        <v>1771</v>
      </c>
      <c r="Z265" s="290" t="s">
        <v>1771</v>
      </c>
      <c r="AA265" s="290" t="s">
        <v>1771</v>
      </c>
      <c r="AB265" s="290" t="s">
        <v>1771</v>
      </c>
      <c r="AC265" s="290" t="s">
        <v>1771</v>
      </c>
      <c r="AD265" s="290" t="s">
        <v>1771</v>
      </c>
      <c r="AE265" s="290" t="s">
        <v>1771</v>
      </c>
      <c r="AF265" s="290" t="s">
        <v>1771</v>
      </c>
      <c r="AG265" s="290" t="s">
        <v>1771</v>
      </c>
      <c r="AH265" s="290" t="s">
        <v>1771</v>
      </c>
      <c r="AI265" s="290" t="s">
        <v>1771</v>
      </c>
      <c r="AJ265" s="290" t="s">
        <v>1771</v>
      </c>
      <c r="AK265" s="290" t="s">
        <v>1771</v>
      </c>
      <c r="AL265" s="290" t="s">
        <v>1771</v>
      </c>
      <c r="AM265" s="290" t="s">
        <v>1771</v>
      </c>
      <c r="AN265" s="290" t="s">
        <v>1771</v>
      </c>
      <c r="AO265" s="290"/>
      <c r="AP265" s="290" t="s">
        <v>1771</v>
      </c>
      <c r="AQ265" s="290" t="s">
        <v>1771</v>
      </c>
      <c r="AR265" s="290" t="s">
        <v>1771</v>
      </c>
      <c r="AS265" s="290" t="s">
        <v>1771</v>
      </c>
      <c r="AT265" s="290" t="s">
        <v>1771</v>
      </c>
      <c r="AU265" s="290" t="s">
        <v>1771</v>
      </c>
      <c r="AV265" s="290" t="s">
        <v>1771</v>
      </c>
      <c r="AW265" s="290" t="s">
        <v>1771</v>
      </c>
      <c r="AX265" s="290" t="s">
        <v>1771</v>
      </c>
      <c r="AY265" s="290" t="s">
        <v>1771</v>
      </c>
      <c r="AZ265" s="290" t="s">
        <v>1771</v>
      </c>
      <c r="BA265" s="290" t="s">
        <v>1771</v>
      </c>
      <c r="BB265" s="290" t="s">
        <v>1771</v>
      </c>
      <c r="BC265" s="290" t="s">
        <v>1771</v>
      </c>
      <c r="BD265" s="290" t="s">
        <v>1771</v>
      </c>
      <c r="BE265" s="290" t="s">
        <v>1771</v>
      </c>
      <c r="BF265" s="290" t="s">
        <v>1771</v>
      </c>
      <c r="BG265" s="290" t="s">
        <v>1771</v>
      </c>
      <c r="BH265" s="290" t="s">
        <v>1771</v>
      </c>
      <c r="BI265" s="290" t="s">
        <v>1771</v>
      </c>
      <c r="BJ265" s="290" t="s">
        <v>1771</v>
      </c>
      <c r="BK265" s="290"/>
      <c r="BL265" s="290"/>
      <c r="BM265" s="290"/>
      <c r="BN265" s="290"/>
      <c r="BO265" s="290"/>
      <c r="BP265" s="290"/>
      <c r="BQ265" s="290"/>
      <c r="BR265" s="290"/>
      <c r="BS265" s="290"/>
      <c r="BT265" s="290"/>
      <c r="BU265" s="290"/>
      <c r="BV265" s="290"/>
      <c r="BW265" s="290"/>
      <c r="BX265" s="290"/>
      <c r="BY265" s="290"/>
      <c r="BZ265" s="290"/>
      <c r="CA265" s="291">
        <f t="shared" si="52"/>
        <v>0</v>
      </c>
      <c r="CB265" s="292" t="e">
        <f>CA265/COUNTA($BK265:$BT265)</f>
        <v>#DIV/0!</v>
      </c>
      <c r="CC265" s="291">
        <f t="shared" si="56"/>
        <v>0</v>
      </c>
      <c r="CD265" s="292" t="e">
        <f>CC265/COUNTA($BK265:$BT265)</f>
        <v>#DIV/0!</v>
      </c>
      <c r="CE265" s="291">
        <f t="shared" si="57"/>
        <v>0</v>
      </c>
      <c r="CF265" s="292" t="e">
        <f t="shared" si="53"/>
        <v>#DIV/0!</v>
      </c>
      <c r="CG265" s="291" t="e">
        <f t="shared" si="54"/>
        <v>#DIV/0!</v>
      </c>
      <c r="CH265" s="291" t="e">
        <f t="shared" si="55"/>
        <v>#DIV/0!</v>
      </c>
      <c r="CI265" s="274"/>
    </row>
    <row r="266" spans="1:87" ht="409.5">
      <c r="A266" s="285">
        <v>209</v>
      </c>
      <c r="B266" s="384">
        <v>438</v>
      </c>
      <c r="C266" s="385" t="s">
        <v>1726</v>
      </c>
      <c r="D266" s="386" t="s">
        <v>23</v>
      </c>
      <c r="E266" s="385" t="s">
        <v>118</v>
      </c>
      <c r="F266" s="386" t="s">
        <v>105</v>
      </c>
      <c r="G266" s="290" t="s">
        <v>118</v>
      </c>
      <c r="H266" s="290" t="s">
        <v>1729</v>
      </c>
      <c r="I266" s="290" t="s">
        <v>1303</v>
      </c>
      <c r="J266" s="70" t="s">
        <v>1159</v>
      </c>
      <c r="K266" s="288" t="s">
        <v>1082</v>
      </c>
      <c r="L266" s="289" t="s">
        <v>648</v>
      </c>
      <c r="M266" s="200" t="s">
        <v>648</v>
      </c>
      <c r="N266" s="200" t="s">
        <v>648</v>
      </c>
      <c r="O266" s="200" t="s">
        <v>648</v>
      </c>
      <c r="P266" s="200" t="s">
        <v>648</v>
      </c>
      <c r="Q266" s="200" t="s">
        <v>648</v>
      </c>
      <c r="R266" s="200" t="s">
        <v>648</v>
      </c>
      <c r="S266" s="200" t="s">
        <v>648</v>
      </c>
      <c r="T266" s="200" t="s">
        <v>648</v>
      </c>
      <c r="U266" s="200" t="s">
        <v>648</v>
      </c>
      <c r="V266" s="290"/>
      <c r="W266" s="290" t="s">
        <v>1771</v>
      </c>
      <c r="X266" s="290" t="s">
        <v>1771</v>
      </c>
      <c r="Y266" s="290" t="s">
        <v>1771</v>
      </c>
      <c r="Z266" s="290" t="s">
        <v>1771</v>
      </c>
      <c r="AA266" s="290" t="s">
        <v>1771</v>
      </c>
      <c r="AB266" s="290" t="s">
        <v>1771</v>
      </c>
      <c r="AC266" s="290" t="s">
        <v>1771</v>
      </c>
      <c r="AD266" s="290" t="s">
        <v>1771</v>
      </c>
      <c r="AE266" s="290" t="s">
        <v>1771</v>
      </c>
      <c r="AF266" s="290" t="s">
        <v>1771</v>
      </c>
      <c r="AG266" s="290" t="s">
        <v>1771</v>
      </c>
      <c r="AH266" s="290" t="s">
        <v>1771</v>
      </c>
      <c r="AI266" s="290" t="s">
        <v>1771</v>
      </c>
      <c r="AJ266" s="290" t="s">
        <v>1771</v>
      </c>
      <c r="AK266" s="290" t="s">
        <v>1771</v>
      </c>
      <c r="AL266" s="290" t="s">
        <v>1771</v>
      </c>
      <c r="AM266" s="290" t="s">
        <v>1771</v>
      </c>
      <c r="AN266" s="290" t="s">
        <v>1771</v>
      </c>
      <c r="AO266" s="290"/>
      <c r="AP266" s="290" t="s">
        <v>1771</v>
      </c>
      <c r="AQ266" s="290" t="s">
        <v>1771</v>
      </c>
      <c r="AR266" s="290" t="s">
        <v>1771</v>
      </c>
      <c r="AS266" s="290" t="s">
        <v>1771</v>
      </c>
      <c r="AT266" s="290" t="s">
        <v>1771</v>
      </c>
      <c r="AU266" s="290" t="s">
        <v>1771</v>
      </c>
      <c r="AV266" s="290" t="s">
        <v>1771</v>
      </c>
      <c r="AW266" s="290" t="s">
        <v>1771</v>
      </c>
      <c r="AX266" s="290" t="s">
        <v>1771</v>
      </c>
      <c r="AY266" s="290" t="s">
        <v>1771</v>
      </c>
      <c r="AZ266" s="290" t="s">
        <v>1771</v>
      </c>
      <c r="BA266" s="290" t="s">
        <v>1771</v>
      </c>
      <c r="BB266" s="290" t="s">
        <v>1771</v>
      </c>
      <c r="BC266" s="290" t="s">
        <v>1771</v>
      </c>
      <c r="BD266" s="290" t="s">
        <v>1771</v>
      </c>
      <c r="BE266" s="290" t="s">
        <v>1771</v>
      </c>
      <c r="BF266" s="290" t="s">
        <v>1771</v>
      </c>
      <c r="BG266" s="290" t="s">
        <v>1771</v>
      </c>
      <c r="BH266" s="290" t="s">
        <v>1771</v>
      </c>
      <c r="BI266" s="290" t="s">
        <v>1771</v>
      </c>
      <c r="BJ266" s="290" t="s">
        <v>1771</v>
      </c>
      <c r="BK266" s="290"/>
      <c r="BL266" s="290"/>
      <c r="BM266" s="290"/>
      <c r="BN266" s="290"/>
      <c r="BO266" s="290"/>
      <c r="BP266" s="290"/>
      <c r="BQ266" s="290"/>
      <c r="BR266" s="290"/>
      <c r="BS266" s="290"/>
      <c r="BT266" s="290"/>
      <c r="BU266" s="290"/>
      <c r="BV266" s="290"/>
      <c r="BW266" s="290"/>
      <c r="BX266" s="290"/>
      <c r="BY266" s="290"/>
      <c r="BZ266" s="290"/>
      <c r="CA266" s="291">
        <f t="shared" si="52"/>
        <v>0</v>
      </c>
      <c r="CB266" s="292" t="e">
        <f>CA266/COUNTA($BK266:$BT266)</f>
        <v>#DIV/0!</v>
      </c>
      <c r="CC266" s="291">
        <f t="shared" si="56"/>
        <v>0</v>
      </c>
      <c r="CD266" s="292" t="e">
        <f>CC266/COUNTA($BK266:$BT266)</f>
        <v>#DIV/0!</v>
      </c>
      <c r="CE266" s="291">
        <f t="shared" si="57"/>
        <v>0</v>
      </c>
      <c r="CF266" s="292" t="e">
        <f t="shared" si="53"/>
        <v>#DIV/0!</v>
      </c>
      <c r="CG266" s="291" t="e">
        <f t="shared" si="54"/>
        <v>#DIV/0!</v>
      </c>
      <c r="CH266" s="291" t="e">
        <f t="shared" si="55"/>
        <v>#DIV/0!</v>
      </c>
      <c r="CI266" s="274"/>
    </row>
    <row r="267" spans="1:87" ht="24">
      <c r="A267" s="285">
        <v>213</v>
      </c>
      <c r="B267" s="286">
        <v>446</v>
      </c>
      <c r="C267" s="383" t="s">
        <v>1000</v>
      </c>
      <c r="D267" s="383"/>
      <c r="E267" s="383"/>
      <c r="F267" s="287" t="s">
        <v>1176</v>
      </c>
      <c r="G267" s="287" t="s">
        <v>1176</v>
      </c>
      <c r="H267" s="287" t="s">
        <v>1176</v>
      </c>
      <c r="I267" s="287" t="s">
        <v>1176</v>
      </c>
      <c r="J267" s="392" t="s">
        <v>1202</v>
      </c>
      <c r="K267" s="287" t="s">
        <v>1176</v>
      </c>
      <c r="L267" s="287" t="s">
        <v>1176</v>
      </c>
      <c r="M267" s="287" t="s">
        <v>1176</v>
      </c>
      <c r="N267" s="287" t="s">
        <v>1176</v>
      </c>
      <c r="O267" s="287" t="s">
        <v>1176</v>
      </c>
      <c r="P267" s="287" t="s">
        <v>1176</v>
      </c>
      <c r="Q267" s="287" t="s">
        <v>1176</v>
      </c>
      <c r="R267" s="287" t="s">
        <v>1176</v>
      </c>
      <c r="S267" s="287" t="s">
        <v>1176</v>
      </c>
      <c r="T267" s="287" t="s">
        <v>1176</v>
      </c>
      <c r="U267" s="287" t="s">
        <v>1176</v>
      </c>
      <c r="V267" s="287" t="s">
        <v>1176</v>
      </c>
      <c r="W267" s="287" t="s">
        <v>1176</v>
      </c>
      <c r="X267" s="287" t="s">
        <v>1176</v>
      </c>
      <c r="Y267" s="287" t="s">
        <v>1176</v>
      </c>
      <c r="Z267" s="287" t="s">
        <v>1176</v>
      </c>
      <c r="AA267" s="287" t="s">
        <v>1176</v>
      </c>
      <c r="AB267" s="287" t="s">
        <v>1176</v>
      </c>
      <c r="AC267" s="287" t="s">
        <v>1176</v>
      </c>
      <c r="AD267" s="287" t="s">
        <v>1176</v>
      </c>
      <c r="AE267" s="287" t="s">
        <v>1176</v>
      </c>
      <c r="AF267" s="287" t="s">
        <v>1176</v>
      </c>
      <c r="AG267" s="287" t="s">
        <v>1176</v>
      </c>
      <c r="AH267" s="287" t="s">
        <v>1176</v>
      </c>
      <c r="AI267" s="287" t="s">
        <v>1176</v>
      </c>
      <c r="AJ267" s="287" t="s">
        <v>1176</v>
      </c>
      <c r="AK267" s="287" t="s">
        <v>1176</v>
      </c>
      <c r="AL267" s="287" t="s">
        <v>1176</v>
      </c>
      <c r="AM267" s="287" t="s">
        <v>1176</v>
      </c>
      <c r="AN267" s="287" t="s">
        <v>1176</v>
      </c>
      <c r="AO267" s="287" t="s">
        <v>1176</v>
      </c>
      <c r="AP267" s="287" t="s">
        <v>1176</v>
      </c>
      <c r="AQ267" s="287" t="s">
        <v>1176</v>
      </c>
      <c r="AR267" s="287" t="s">
        <v>1176</v>
      </c>
      <c r="AS267" s="287"/>
      <c r="AT267" s="287" t="s">
        <v>1176</v>
      </c>
      <c r="AU267" s="287" t="s">
        <v>1176</v>
      </c>
      <c r="AV267" s="287" t="s">
        <v>1176</v>
      </c>
      <c r="AW267" s="287" t="s">
        <v>1176</v>
      </c>
      <c r="AX267" s="287" t="s">
        <v>1176</v>
      </c>
      <c r="AY267" s="287" t="s">
        <v>1176</v>
      </c>
      <c r="AZ267" s="287" t="s">
        <v>1176</v>
      </c>
      <c r="BA267" s="287" t="s">
        <v>1176</v>
      </c>
      <c r="BB267" s="287" t="s">
        <v>1176</v>
      </c>
      <c r="BC267" s="287" t="s">
        <v>1176</v>
      </c>
      <c r="BD267" s="287" t="s">
        <v>1176</v>
      </c>
      <c r="BE267" s="287" t="s">
        <v>1176</v>
      </c>
      <c r="BF267" s="287" t="s">
        <v>1176</v>
      </c>
      <c r="BG267" s="287" t="s">
        <v>1176</v>
      </c>
      <c r="BH267" s="287" t="s">
        <v>1176</v>
      </c>
      <c r="BI267" s="287" t="s">
        <v>1176</v>
      </c>
      <c r="BJ267" s="287" t="s">
        <v>1176</v>
      </c>
      <c r="BK267" s="287" t="s">
        <v>1176</v>
      </c>
      <c r="BL267" s="287" t="s">
        <v>1176</v>
      </c>
      <c r="BM267" s="287" t="s">
        <v>1176</v>
      </c>
      <c r="BN267" s="287" t="s">
        <v>1176</v>
      </c>
      <c r="BO267" s="287" t="s">
        <v>1176</v>
      </c>
      <c r="BP267" s="287" t="s">
        <v>1176</v>
      </c>
      <c r="BQ267" s="287" t="s">
        <v>1176</v>
      </c>
      <c r="BR267" s="287" t="s">
        <v>1176</v>
      </c>
      <c r="BS267" s="287" t="s">
        <v>1176</v>
      </c>
      <c r="BT267" s="287" t="s">
        <v>1176</v>
      </c>
      <c r="BU267" s="287" t="s">
        <v>1176</v>
      </c>
      <c r="BV267" s="287" t="s">
        <v>1176</v>
      </c>
      <c r="BW267" s="287" t="s">
        <v>1176</v>
      </c>
      <c r="BX267" s="287" t="s">
        <v>1176</v>
      </c>
      <c r="BY267" s="287" t="s">
        <v>1176</v>
      </c>
      <c r="BZ267" s="287" t="s">
        <v>1176</v>
      </c>
      <c r="CA267" s="287" t="s">
        <v>1176</v>
      </c>
      <c r="CB267" s="287" t="s">
        <v>1176</v>
      </c>
      <c r="CC267" s="287" t="s">
        <v>1176</v>
      </c>
      <c r="CD267" s="287" t="s">
        <v>1176</v>
      </c>
      <c r="CE267" s="287" t="s">
        <v>1176</v>
      </c>
      <c r="CF267" s="287" t="s">
        <v>1176</v>
      </c>
      <c r="CG267" s="287" t="s">
        <v>1176</v>
      </c>
      <c r="CH267" s="287" t="s">
        <v>1176</v>
      </c>
      <c r="CI267" s="274"/>
    </row>
    <row r="268" spans="1:87" ht="24">
      <c r="A268" s="285">
        <v>214</v>
      </c>
      <c r="B268" s="286">
        <v>447</v>
      </c>
      <c r="C268" s="383" t="s">
        <v>1001</v>
      </c>
      <c r="D268" s="383"/>
      <c r="E268" s="383"/>
      <c r="F268" s="287" t="s">
        <v>1176</v>
      </c>
      <c r="G268" s="287" t="s">
        <v>1176</v>
      </c>
      <c r="H268" s="287" t="s">
        <v>1176</v>
      </c>
      <c r="I268" s="287" t="s">
        <v>1176</v>
      </c>
      <c r="J268" s="392" t="s">
        <v>1202</v>
      </c>
      <c r="K268" s="287" t="s">
        <v>1176</v>
      </c>
      <c r="L268" s="287" t="s">
        <v>1176</v>
      </c>
      <c r="M268" s="287" t="s">
        <v>1176</v>
      </c>
      <c r="N268" s="287" t="s">
        <v>1176</v>
      </c>
      <c r="O268" s="287" t="s">
        <v>1176</v>
      </c>
      <c r="P268" s="287" t="s">
        <v>1176</v>
      </c>
      <c r="Q268" s="287" t="s">
        <v>1176</v>
      </c>
      <c r="R268" s="287" t="s">
        <v>1176</v>
      </c>
      <c r="S268" s="287" t="s">
        <v>1176</v>
      </c>
      <c r="T268" s="287" t="s">
        <v>1176</v>
      </c>
      <c r="U268" s="287" t="s">
        <v>1176</v>
      </c>
      <c r="V268" s="287" t="s">
        <v>1176</v>
      </c>
      <c r="W268" s="287" t="s">
        <v>1176</v>
      </c>
      <c r="X268" s="287" t="s">
        <v>1176</v>
      </c>
      <c r="Y268" s="287" t="s">
        <v>1176</v>
      </c>
      <c r="Z268" s="287" t="s">
        <v>1176</v>
      </c>
      <c r="AA268" s="287" t="s">
        <v>1176</v>
      </c>
      <c r="AB268" s="287" t="s">
        <v>1176</v>
      </c>
      <c r="AC268" s="287" t="s">
        <v>1176</v>
      </c>
      <c r="AD268" s="287" t="s">
        <v>1176</v>
      </c>
      <c r="AE268" s="287" t="s">
        <v>1176</v>
      </c>
      <c r="AF268" s="287" t="s">
        <v>1176</v>
      </c>
      <c r="AG268" s="287" t="s">
        <v>1176</v>
      </c>
      <c r="AH268" s="287" t="s">
        <v>1176</v>
      </c>
      <c r="AI268" s="287" t="s">
        <v>1176</v>
      </c>
      <c r="AJ268" s="287" t="s">
        <v>1176</v>
      </c>
      <c r="AK268" s="287" t="s">
        <v>1176</v>
      </c>
      <c r="AL268" s="287" t="s">
        <v>1176</v>
      </c>
      <c r="AM268" s="287" t="s">
        <v>1176</v>
      </c>
      <c r="AN268" s="287" t="s">
        <v>1176</v>
      </c>
      <c r="AO268" s="287" t="s">
        <v>1176</v>
      </c>
      <c r="AP268" s="287" t="s">
        <v>1176</v>
      </c>
      <c r="AQ268" s="287" t="s">
        <v>1176</v>
      </c>
      <c r="AR268" s="287" t="s">
        <v>1176</v>
      </c>
      <c r="AS268" s="287"/>
      <c r="AT268" s="287" t="s">
        <v>1176</v>
      </c>
      <c r="AU268" s="287" t="s">
        <v>1176</v>
      </c>
      <c r="AV268" s="287" t="s">
        <v>1176</v>
      </c>
      <c r="AW268" s="287" t="s">
        <v>1176</v>
      </c>
      <c r="AX268" s="287" t="s">
        <v>1176</v>
      </c>
      <c r="AY268" s="287" t="s">
        <v>1176</v>
      </c>
      <c r="AZ268" s="287" t="s">
        <v>1176</v>
      </c>
      <c r="BA268" s="287" t="s">
        <v>1176</v>
      </c>
      <c r="BB268" s="287" t="s">
        <v>1176</v>
      </c>
      <c r="BC268" s="287" t="s">
        <v>1176</v>
      </c>
      <c r="BD268" s="287" t="s">
        <v>1176</v>
      </c>
      <c r="BE268" s="287" t="s">
        <v>1176</v>
      </c>
      <c r="BF268" s="287" t="s">
        <v>1176</v>
      </c>
      <c r="BG268" s="287" t="s">
        <v>1176</v>
      </c>
      <c r="BH268" s="287" t="s">
        <v>1176</v>
      </c>
      <c r="BI268" s="287" t="s">
        <v>1176</v>
      </c>
      <c r="BJ268" s="287" t="s">
        <v>1176</v>
      </c>
      <c r="BK268" s="287" t="s">
        <v>1176</v>
      </c>
      <c r="BL268" s="287" t="s">
        <v>1176</v>
      </c>
      <c r="BM268" s="287" t="s">
        <v>1176</v>
      </c>
      <c r="BN268" s="287" t="s">
        <v>1176</v>
      </c>
      <c r="BO268" s="287" t="s">
        <v>1176</v>
      </c>
      <c r="BP268" s="287" t="s">
        <v>1176</v>
      </c>
      <c r="BQ268" s="287" t="s">
        <v>1176</v>
      </c>
      <c r="BR268" s="287" t="s">
        <v>1176</v>
      </c>
      <c r="BS268" s="287" t="s">
        <v>1176</v>
      </c>
      <c r="BT268" s="287" t="s">
        <v>1176</v>
      </c>
      <c r="BU268" s="287" t="s">
        <v>1176</v>
      </c>
      <c r="BV268" s="287" t="s">
        <v>1176</v>
      </c>
      <c r="BW268" s="287" t="s">
        <v>1176</v>
      </c>
      <c r="BX268" s="287" t="s">
        <v>1176</v>
      </c>
      <c r="BY268" s="287" t="s">
        <v>1176</v>
      </c>
      <c r="BZ268" s="287" t="s">
        <v>1176</v>
      </c>
      <c r="CA268" s="287" t="s">
        <v>1176</v>
      </c>
      <c r="CB268" s="287" t="s">
        <v>1176</v>
      </c>
      <c r="CC268" s="287" t="s">
        <v>1176</v>
      </c>
      <c r="CD268" s="287" t="s">
        <v>1176</v>
      </c>
      <c r="CE268" s="287" t="s">
        <v>1176</v>
      </c>
      <c r="CF268" s="287" t="s">
        <v>1176</v>
      </c>
      <c r="CG268" s="287" t="s">
        <v>1176</v>
      </c>
      <c r="CH268" s="287" t="s">
        <v>1176</v>
      </c>
      <c r="CI268" s="274"/>
    </row>
    <row r="269" spans="1:87" ht="24">
      <c r="A269" s="285">
        <v>215</v>
      </c>
      <c r="B269" s="286">
        <v>448</v>
      </c>
      <c r="C269" s="383" t="s">
        <v>1002</v>
      </c>
      <c r="D269" s="383"/>
      <c r="E269" s="383"/>
      <c r="F269" s="287" t="s">
        <v>1176</v>
      </c>
      <c r="G269" s="287" t="s">
        <v>1176</v>
      </c>
      <c r="H269" s="287" t="s">
        <v>1176</v>
      </c>
      <c r="I269" s="287" t="s">
        <v>1176</v>
      </c>
      <c r="J269" s="392" t="s">
        <v>1202</v>
      </c>
      <c r="K269" s="287" t="s">
        <v>1176</v>
      </c>
      <c r="L269" s="287" t="s">
        <v>1176</v>
      </c>
      <c r="M269" s="287" t="s">
        <v>1176</v>
      </c>
      <c r="N269" s="287" t="s">
        <v>1176</v>
      </c>
      <c r="O269" s="287" t="s">
        <v>1176</v>
      </c>
      <c r="P269" s="287" t="s">
        <v>1176</v>
      </c>
      <c r="Q269" s="287" t="s">
        <v>1176</v>
      </c>
      <c r="R269" s="287" t="s">
        <v>1176</v>
      </c>
      <c r="S269" s="287" t="s">
        <v>1176</v>
      </c>
      <c r="T269" s="287" t="s">
        <v>1176</v>
      </c>
      <c r="U269" s="287" t="s">
        <v>1176</v>
      </c>
      <c r="V269" s="287" t="s">
        <v>1176</v>
      </c>
      <c r="W269" s="287" t="s">
        <v>1176</v>
      </c>
      <c r="X269" s="287" t="s">
        <v>1176</v>
      </c>
      <c r="Y269" s="287" t="s">
        <v>1176</v>
      </c>
      <c r="Z269" s="287" t="s">
        <v>1176</v>
      </c>
      <c r="AA269" s="287" t="s">
        <v>1176</v>
      </c>
      <c r="AB269" s="287" t="s">
        <v>1176</v>
      </c>
      <c r="AC269" s="287" t="s">
        <v>1176</v>
      </c>
      <c r="AD269" s="287" t="s">
        <v>1176</v>
      </c>
      <c r="AE269" s="287" t="s">
        <v>1176</v>
      </c>
      <c r="AF269" s="287" t="s">
        <v>1176</v>
      </c>
      <c r="AG269" s="287" t="s">
        <v>1176</v>
      </c>
      <c r="AH269" s="287" t="s">
        <v>1176</v>
      </c>
      <c r="AI269" s="287" t="s">
        <v>1176</v>
      </c>
      <c r="AJ269" s="287" t="s">
        <v>1176</v>
      </c>
      <c r="AK269" s="287" t="s">
        <v>1176</v>
      </c>
      <c r="AL269" s="287" t="s">
        <v>1176</v>
      </c>
      <c r="AM269" s="287" t="s">
        <v>1176</v>
      </c>
      <c r="AN269" s="287" t="s">
        <v>1176</v>
      </c>
      <c r="AO269" s="287" t="s">
        <v>1176</v>
      </c>
      <c r="AP269" s="287" t="s">
        <v>1176</v>
      </c>
      <c r="AQ269" s="287" t="s">
        <v>1176</v>
      </c>
      <c r="AR269" s="287" t="s">
        <v>1176</v>
      </c>
      <c r="AS269" s="287"/>
      <c r="AT269" s="287" t="s">
        <v>1176</v>
      </c>
      <c r="AU269" s="287" t="s">
        <v>1176</v>
      </c>
      <c r="AV269" s="287" t="s">
        <v>1176</v>
      </c>
      <c r="AW269" s="287" t="s">
        <v>1176</v>
      </c>
      <c r="AX269" s="287" t="s">
        <v>1176</v>
      </c>
      <c r="AY269" s="287" t="s">
        <v>1176</v>
      </c>
      <c r="AZ269" s="287" t="s">
        <v>1176</v>
      </c>
      <c r="BA269" s="287" t="s">
        <v>1176</v>
      </c>
      <c r="BB269" s="287" t="s">
        <v>1176</v>
      </c>
      <c r="BC269" s="287" t="s">
        <v>1176</v>
      </c>
      <c r="BD269" s="287" t="s">
        <v>1176</v>
      </c>
      <c r="BE269" s="287" t="s">
        <v>1176</v>
      </c>
      <c r="BF269" s="287" t="s">
        <v>1176</v>
      </c>
      <c r="BG269" s="287" t="s">
        <v>1176</v>
      </c>
      <c r="BH269" s="287" t="s">
        <v>1176</v>
      </c>
      <c r="BI269" s="287" t="s">
        <v>1176</v>
      </c>
      <c r="BJ269" s="287" t="s">
        <v>1176</v>
      </c>
      <c r="BK269" s="287" t="s">
        <v>1176</v>
      </c>
      <c r="BL269" s="287" t="s">
        <v>1176</v>
      </c>
      <c r="BM269" s="287" t="s">
        <v>1176</v>
      </c>
      <c r="BN269" s="287" t="s">
        <v>1176</v>
      </c>
      <c r="BO269" s="287" t="s">
        <v>1176</v>
      </c>
      <c r="BP269" s="287" t="s">
        <v>1176</v>
      </c>
      <c r="BQ269" s="287" t="s">
        <v>1176</v>
      </c>
      <c r="BR269" s="287" t="s">
        <v>1176</v>
      </c>
      <c r="BS269" s="287" t="s">
        <v>1176</v>
      </c>
      <c r="BT269" s="287" t="s">
        <v>1176</v>
      </c>
      <c r="BU269" s="287" t="s">
        <v>1176</v>
      </c>
      <c r="BV269" s="287" t="s">
        <v>1176</v>
      </c>
      <c r="BW269" s="287" t="s">
        <v>1176</v>
      </c>
      <c r="BX269" s="287" t="s">
        <v>1176</v>
      </c>
      <c r="BY269" s="287" t="s">
        <v>1176</v>
      </c>
      <c r="BZ269" s="287" t="s">
        <v>1176</v>
      </c>
      <c r="CA269" s="287" t="s">
        <v>1176</v>
      </c>
      <c r="CB269" s="287" t="s">
        <v>1176</v>
      </c>
      <c r="CC269" s="287" t="s">
        <v>1176</v>
      </c>
      <c r="CD269" s="287" t="s">
        <v>1176</v>
      </c>
      <c r="CE269" s="287" t="s">
        <v>1176</v>
      </c>
      <c r="CF269" s="287" t="s">
        <v>1176</v>
      </c>
      <c r="CG269" s="287" t="s">
        <v>1176</v>
      </c>
      <c r="CH269" s="287" t="s">
        <v>1176</v>
      </c>
      <c r="CI269" s="274"/>
    </row>
    <row r="270" spans="1:87" ht="216">
      <c r="A270" s="285">
        <v>216</v>
      </c>
      <c r="B270" s="384">
        <v>451</v>
      </c>
      <c r="C270" s="385" t="s">
        <v>177</v>
      </c>
      <c r="D270" s="386" t="s">
        <v>23</v>
      </c>
      <c r="E270" s="385" t="s">
        <v>1731</v>
      </c>
      <c r="F270" s="386" t="s">
        <v>25</v>
      </c>
      <c r="G270" s="290" t="s">
        <v>1731</v>
      </c>
      <c r="H270" s="290" t="s">
        <v>1732</v>
      </c>
      <c r="I270" s="290" t="s">
        <v>1303</v>
      </c>
      <c r="J270" s="70" t="s">
        <v>1202</v>
      </c>
      <c r="K270" s="288" t="s">
        <v>1082</v>
      </c>
      <c r="L270" s="289" t="s">
        <v>648</v>
      </c>
      <c r="M270" s="290"/>
      <c r="N270" s="290" t="s">
        <v>648</v>
      </c>
      <c r="O270" s="290"/>
      <c r="P270" s="290"/>
      <c r="Q270" s="290"/>
      <c r="R270" s="290"/>
      <c r="S270" s="290"/>
      <c r="T270" s="290"/>
      <c r="U270" s="290"/>
      <c r="V270" s="290"/>
      <c r="W270" s="290"/>
      <c r="X270" s="290"/>
      <c r="Y270" s="290"/>
      <c r="Z270" s="290"/>
      <c r="AA270" s="290" t="s">
        <v>1768</v>
      </c>
      <c r="AB270" s="290" t="s">
        <v>1768</v>
      </c>
      <c r="AC270" s="290" t="s">
        <v>1768</v>
      </c>
      <c r="AD270" s="290" t="s">
        <v>1768</v>
      </c>
      <c r="AE270" s="290"/>
      <c r="AF270" s="290"/>
      <c r="AG270" s="290"/>
      <c r="AH270" s="290"/>
      <c r="AI270" s="290"/>
      <c r="AJ270" s="290"/>
      <c r="AK270" s="290"/>
      <c r="AL270" s="290"/>
      <c r="AM270" s="290"/>
      <c r="AN270" s="290"/>
      <c r="AO270" s="290"/>
      <c r="AP270" s="290"/>
      <c r="AQ270" s="290"/>
      <c r="AR270" s="290"/>
      <c r="AS270" s="290"/>
      <c r="AT270" s="290"/>
      <c r="AU270" s="290"/>
      <c r="AV270" s="290"/>
      <c r="AW270" s="290"/>
      <c r="AX270" s="290"/>
      <c r="AY270" s="290"/>
      <c r="AZ270" s="290"/>
      <c r="BA270" s="290"/>
      <c r="BB270" s="290"/>
      <c r="BC270" s="290"/>
      <c r="BD270" s="290"/>
      <c r="BE270" s="290"/>
      <c r="BF270" s="290"/>
      <c r="BG270" s="290"/>
      <c r="BH270" s="290"/>
      <c r="BI270" s="290"/>
      <c r="BJ270" s="290"/>
      <c r="BK270" s="290"/>
      <c r="BL270" s="290"/>
      <c r="BM270" s="290"/>
      <c r="BN270" s="290"/>
      <c r="BO270" s="290"/>
      <c r="BP270" s="290"/>
      <c r="BQ270" s="290"/>
      <c r="BR270" s="290"/>
      <c r="BS270" s="290"/>
      <c r="BT270" s="290"/>
      <c r="BU270" s="290"/>
      <c r="BV270" s="290"/>
      <c r="BW270" s="290"/>
      <c r="BX270" s="290"/>
      <c r="BY270" s="290"/>
      <c r="BZ270" s="290"/>
      <c r="CA270" s="291">
        <f t="shared" ref="CA270:CA333" si="60">COUNTIF($BK270:$BZ270,2)</f>
        <v>0</v>
      </c>
      <c r="CB270" s="292" t="e">
        <f>CA270/COUNTA($BK270:$BT270)</f>
        <v>#DIV/0!</v>
      </c>
      <c r="CC270" s="291">
        <f t="shared" si="56"/>
        <v>0</v>
      </c>
      <c r="CD270" s="292" t="e">
        <f>CC270/COUNTA($BK270:$BT270)</f>
        <v>#DIV/0!</v>
      </c>
      <c r="CE270" s="291">
        <f t="shared" si="57"/>
        <v>0</v>
      </c>
      <c r="CF270" s="292" t="e">
        <f t="shared" ref="CF270:CF333" si="61">CE270/COUNTA($BK270:$BZ270)</f>
        <v>#DIV/0!</v>
      </c>
      <c r="CG270" s="291" t="e">
        <f t="shared" ref="CG270:CG333" si="62">(((CA270*2)+(CC270*1)+(CE270*0)))/COUNTA($BK270:$BZ270)</f>
        <v>#DIV/0!</v>
      </c>
      <c r="CH270" s="291" t="e">
        <f t="shared" ref="CH270:CH333" si="63">IF(CG270&gt;=1.6,"Đạt mục tiêu",IF(CG270&gt;=1,"Cần cố gắng","Chưa đạt"))</f>
        <v>#DIV/0!</v>
      </c>
      <c r="CI270" s="274"/>
    </row>
    <row r="271" spans="1:87" ht="300">
      <c r="A271" s="285">
        <v>217</v>
      </c>
      <c r="B271" s="384">
        <v>454</v>
      </c>
      <c r="C271" s="385" t="s">
        <v>181</v>
      </c>
      <c r="D271" s="386" t="s">
        <v>23</v>
      </c>
      <c r="E271" s="385" t="s">
        <v>182</v>
      </c>
      <c r="F271" s="386" t="s">
        <v>25</v>
      </c>
      <c r="G271" s="290" t="s">
        <v>182</v>
      </c>
      <c r="H271" s="290" t="s">
        <v>1733</v>
      </c>
      <c r="I271" s="290" t="s">
        <v>1303</v>
      </c>
      <c r="J271" s="70" t="s">
        <v>1202</v>
      </c>
      <c r="K271" s="288" t="s">
        <v>1082</v>
      </c>
      <c r="L271" s="289" t="s">
        <v>648</v>
      </c>
      <c r="M271" s="290"/>
      <c r="N271" s="290" t="s">
        <v>648</v>
      </c>
      <c r="O271" s="290"/>
      <c r="P271" s="290"/>
      <c r="Q271" s="290"/>
      <c r="R271" s="290"/>
      <c r="S271" s="290"/>
      <c r="T271" s="290"/>
      <c r="U271" s="290"/>
      <c r="V271" s="290"/>
      <c r="W271" s="290"/>
      <c r="X271" s="290"/>
      <c r="Y271" s="290"/>
      <c r="Z271" s="290"/>
      <c r="AA271" s="290" t="s">
        <v>1768</v>
      </c>
      <c r="AB271" s="290" t="s">
        <v>1768</v>
      </c>
      <c r="AC271" s="290" t="s">
        <v>1768</v>
      </c>
      <c r="AD271" s="290" t="s">
        <v>1768</v>
      </c>
      <c r="AE271" s="290"/>
      <c r="AF271" s="290"/>
      <c r="AG271" s="290"/>
      <c r="AH271" s="290"/>
      <c r="AI271" s="290"/>
      <c r="AJ271" s="290"/>
      <c r="AK271" s="290"/>
      <c r="AL271" s="290"/>
      <c r="AM271" s="290"/>
      <c r="AN271" s="290"/>
      <c r="AO271" s="290"/>
      <c r="AP271" s="290"/>
      <c r="AQ271" s="290"/>
      <c r="AR271" s="290"/>
      <c r="AS271" s="290"/>
      <c r="AT271" s="290"/>
      <c r="AU271" s="290"/>
      <c r="AV271" s="290"/>
      <c r="AW271" s="290"/>
      <c r="AX271" s="290"/>
      <c r="AY271" s="290"/>
      <c r="AZ271" s="290"/>
      <c r="BA271" s="290"/>
      <c r="BB271" s="290"/>
      <c r="BC271" s="290"/>
      <c r="BD271" s="290"/>
      <c r="BE271" s="290"/>
      <c r="BF271" s="290"/>
      <c r="BG271" s="290"/>
      <c r="BH271" s="290"/>
      <c r="BI271" s="290"/>
      <c r="BJ271" s="290"/>
      <c r="BK271" s="290"/>
      <c r="BL271" s="290"/>
      <c r="BM271" s="290"/>
      <c r="BN271" s="290"/>
      <c r="BO271" s="290"/>
      <c r="BP271" s="290"/>
      <c r="BQ271" s="290"/>
      <c r="BR271" s="290"/>
      <c r="BS271" s="290"/>
      <c r="BT271" s="290"/>
      <c r="BU271" s="290"/>
      <c r="BV271" s="290"/>
      <c r="BW271" s="290"/>
      <c r="BX271" s="290"/>
      <c r="BY271" s="290"/>
      <c r="BZ271" s="290"/>
      <c r="CA271" s="291">
        <f t="shared" si="60"/>
        <v>0</v>
      </c>
      <c r="CB271" s="292" t="e">
        <f>CA271/COUNTA($BK271:$BT271)</f>
        <v>#DIV/0!</v>
      </c>
      <c r="CC271" s="291">
        <f t="shared" si="56"/>
        <v>0</v>
      </c>
      <c r="CD271" s="292" t="e">
        <f>CC271/COUNTA($BK271:$BT271)</f>
        <v>#DIV/0!</v>
      </c>
      <c r="CE271" s="291">
        <f t="shared" si="57"/>
        <v>0</v>
      </c>
      <c r="CF271" s="292" t="e">
        <f t="shared" si="61"/>
        <v>#DIV/0!</v>
      </c>
      <c r="CG271" s="291" t="e">
        <f t="shared" si="62"/>
        <v>#DIV/0!</v>
      </c>
      <c r="CH271" s="291" t="e">
        <f t="shared" si="63"/>
        <v>#DIV/0!</v>
      </c>
      <c r="CI271" s="274"/>
    </row>
    <row r="272" spans="1:87" ht="24">
      <c r="A272" s="285">
        <v>225</v>
      </c>
      <c r="B272" s="286">
        <v>462</v>
      </c>
      <c r="C272" s="383" t="s">
        <v>1003</v>
      </c>
      <c r="D272" s="383"/>
      <c r="E272" s="383"/>
      <c r="F272" s="287" t="s">
        <v>1176</v>
      </c>
      <c r="G272" s="287" t="s">
        <v>1176</v>
      </c>
      <c r="H272" s="287" t="s">
        <v>1176</v>
      </c>
      <c r="I272" s="287" t="s">
        <v>1176</v>
      </c>
      <c r="J272" s="392" t="s">
        <v>1202</v>
      </c>
      <c r="K272" s="287" t="s">
        <v>1176</v>
      </c>
      <c r="L272" s="287" t="s">
        <v>1176</v>
      </c>
      <c r="M272" s="287" t="s">
        <v>1176</v>
      </c>
      <c r="N272" s="287" t="s">
        <v>1176</v>
      </c>
      <c r="O272" s="287" t="s">
        <v>1176</v>
      </c>
      <c r="P272" s="287" t="s">
        <v>1176</v>
      </c>
      <c r="Q272" s="287" t="s">
        <v>1176</v>
      </c>
      <c r="R272" s="287" t="s">
        <v>1176</v>
      </c>
      <c r="S272" s="287" t="s">
        <v>1176</v>
      </c>
      <c r="T272" s="287" t="s">
        <v>1176</v>
      </c>
      <c r="U272" s="287" t="s">
        <v>1176</v>
      </c>
      <c r="V272" s="287" t="s">
        <v>1176</v>
      </c>
      <c r="W272" s="287" t="s">
        <v>1176</v>
      </c>
      <c r="X272" s="287" t="s">
        <v>1176</v>
      </c>
      <c r="Y272" s="287" t="s">
        <v>1176</v>
      </c>
      <c r="Z272" s="287" t="s">
        <v>1176</v>
      </c>
      <c r="AA272" s="287" t="s">
        <v>1176</v>
      </c>
      <c r="AB272" s="287" t="s">
        <v>1176</v>
      </c>
      <c r="AC272" s="287" t="s">
        <v>1176</v>
      </c>
      <c r="AD272" s="287" t="s">
        <v>1176</v>
      </c>
      <c r="AE272" s="287" t="s">
        <v>1176</v>
      </c>
      <c r="AF272" s="287" t="s">
        <v>1176</v>
      </c>
      <c r="AG272" s="287" t="s">
        <v>1176</v>
      </c>
      <c r="AH272" s="287" t="s">
        <v>1176</v>
      </c>
      <c r="AI272" s="287" t="s">
        <v>1176</v>
      </c>
      <c r="AJ272" s="287" t="s">
        <v>1176</v>
      </c>
      <c r="AK272" s="287" t="s">
        <v>1176</v>
      </c>
      <c r="AL272" s="287" t="s">
        <v>1176</v>
      </c>
      <c r="AM272" s="287" t="s">
        <v>1176</v>
      </c>
      <c r="AN272" s="287" t="s">
        <v>1176</v>
      </c>
      <c r="AO272" s="287" t="s">
        <v>1176</v>
      </c>
      <c r="AP272" s="287" t="s">
        <v>1176</v>
      </c>
      <c r="AQ272" s="287" t="s">
        <v>1176</v>
      </c>
      <c r="AR272" s="287" t="s">
        <v>1176</v>
      </c>
      <c r="AS272" s="287"/>
      <c r="AT272" s="287" t="s">
        <v>1176</v>
      </c>
      <c r="AU272" s="287" t="s">
        <v>1176</v>
      </c>
      <c r="AV272" s="287" t="s">
        <v>1176</v>
      </c>
      <c r="AW272" s="287" t="s">
        <v>1176</v>
      </c>
      <c r="AX272" s="287" t="s">
        <v>1176</v>
      </c>
      <c r="AY272" s="287" t="s">
        <v>1176</v>
      </c>
      <c r="AZ272" s="287" t="s">
        <v>1176</v>
      </c>
      <c r="BA272" s="287" t="s">
        <v>1176</v>
      </c>
      <c r="BB272" s="287" t="s">
        <v>1176</v>
      </c>
      <c r="BC272" s="287" t="s">
        <v>1176</v>
      </c>
      <c r="BD272" s="287" t="s">
        <v>1176</v>
      </c>
      <c r="BE272" s="287" t="s">
        <v>1176</v>
      </c>
      <c r="BF272" s="287" t="s">
        <v>1176</v>
      </c>
      <c r="BG272" s="287" t="s">
        <v>1176</v>
      </c>
      <c r="BH272" s="287" t="s">
        <v>1176</v>
      </c>
      <c r="BI272" s="287" t="s">
        <v>1176</v>
      </c>
      <c r="BJ272" s="287" t="s">
        <v>1176</v>
      </c>
      <c r="BK272" s="287" t="s">
        <v>1176</v>
      </c>
      <c r="BL272" s="287" t="s">
        <v>1176</v>
      </c>
      <c r="BM272" s="287" t="s">
        <v>1176</v>
      </c>
      <c r="BN272" s="287" t="s">
        <v>1176</v>
      </c>
      <c r="BO272" s="287" t="s">
        <v>1176</v>
      </c>
      <c r="BP272" s="287" t="s">
        <v>1176</v>
      </c>
      <c r="BQ272" s="287" t="s">
        <v>1176</v>
      </c>
      <c r="BR272" s="287" t="s">
        <v>1176</v>
      </c>
      <c r="BS272" s="287" t="s">
        <v>1176</v>
      </c>
      <c r="BT272" s="287" t="s">
        <v>1176</v>
      </c>
      <c r="BU272" s="287" t="s">
        <v>1176</v>
      </c>
      <c r="BV272" s="287" t="s">
        <v>1176</v>
      </c>
      <c r="BW272" s="287" t="s">
        <v>1176</v>
      </c>
      <c r="BX272" s="287" t="s">
        <v>1176</v>
      </c>
      <c r="BY272" s="287" t="s">
        <v>1176</v>
      </c>
      <c r="BZ272" s="287" t="s">
        <v>1176</v>
      </c>
      <c r="CA272" s="287" t="s">
        <v>1176</v>
      </c>
      <c r="CB272" s="287" t="s">
        <v>1176</v>
      </c>
      <c r="CC272" s="287" t="s">
        <v>1176</v>
      </c>
      <c r="CD272" s="287" t="s">
        <v>1176</v>
      </c>
      <c r="CE272" s="287" t="s">
        <v>1176</v>
      </c>
      <c r="CF272" s="287" t="s">
        <v>1176</v>
      </c>
      <c r="CG272" s="287" t="s">
        <v>1176</v>
      </c>
      <c r="CH272" s="287" t="s">
        <v>1176</v>
      </c>
      <c r="CI272" s="274"/>
    </row>
    <row r="273" spans="1:87" ht="396">
      <c r="A273" s="285">
        <v>226</v>
      </c>
      <c r="B273" s="384">
        <v>465</v>
      </c>
      <c r="C273" s="385" t="s">
        <v>887</v>
      </c>
      <c r="D273" s="386" t="s">
        <v>23</v>
      </c>
      <c r="E273" s="385" t="s">
        <v>887</v>
      </c>
      <c r="F273" s="386" t="s">
        <v>23</v>
      </c>
      <c r="G273" s="290" t="s">
        <v>887</v>
      </c>
      <c r="H273" s="290" t="s">
        <v>887</v>
      </c>
      <c r="I273" s="290" t="s">
        <v>1145</v>
      </c>
      <c r="J273" s="70" t="s">
        <v>1202</v>
      </c>
      <c r="K273" s="288" t="s">
        <v>1082</v>
      </c>
      <c r="L273" s="289" t="s">
        <v>648</v>
      </c>
      <c r="M273" s="200" t="s">
        <v>648</v>
      </c>
      <c r="N273" s="200" t="s">
        <v>648</v>
      </c>
      <c r="O273" s="200" t="s">
        <v>648</v>
      </c>
      <c r="P273" s="200" t="s">
        <v>648</v>
      </c>
      <c r="Q273" s="200" t="s">
        <v>648</v>
      </c>
      <c r="R273" s="200" t="s">
        <v>648</v>
      </c>
      <c r="S273" s="200" t="s">
        <v>648</v>
      </c>
      <c r="T273" s="200" t="s">
        <v>648</v>
      </c>
      <c r="U273" s="200" t="s">
        <v>648</v>
      </c>
      <c r="V273" s="290"/>
      <c r="W273" s="290" t="s">
        <v>1567</v>
      </c>
      <c r="X273" s="290" t="s">
        <v>1567</v>
      </c>
      <c r="Y273" s="290" t="s">
        <v>1567</v>
      </c>
      <c r="Z273" s="290" t="s">
        <v>1567</v>
      </c>
      <c r="AA273" s="290" t="s">
        <v>1567</v>
      </c>
      <c r="AB273" s="290" t="s">
        <v>1567</v>
      </c>
      <c r="AC273" s="290" t="s">
        <v>1567</v>
      </c>
      <c r="AD273" s="290" t="s">
        <v>1567</v>
      </c>
      <c r="AE273" s="290" t="s">
        <v>1567</v>
      </c>
      <c r="AF273" s="290" t="s">
        <v>1567</v>
      </c>
      <c r="AG273" s="290" t="s">
        <v>1567</v>
      </c>
      <c r="AH273" s="290" t="s">
        <v>1567</v>
      </c>
      <c r="AI273" s="290" t="s">
        <v>1567</v>
      </c>
      <c r="AJ273" s="290" t="s">
        <v>1567</v>
      </c>
      <c r="AK273" s="290" t="s">
        <v>1567</v>
      </c>
      <c r="AL273" s="290" t="s">
        <v>1567</v>
      </c>
      <c r="AM273" s="290" t="s">
        <v>1567</v>
      </c>
      <c r="AN273" s="290" t="s">
        <v>1567</v>
      </c>
      <c r="AO273" s="290"/>
      <c r="AP273" s="290" t="s">
        <v>1567</v>
      </c>
      <c r="AQ273" s="290" t="s">
        <v>1567</v>
      </c>
      <c r="AR273" s="290" t="s">
        <v>1567</v>
      </c>
      <c r="AS273" s="290" t="s">
        <v>1567</v>
      </c>
      <c r="AT273" s="290" t="s">
        <v>1567</v>
      </c>
      <c r="AU273" s="290" t="s">
        <v>1567</v>
      </c>
      <c r="AV273" s="290" t="s">
        <v>1567</v>
      </c>
      <c r="AW273" s="290" t="s">
        <v>1567</v>
      </c>
      <c r="AX273" s="290" t="s">
        <v>1567</v>
      </c>
      <c r="AY273" s="290" t="s">
        <v>1567</v>
      </c>
      <c r="AZ273" s="290" t="s">
        <v>1567</v>
      </c>
      <c r="BA273" s="290" t="s">
        <v>1567</v>
      </c>
      <c r="BB273" s="290" t="s">
        <v>1567</v>
      </c>
      <c r="BC273" s="290" t="s">
        <v>1567</v>
      </c>
      <c r="BD273" s="290" t="s">
        <v>1567</v>
      </c>
      <c r="BE273" s="290" t="s">
        <v>1567</v>
      </c>
      <c r="BF273" s="290" t="s">
        <v>1567</v>
      </c>
      <c r="BG273" s="290" t="s">
        <v>1567</v>
      </c>
      <c r="BH273" s="290" t="s">
        <v>1567</v>
      </c>
      <c r="BI273" s="290" t="s">
        <v>1567</v>
      </c>
      <c r="BJ273" s="290" t="s">
        <v>1567</v>
      </c>
      <c r="BK273" s="290"/>
      <c r="BL273" s="290"/>
      <c r="BM273" s="290"/>
      <c r="BN273" s="290"/>
      <c r="BO273" s="290"/>
      <c r="BP273" s="290"/>
      <c r="BQ273" s="290"/>
      <c r="BR273" s="290"/>
      <c r="BS273" s="290"/>
      <c r="BT273" s="290"/>
      <c r="BU273" s="290"/>
      <c r="BV273" s="290"/>
      <c r="BW273" s="290"/>
      <c r="BX273" s="290"/>
      <c r="BY273" s="290"/>
      <c r="BZ273" s="290"/>
      <c r="CA273" s="291">
        <f t="shared" si="60"/>
        <v>0</v>
      </c>
      <c r="CB273" s="292" t="e">
        <f>CA273/COUNTA($BK273:$BT273)</f>
        <v>#DIV/0!</v>
      </c>
      <c r="CC273" s="291">
        <f t="shared" si="56"/>
        <v>0</v>
      </c>
      <c r="CD273" s="292" t="e">
        <f>CC273/COUNTA($BK273:$BT273)</f>
        <v>#DIV/0!</v>
      </c>
      <c r="CE273" s="291">
        <f t="shared" si="57"/>
        <v>0</v>
      </c>
      <c r="CF273" s="292" t="e">
        <f t="shared" si="61"/>
        <v>#DIV/0!</v>
      </c>
      <c r="CG273" s="291" t="e">
        <f t="shared" si="62"/>
        <v>#DIV/0!</v>
      </c>
      <c r="CH273" s="291" t="e">
        <f t="shared" si="63"/>
        <v>#DIV/0!</v>
      </c>
      <c r="CI273" s="274"/>
    </row>
    <row r="274" spans="1:87" ht="372">
      <c r="A274" s="285">
        <v>227</v>
      </c>
      <c r="B274" s="384">
        <v>468</v>
      </c>
      <c r="C274" s="385" t="s">
        <v>1734</v>
      </c>
      <c r="D274" s="386" t="s">
        <v>23</v>
      </c>
      <c r="E274" s="385" t="s">
        <v>1734</v>
      </c>
      <c r="F274" s="386" t="s">
        <v>23</v>
      </c>
      <c r="G274" s="290" t="s">
        <v>1734</v>
      </c>
      <c r="H274" s="290" t="s">
        <v>892</v>
      </c>
      <c r="I274" s="290" t="s">
        <v>1303</v>
      </c>
      <c r="J274" s="70" t="s">
        <v>1202</v>
      </c>
      <c r="K274" s="288" t="s">
        <v>1082</v>
      </c>
      <c r="L274" s="289" t="s">
        <v>648</v>
      </c>
      <c r="M274" s="200" t="s">
        <v>648</v>
      </c>
      <c r="N274" s="200" t="s">
        <v>648</v>
      </c>
      <c r="O274" s="200" t="s">
        <v>648</v>
      </c>
      <c r="P274" s="200" t="s">
        <v>648</v>
      </c>
      <c r="Q274" s="200" t="s">
        <v>648</v>
      </c>
      <c r="R274" s="200" t="s">
        <v>648</v>
      </c>
      <c r="S274" s="200" t="s">
        <v>648</v>
      </c>
      <c r="T274" s="200" t="s">
        <v>648</v>
      </c>
      <c r="U274" s="200" t="s">
        <v>648</v>
      </c>
      <c r="V274" s="290"/>
      <c r="W274" s="290" t="s">
        <v>1771</v>
      </c>
      <c r="X274" s="290" t="s">
        <v>1771</v>
      </c>
      <c r="Y274" s="290" t="s">
        <v>1771</v>
      </c>
      <c r="Z274" s="290" t="s">
        <v>1771</v>
      </c>
      <c r="AA274" s="290" t="s">
        <v>1771</v>
      </c>
      <c r="AB274" s="290" t="s">
        <v>1771</v>
      </c>
      <c r="AC274" s="290" t="s">
        <v>1771</v>
      </c>
      <c r="AD274" s="290" t="s">
        <v>1771</v>
      </c>
      <c r="AE274" s="290" t="s">
        <v>1771</v>
      </c>
      <c r="AF274" s="290" t="s">
        <v>1771</v>
      </c>
      <c r="AG274" s="290" t="s">
        <v>1771</v>
      </c>
      <c r="AH274" s="290" t="s">
        <v>1771</v>
      </c>
      <c r="AI274" s="290" t="s">
        <v>1771</v>
      </c>
      <c r="AJ274" s="290" t="s">
        <v>1771</v>
      </c>
      <c r="AK274" s="290" t="s">
        <v>1771</v>
      </c>
      <c r="AL274" s="290" t="s">
        <v>1771</v>
      </c>
      <c r="AM274" s="290" t="s">
        <v>1771</v>
      </c>
      <c r="AN274" s="290" t="s">
        <v>1771</v>
      </c>
      <c r="AO274" s="290"/>
      <c r="AP274" s="290" t="s">
        <v>1771</v>
      </c>
      <c r="AQ274" s="290" t="s">
        <v>1771</v>
      </c>
      <c r="AR274" s="290" t="s">
        <v>1771</v>
      </c>
      <c r="AS274" s="290" t="s">
        <v>1771</v>
      </c>
      <c r="AT274" s="290" t="s">
        <v>1771</v>
      </c>
      <c r="AU274" s="290" t="s">
        <v>1771</v>
      </c>
      <c r="AV274" s="290" t="s">
        <v>1771</v>
      </c>
      <c r="AW274" s="290" t="s">
        <v>1771</v>
      </c>
      <c r="AX274" s="290" t="s">
        <v>1771</v>
      </c>
      <c r="AY274" s="290" t="s">
        <v>1771</v>
      </c>
      <c r="AZ274" s="290" t="s">
        <v>1771</v>
      </c>
      <c r="BA274" s="290" t="s">
        <v>1771</v>
      </c>
      <c r="BB274" s="290" t="s">
        <v>1771</v>
      </c>
      <c r="BC274" s="290" t="s">
        <v>1771</v>
      </c>
      <c r="BD274" s="290" t="s">
        <v>1771</v>
      </c>
      <c r="BE274" s="290" t="s">
        <v>1771</v>
      </c>
      <c r="BF274" s="290" t="s">
        <v>1771</v>
      </c>
      <c r="BG274" s="290" t="s">
        <v>1771</v>
      </c>
      <c r="BH274" s="290" t="s">
        <v>1771</v>
      </c>
      <c r="BI274" s="290" t="s">
        <v>1771</v>
      </c>
      <c r="BJ274" s="290" t="s">
        <v>1771</v>
      </c>
      <c r="BK274" s="290"/>
      <c r="BL274" s="290"/>
      <c r="BM274" s="290"/>
      <c r="BN274" s="290"/>
      <c r="BO274" s="290"/>
      <c r="BP274" s="290"/>
      <c r="BQ274" s="290"/>
      <c r="BR274" s="290"/>
      <c r="BS274" s="290"/>
      <c r="BT274" s="290"/>
      <c r="BU274" s="290"/>
      <c r="BV274" s="290"/>
      <c r="BW274" s="290"/>
      <c r="BX274" s="290"/>
      <c r="BY274" s="290"/>
      <c r="BZ274" s="290"/>
      <c r="CA274" s="291">
        <f t="shared" si="60"/>
        <v>0</v>
      </c>
      <c r="CB274" s="292" t="e">
        <f>CA274/COUNTA($BK274:$BT274)</f>
        <v>#DIV/0!</v>
      </c>
      <c r="CC274" s="291">
        <f t="shared" si="56"/>
        <v>0</v>
      </c>
      <c r="CD274" s="292" t="e">
        <f>CC274/COUNTA($BK274:$BT274)</f>
        <v>#DIV/0!</v>
      </c>
      <c r="CE274" s="291">
        <f t="shared" si="57"/>
        <v>0</v>
      </c>
      <c r="CF274" s="292" t="e">
        <f t="shared" si="61"/>
        <v>#DIV/0!</v>
      </c>
      <c r="CG274" s="291" t="e">
        <f t="shared" si="62"/>
        <v>#DIV/0!</v>
      </c>
      <c r="CH274" s="291" t="e">
        <f t="shared" si="63"/>
        <v>#DIV/0!</v>
      </c>
      <c r="CI274" s="274"/>
    </row>
    <row r="275" spans="1:87" ht="48">
      <c r="A275" s="285">
        <v>228</v>
      </c>
      <c r="B275" s="286">
        <v>469</v>
      </c>
      <c r="C275" s="383" t="s">
        <v>1004</v>
      </c>
      <c r="D275" s="383"/>
      <c r="E275" s="383"/>
      <c r="F275" s="287" t="s">
        <v>1176</v>
      </c>
      <c r="G275" s="287" t="s">
        <v>1176</v>
      </c>
      <c r="H275" s="287" t="s">
        <v>1176</v>
      </c>
      <c r="I275" s="287" t="s">
        <v>1176</v>
      </c>
      <c r="J275" s="392" t="s">
        <v>1202</v>
      </c>
      <c r="K275" s="287" t="s">
        <v>1176</v>
      </c>
      <c r="L275" s="287" t="s">
        <v>1176</v>
      </c>
      <c r="M275" s="287" t="s">
        <v>1176</v>
      </c>
      <c r="N275" s="287" t="s">
        <v>1176</v>
      </c>
      <c r="O275" s="287" t="s">
        <v>1176</v>
      </c>
      <c r="P275" s="287" t="s">
        <v>1176</v>
      </c>
      <c r="Q275" s="287" t="s">
        <v>1176</v>
      </c>
      <c r="R275" s="287" t="s">
        <v>1176</v>
      </c>
      <c r="S275" s="287" t="s">
        <v>1176</v>
      </c>
      <c r="T275" s="287" t="s">
        <v>1176</v>
      </c>
      <c r="U275" s="287" t="s">
        <v>1176</v>
      </c>
      <c r="V275" s="287" t="s">
        <v>1176</v>
      </c>
      <c r="W275" s="287" t="s">
        <v>1176</v>
      </c>
      <c r="X275" s="287" t="s">
        <v>1176</v>
      </c>
      <c r="Y275" s="287" t="s">
        <v>1176</v>
      </c>
      <c r="Z275" s="287" t="s">
        <v>1176</v>
      </c>
      <c r="AA275" s="287" t="s">
        <v>1176</v>
      </c>
      <c r="AB275" s="287" t="s">
        <v>1176</v>
      </c>
      <c r="AC275" s="287" t="s">
        <v>1176</v>
      </c>
      <c r="AD275" s="287" t="s">
        <v>1176</v>
      </c>
      <c r="AE275" s="287" t="s">
        <v>1176</v>
      </c>
      <c r="AF275" s="287" t="s">
        <v>1176</v>
      </c>
      <c r="AG275" s="287" t="s">
        <v>1176</v>
      </c>
      <c r="AH275" s="287" t="s">
        <v>1176</v>
      </c>
      <c r="AI275" s="287" t="s">
        <v>1176</v>
      </c>
      <c r="AJ275" s="287" t="s">
        <v>1176</v>
      </c>
      <c r="AK275" s="287" t="s">
        <v>1176</v>
      </c>
      <c r="AL275" s="287" t="s">
        <v>1176</v>
      </c>
      <c r="AM275" s="287" t="s">
        <v>1176</v>
      </c>
      <c r="AN275" s="287" t="s">
        <v>1176</v>
      </c>
      <c r="AO275" s="287"/>
      <c r="AP275" s="287" t="s">
        <v>1176</v>
      </c>
      <c r="AQ275" s="287" t="s">
        <v>1176</v>
      </c>
      <c r="AR275" s="287" t="s">
        <v>1176</v>
      </c>
      <c r="AS275" s="287"/>
      <c r="AT275" s="287" t="s">
        <v>1176</v>
      </c>
      <c r="AU275" s="287" t="s">
        <v>1176</v>
      </c>
      <c r="AV275" s="287" t="s">
        <v>1176</v>
      </c>
      <c r="AW275" s="287" t="s">
        <v>1176</v>
      </c>
      <c r="AX275" s="287" t="s">
        <v>1176</v>
      </c>
      <c r="AY275" s="287"/>
      <c r="AZ275" s="287" t="s">
        <v>1176</v>
      </c>
      <c r="BA275" s="287" t="s">
        <v>1176</v>
      </c>
      <c r="BB275" s="287"/>
      <c r="BC275" s="287" t="s">
        <v>1176</v>
      </c>
      <c r="BD275" s="287" t="s">
        <v>1176</v>
      </c>
      <c r="BE275" s="287" t="s">
        <v>1176</v>
      </c>
      <c r="BF275" s="287" t="s">
        <v>1176</v>
      </c>
      <c r="BG275" s="287" t="s">
        <v>1176</v>
      </c>
      <c r="BH275" s="287" t="s">
        <v>1176</v>
      </c>
      <c r="BI275" s="287" t="s">
        <v>1176</v>
      </c>
      <c r="BJ275" s="287" t="s">
        <v>1176</v>
      </c>
      <c r="BK275" s="287" t="s">
        <v>1176</v>
      </c>
      <c r="BL275" s="287" t="s">
        <v>1176</v>
      </c>
      <c r="BM275" s="287" t="s">
        <v>1176</v>
      </c>
      <c r="BN275" s="287" t="s">
        <v>1176</v>
      </c>
      <c r="BO275" s="287" t="s">
        <v>1176</v>
      </c>
      <c r="BP275" s="287" t="s">
        <v>1176</v>
      </c>
      <c r="BQ275" s="287" t="s">
        <v>1176</v>
      </c>
      <c r="BR275" s="287" t="s">
        <v>1176</v>
      </c>
      <c r="BS275" s="287" t="s">
        <v>1176</v>
      </c>
      <c r="BT275" s="287" t="s">
        <v>1176</v>
      </c>
      <c r="BU275" s="287" t="s">
        <v>1176</v>
      </c>
      <c r="BV275" s="287" t="s">
        <v>1176</v>
      </c>
      <c r="BW275" s="287" t="s">
        <v>1176</v>
      </c>
      <c r="BX275" s="287" t="s">
        <v>1176</v>
      </c>
      <c r="BY275" s="287" t="s">
        <v>1176</v>
      </c>
      <c r="BZ275" s="287" t="s">
        <v>1176</v>
      </c>
      <c r="CA275" s="287" t="s">
        <v>1176</v>
      </c>
      <c r="CB275" s="287" t="s">
        <v>1176</v>
      </c>
      <c r="CC275" s="287" t="s">
        <v>1176</v>
      </c>
      <c r="CD275" s="287" t="s">
        <v>1176</v>
      </c>
      <c r="CE275" s="287" t="s">
        <v>1176</v>
      </c>
      <c r="CF275" s="287" t="s">
        <v>1176</v>
      </c>
      <c r="CG275" s="287" t="s">
        <v>1176</v>
      </c>
      <c r="CH275" s="287" t="s">
        <v>1176</v>
      </c>
      <c r="CI275" s="274"/>
    </row>
    <row r="276" spans="1:87" ht="409.5">
      <c r="A276" s="285">
        <v>229</v>
      </c>
      <c r="B276" s="384">
        <v>471</v>
      </c>
      <c r="C276" s="385" t="s">
        <v>896</v>
      </c>
      <c r="D276" s="386" t="s">
        <v>23</v>
      </c>
      <c r="E276" s="385" t="s">
        <v>1450</v>
      </c>
      <c r="F276" s="386" t="s">
        <v>25</v>
      </c>
      <c r="G276" s="290" t="s">
        <v>1450</v>
      </c>
      <c r="H276" s="290" t="s">
        <v>1735</v>
      </c>
      <c r="I276" s="290" t="s">
        <v>1303</v>
      </c>
      <c r="J276" s="70" t="s">
        <v>1202</v>
      </c>
      <c r="K276" s="288" t="s">
        <v>1082</v>
      </c>
      <c r="L276" s="289" t="s">
        <v>648</v>
      </c>
      <c r="M276" s="290"/>
      <c r="N276" s="290" t="s">
        <v>648</v>
      </c>
      <c r="O276" s="290"/>
      <c r="P276" s="290"/>
      <c r="Q276" s="290"/>
      <c r="R276" s="290"/>
      <c r="S276" s="290"/>
      <c r="T276" s="290"/>
      <c r="U276" s="290"/>
      <c r="V276" s="290"/>
      <c r="W276" s="290"/>
      <c r="X276" s="290"/>
      <c r="Y276" s="290"/>
      <c r="Z276" s="290"/>
      <c r="AA276" s="290" t="s">
        <v>1771</v>
      </c>
      <c r="AB276" s="290" t="s">
        <v>1771</v>
      </c>
      <c r="AC276" s="290" t="s">
        <v>1771</v>
      </c>
      <c r="AD276" s="290" t="s">
        <v>1771</v>
      </c>
      <c r="AE276" s="290"/>
      <c r="AF276" s="290"/>
      <c r="AG276" s="290"/>
      <c r="AH276" s="290"/>
      <c r="AI276" s="290"/>
      <c r="AJ276" s="290"/>
      <c r="AK276" s="290"/>
      <c r="AL276" s="290"/>
      <c r="AM276" s="290"/>
      <c r="AN276" s="290"/>
      <c r="AO276" s="290"/>
      <c r="AP276" s="290"/>
      <c r="AQ276" s="290"/>
      <c r="AR276" s="290"/>
      <c r="AS276" s="290"/>
      <c r="AT276" s="290"/>
      <c r="AU276" s="290"/>
      <c r="AV276" s="290"/>
      <c r="AW276" s="290"/>
      <c r="AX276" s="290"/>
      <c r="AY276" s="290"/>
      <c r="AZ276" s="290"/>
      <c r="BA276" s="290"/>
      <c r="BB276" s="290"/>
      <c r="BC276" s="290"/>
      <c r="BD276" s="290"/>
      <c r="BE276" s="290"/>
      <c r="BF276" s="290"/>
      <c r="BG276" s="290"/>
      <c r="BH276" s="290"/>
      <c r="BI276" s="290"/>
      <c r="BJ276" s="290"/>
      <c r="BK276" s="290"/>
      <c r="BL276" s="290"/>
      <c r="BM276" s="290"/>
      <c r="BN276" s="290"/>
      <c r="BO276" s="290"/>
      <c r="BP276" s="290"/>
      <c r="BQ276" s="290"/>
      <c r="BR276" s="290"/>
      <c r="BS276" s="290"/>
      <c r="BT276" s="290"/>
      <c r="BU276" s="290"/>
      <c r="BV276" s="290"/>
      <c r="BW276" s="290"/>
      <c r="BX276" s="290"/>
      <c r="BY276" s="290"/>
      <c r="BZ276" s="290"/>
      <c r="CA276" s="291">
        <f t="shared" si="60"/>
        <v>0</v>
      </c>
      <c r="CB276" s="292" t="e">
        <f>CA276/COUNTA($BK276:$BT276)</f>
        <v>#DIV/0!</v>
      </c>
      <c r="CC276" s="291">
        <f t="shared" si="56"/>
        <v>0</v>
      </c>
      <c r="CD276" s="292" t="e">
        <f>CC276/COUNTA($BK276:$BT276)</f>
        <v>#DIV/0!</v>
      </c>
      <c r="CE276" s="291">
        <f t="shared" si="57"/>
        <v>0</v>
      </c>
      <c r="CF276" s="292" t="e">
        <f t="shared" si="61"/>
        <v>#DIV/0!</v>
      </c>
      <c r="CG276" s="291" t="e">
        <f t="shared" si="62"/>
        <v>#DIV/0!</v>
      </c>
      <c r="CH276" s="291" t="e">
        <f t="shared" si="63"/>
        <v>#DIV/0!</v>
      </c>
      <c r="CI276" s="274"/>
    </row>
    <row r="277" spans="1:87" ht="409.5">
      <c r="A277" s="285">
        <v>230</v>
      </c>
      <c r="B277" s="384">
        <v>474</v>
      </c>
      <c r="C277" s="385" t="s">
        <v>198</v>
      </c>
      <c r="D277" s="386" t="s">
        <v>23</v>
      </c>
      <c r="E277" s="385" t="s">
        <v>899</v>
      </c>
      <c r="F277" s="386" t="s">
        <v>25</v>
      </c>
      <c r="G277" s="290" t="s">
        <v>899</v>
      </c>
      <c r="H277" s="290" t="s">
        <v>1736</v>
      </c>
      <c r="I277" s="290" t="s">
        <v>1303</v>
      </c>
      <c r="J277" s="70" t="s">
        <v>1202</v>
      </c>
      <c r="K277" s="288" t="s">
        <v>1082</v>
      </c>
      <c r="L277" s="289" t="s">
        <v>648</v>
      </c>
      <c r="M277" s="290"/>
      <c r="N277" s="290" t="s">
        <v>648</v>
      </c>
      <c r="O277" s="290"/>
      <c r="P277" s="290"/>
      <c r="Q277" s="290"/>
      <c r="R277" s="290"/>
      <c r="S277" s="290"/>
      <c r="T277" s="290"/>
      <c r="U277" s="290"/>
      <c r="V277" s="290"/>
      <c r="W277" s="290" t="s">
        <v>1771</v>
      </c>
      <c r="X277" s="290" t="s">
        <v>1771</v>
      </c>
      <c r="Y277" s="290" t="s">
        <v>1771</v>
      </c>
      <c r="Z277" s="290" t="s">
        <v>1771</v>
      </c>
      <c r="AA277" s="290" t="s">
        <v>1771</v>
      </c>
      <c r="AB277" s="290" t="s">
        <v>1771</v>
      </c>
      <c r="AC277" s="290" t="s">
        <v>1771</v>
      </c>
      <c r="AD277" s="290" t="s">
        <v>1771</v>
      </c>
      <c r="AE277" s="290" t="s">
        <v>1771</v>
      </c>
      <c r="AF277" s="290" t="s">
        <v>1771</v>
      </c>
      <c r="AG277" s="290" t="s">
        <v>1771</v>
      </c>
      <c r="AH277" s="290" t="s">
        <v>1771</v>
      </c>
      <c r="AI277" s="290" t="s">
        <v>1771</v>
      </c>
      <c r="AJ277" s="290" t="s">
        <v>1771</v>
      </c>
      <c r="AK277" s="290" t="s">
        <v>1771</v>
      </c>
      <c r="AL277" s="290" t="s">
        <v>1771</v>
      </c>
      <c r="AM277" s="290" t="s">
        <v>1771</v>
      </c>
      <c r="AN277" s="290" t="s">
        <v>1771</v>
      </c>
      <c r="AO277" s="290"/>
      <c r="AP277" s="290" t="s">
        <v>1771</v>
      </c>
      <c r="AQ277" s="290" t="s">
        <v>1771</v>
      </c>
      <c r="AR277" s="290" t="s">
        <v>1771</v>
      </c>
      <c r="AS277" s="290" t="s">
        <v>1771</v>
      </c>
      <c r="AT277" s="290" t="s">
        <v>1771</v>
      </c>
      <c r="AU277" s="290" t="s">
        <v>1771</v>
      </c>
      <c r="AV277" s="290" t="s">
        <v>1771</v>
      </c>
      <c r="AW277" s="290" t="s">
        <v>1771</v>
      </c>
      <c r="AX277" s="290" t="s">
        <v>1771</v>
      </c>
      <c r="AY277" s="290" t="s">
        <v>1771</v>
      </c>
      <c r="AZ277" s="290" t="s">
        <v>1771</v>
      </c>
      <c r="BA277" s="290" t="s">
        <v>1771</v>
      </c>
      <c r="BB277" s="290" t="s">
        <v>1771</v>
      </c>
      <c r="BC277" s="290" t="s">
        <v>1771</v>
      </c>
      <c r="BD277" s="290" t="s">
        <v>1771</v>
      </c>
      <c r="BE277" s="290" t="s">
        <v>1771</v>
      </c>
      <c r="BF277" s="290" t="s">
        <v>1771</v>
      </c>
      <c r="BG277" s="290" t="s">
        <v>1771</v>
      </c>
      <c r="BH277" s="290" t="s">
        <v>1771</v>
      </c>
      <c r="BI277" s="290" t="s">
        <v>1771</v>
      </c>
      <c r="BJ277" s="290" t="s">
        <v>1771</v>
      </c>
      <c r="BK277" s="290"/>
      <c r="BL277" s="290"/>
      <c r="BM277" s="290"/>
      <c r="BN277" s="290"/>
      <c r="BO277" s="290"/>
      <c r="BP277" s="290"/>
      <c r="BQ277" s="290"/>
      <c r="BR277" s="290"/>
      <c r="BS277" s="290"/>
      <c r="BT277" s="290"/>
      <c r="BU277" s="290"/>
      <c r="BV277" s="290"/>
      <c r="BW277" s="290"/>
      <c r="BX277" s="290"/>
      <c r="BY277" s="290"/>
      <c r="BZ277" s="290"/>
      <c r="CA277" s="291">
        <f t="shared" si="60"/>
        <v>0</v>
      </c>
      <c r="CB277" s="292" t="e">
        <f>CA277/COUNTA($BK277:$BT277)</f>
        <v>#DIV/0!</v>
      </c>
      <c r="CC277" s="291">
        <f t="shared" si="56"/>
        <v>0</v>
      </c>
      <c r="CD277" s="292" t="e">
        <f>CC277/COUNTA($BK277:$BT277)</f>
        <v>#DIV/0!</v>
      </c>
      <c r="CE277" s="291">
        <f t="shared" si="57"/>
        <v>0</v>
      </c>
      <c r="CF277" s="292" t="e">
        <f t="shared" si="61"/>
        <v>#DIV/0!</v>
      </c>
      <c r="CG277" s="291" t="e">
        <f t="shared" si="62"/>
        <v>#DIV/0!</v>
      </c>
      <c r="CH277" s="291" t="e">
        <f t="shared" si="63"/>
        <v>#DIV/0!</v>
      </c>
      <c r="CI277" s="274"/>
    </row>
    <row r="278" spans="1:87" ht="24">
      <c r="A278" s="307"/>
      <c r="B278" s="647"/>
      <c r="C278" s="643"/>
      <c r="D278" s="643"/>
      <c r="E278" s="643"/>
      <c r="F278" s="643"/>
      <c r="G278" s="617"/>
      <c r="H278" s="290" t="s">
        <v>1870</v>
      </c>
      <c r="I278" s="290" t="s">
        <v>1303</v>
      </c>
      <c r="J278" s="70" t="s">
        <v>1202</v>
      </c>
      <c r="K278" s="288" t="s">
        <v>1082</v>
      </c>
      <c r="L278" s="289" t="s">
        <v>648</v>
      </c>
      <c r="M278" s="290"/>
      <c r="N278" s="290" t="s">
        <v>648</v>
      </c>
      <c r="O278" s="290"/>
      <c r="P278" s="290"/>
      <c r="Q278" s="290"/>
      <c r="R278" s="290"/>
      <c r="S278" s="290"/>
      <c r="T278" s="290"/>
      <c r="U278" s="290"/>
      <c r="V278" s="290"/>
      <c r="W278" s="290"/>
      <c r="X278" s="290"/>
      <c r="Y278" s="290"/>
      <c r="Z278" s="290"/>
      <c r="AA278" s="290"/>
      <c r="AB278" s="290"/>
      <c r="AC278" s="290" t="s">
        <v>1769</v>
      </c>
      <c r="AD278" s="290"/>
      <c r="AE278" s="290"/>
      <c r="AF278" s="290"/>
      <c r="AG278" s="290"/>
      <c r="AH278" s="290"/>
      <c r="AI278" s="290"/>
      <c r="AJ278" s="290"/>
      <c r="AK278" s="290"/>
      <c r="AL278" s="290"/>
      <c r="AM278" s="290"/>
      <c r="AN278" s="290"/>
      <c r="AO278" s="290"/>
      <c r="AP278" s="290"/>
      <c r="AQ278" s="290"/>
      <c r="AR278" s="290"/>
      <c r="AS278" s="290"/>
      <c r="AT278" s="290"/>
      <c r="AU278" s="290"/>
      <c r="AV278" s="290"/>
      <c r="AW278" s="290"/>
      <c r="AX278" s="290"/>
      <c r="AY278" s="290"/>
      <c r="AZ278" s="290"/>
      <c r="BA278" s="290"/>
      <c r="BB278" s="290"/>
      <c r="BC278" s="290"/>
      <c r="BD278" s="290"/>
      <c r="BE278" s="290"/>
      <c r="BF278" s="290"/>
      <c r="BG278" s="290"/>
      <c r="BH278" s="290"/>
      <c r="BI278" s="290"/>
      <c r="BJ278" s="290"/>
      <c r="BK278" s="290"/>
      <c r="BL278" s="290"/>
      <c r="BM278" s="290"/>
      <c r="BN278" s="290"/>
      <c r="BO278" s="290"/>
      <c r="BP278" s="290"/>
      <c r="BQ278" s="290"/>
      <c r="BR278" s="290"/>
      <c r="BS278" s="290"/>
      <c r="BT278" s="290"/>
      <c r="BU278" s="290"/>
      <c r="BV278" s="290"/>
      <c r="BW278" s="290"/>
      <c r="BX278" s="290"/>
      <c r="BY278" s="290"/>
      <c r="BZ278" s="290"/>
      <c r="CA278" s="291">
        <f t="shared" si="60"/>
        <v>0</v>
      </c>
      <c r="CB278" s="292" t="e">
        <f t="shared" ref="CB278:CB284" si="64">CA278/COUNTA($BK278:$BT278)</f>
        <v>#DIV/0!</v>
      </c>
      <c r="CC278" s="291">
        <f t="shared" si="56"/>
        <v>0</v>
      </c>
      <c r="CD278" s="292" t="e">
        <f t="shared" ref="CD278:CD284" si="65">CC278/COUNTA($BK278:$BT278)</f>
        <v>#DIV/0!</v>
      </c>
      <c r="CE278" s="291">
        <f t="shared" si="57"/>
        <v>0</v>
      </c>
      <c r="CF278" s="292" t="e">
        <f t="shared" si="61"/>
        <v>#DIV/0!</v>
      </c>
      <c r="CG278" s="291" t="e">
        <f t="shared" si="62"/>
        <v>#DIV/0!</v>
      </c>
      <c r="CH278" s="291" t="e">
        <f t="shared" si="63"/>
        <v>#DIV/0!</v>
      </c>
      <c r="CI278" s="274"/>
    </row>
    <row r="279" spans="1:87" ht="24">
      <c r="A279" s="307"/>
      <c r="B279" s="647"/>
      <c r="C279" s="643"/>
      <c r="D279" s="643"/>
      <c r="E279" s="643"/>
      <c r="F279" s="643"/>
      <c r="G279" s="617"/>
      <c r="H279" s="290" t="s">
        <v>1817</v>
      </c>
      <c r="I279" s="290" t="s">
        <v>1303</v>
      </c>
      <c r="J279" s="70" t="s">
        <v>1202</v>
      </c>
      <c r="K279" s="288" t="s">
        <v>1082</v>
      </c>
      <c r="L279" s="289" t="s">
        <v>648</v>
      </c>
      <c r="M279" s="290"/>
      <c r="N279" s="290"/>
      <c r="O279" s="290"/>
      <c r="P279" s="290"/>
      <c r="Q279" s="290"/>
      <c r="R279" s="290"/>
      <c r="S279" s="290" t="s">
        <v>648</v>
      </c>
      <c r="T279" s="290"/>
      <c r="U279" s="290"/>
      <c r="V279" s="290"/>
      <c r="W279" s="290"/>
      <c r="X279" s="290"/>
      <c r="Y279" s="290"/>
      <c r="Z279" s="290"/>
      <c r="AA279" s="290"/>
      <c r="AB279" s="290"/>
      <c r="AC279" s="290"/>
      <c r="AD279" s="290"/>
      <c r="AE279" s="290"/>
      <c r="AF279" s="290"/>
      <c r="AG279" s="290"/>
      <c r="AH279" s="290"/>
      <c r="AI279" s="290"/>
      <c r="AJ279" s="290"/>
      <c r="AK279" s="290"/>
      <c r="AL279" s="290"/>
      <c r="AM279" s="290"/>
      <c r="AN279" s="290"/>
      <c r="AO279" s="290"/>
      <c r="AP279" s="290"/>
      <c r="AQ279" s="290"/>
      <c r="AR279" s="290"/>
      <c r="AS279" s="290"/>
      <c r="AT279" s="290"/>
      <c r="AU279" s="290"/>
      <c r="AV279" s="290"/>
      <c r="AW279" s="290"/>
      <c r="AX279" s="290"/>
      <c r="AY279" s="290"/>
      <c r="AZ279" s="290"/>
      <c r="BA279" s="290" t="s">
        <v>1769</v>
      </c>
      <c r="BB279" s="290"/>
      <c r="BC279" s="290"/>
      <c r="BD279" s="290"/>
      <c r="BE279" s="290"/>
      <c r="BF279" s="290"/>
      <c r="BG279" s="290"/>
      <c r="BH279" s="290"/>
      <c r="BI279" s="290"/>
      <c r="BJ279" s="290"/>
      <c r="BK279" s="290"/>
      <c r="BL279" s="290"/>
      <c r="BM279" s="290"/>
      <c r="BN279" s="290"/>
      <c r="BO279" s="290"/>
      <c r="BP279" s="290"/>
      <c r="BQ279" s="290"/>
      <c r="BR279" s="290"/>
      <c r="BS279" s="290"/>
      <c r="BT279" s="290"/>
      <c r="BU279" s="290"/>
      <c r="BV279" s="290"/>
      <c r="BW279" s="290"/>
      <c r="BX279" s="290"/>
      <c r="BY279" s="290"/>
      <c r="BZ279" s="290"/>
      <c r="CA279" s="291">
        <f t="shared" si="60"/>
        <v>0</v>
      </c>
      <c r="CB279" s="292" t="e">
        <f t="shared" si="64"/>
        <v>#DIV/0!</v>
      </c>
      <c r="CC279" s="291">
        <f t="shared" si="56"/>
        <v>0</v>
      </c>
      <c r="CD279" s="292" t="e">
        <f t="shared" si="65"/>
        <v>#DIV/0!</v>
      </c>
      <c r="CE279" s="291">
        <f t="shared" si="57"/>
        <v>0</v>
      </c>
      <c r="CF279" s="292" t="e">
        <f t="shared" si="61"/>
        <v>#DIV/0!</v>
      </c>
      <c r="CG279" s="291" t="e">
        <f t="shared" si="62"/>
        <v>#DIV/0!</v>
      </c>
      <c r="CH279" s="291" t="e">
        <f t="shared" si="63"/>
        <v>#DIV/0!</v>
      </c>
      <c r="CI279" s="274"/>
    </row>
    <row r="280" spans="1:87" ht="24">
      <c r="A280" s="307"/>
      <c r="B280" s="647"/>
      <c r="C280" s="643"/>
      <c r="D280" s="643"/>
      <c r="E280" s="643"/>
      <c r="F280" s="643"/>
      <c r="G280" s="617"/>
      <c r="H280" s="290" t="s">
        <v>1872</v>
      </c>
      <c r="I280" s="290" t="s">
        <v>1303</v>
      </c>
      <c r="J280" s="70" t="s">
        <v>1202</v>
      </c>
      <c r="K280" s="288" t="s">
        <v>1082</v>
      </c>
      <c r="L280" s="289" t="s">
        <v>648</v>
      </c>
      <c r="M280" s="290"/>
      <c r="N280" s="290"/>
      <c r="O280" s="290"/>
      <c r="P280" s="290"/>
      <c r="Q280" s="290"/>
      <c r="R280" s="290"/>
      <c r="S280" s="290" t="s">
        <v>648</v>
      </c>
      <c r="T280" s="290"/>
      <c r="U280" s="290"/>
      <c r="V280" s="290"/>
      <c r="W280" s="290"/>
      <c r="X280" s="290"/>
      <c r="Y280" s="290"/>
      <c r="Z280" s="290"/>
      <c r="AA280" s="290"/>
      <c r="AB280" s="290"/>
      <c r="AC280" s="290"/>
      <c r="AD280" s="290"/>
      <c r="AE280" s="290"/>
      <c r="AF280" s="290"/>
      <c r="AG280" s="290"/>
      <c r="AH280" s="290"/>
      <c r="AI280" s="290"/>
      <c r="AJ280" s="290"/>
      <c r="AK280" s="290"/>
      <c r="AL280" s="290"/>
      <c r="AM280" s="290"/>
      <c r="AN280" s="290"/>
      <c r="AO280" s="290"/>
      <c r="AP280" s="290"/>
      <c r="AQ280" s="290"/>
      <c r="AR280" s="290"/>
      <c r="AS280" s="290"/>
      <c r="AT280" s="290"/>
      <c r="AU280" s="290"/>
      <c r="AV280" s="290"/>
      <c r="AW280" s="290"/>
      <c r="AX280" s="290"/>
      <c r="AY280" s="290"/>
      <c r="AZ280" s="290"/>
      <c r="BA280" s="290"/>
      <c r="BB280" s="290" t="s">
        <v>1769</v>
      </c>
      <c r="BC280" s="290"/>
      <c r="BD280" s="290"/>
      <c r="BE280" s="290"/>
      <c r="BF280" s="290"/>
      <c r="BG280" s="290"/>
      <c r="BH280" s="290"/>
      <c r="BI280" s="290"/>
      <c r="BJ280" s="290"/>
      <c r="BK280" s="290"/>
      <c r="BL280" s="290"/>
      <c r="BM280" s="290"/>
      <c r="BN280" s="290"/>
      <c r="BO280" s="290"/>
      <c r="BP280" s="290"/>
      <c r="BQ280" s="290"/>
      <c r="BR280" s="290"/>
      <c r="BS280" s="290"/>
      <c r="BT280" s="290"/>
      <c r="BU280" s="290"/>
      <c r="BV280" s="290"/>
      <c r="BW280" s="290"/>
      <c r="BX280" s="290"/>
      <c r="BY280" s="290"/>
      <c r="BZ280" s="290"/>
      <c r="CA280" s="291">
        <f t="shared" si="60"/>
        <v>0</v>
      </c>
      <c r="CB280" s="292" t="e">
        <f t="shared" si="64"/>
        <v>#DIV/0!</v>
      </c>
      <c r="CC280" s="291">
        <f t="shared" si="56"/>
        <v>0</v>
      </c>
      <c r="CD280" s="292" t="e">
        <f t="shared" si="65"/>
        <v>#DIV/0!</v>
      </c>
      <c r="CE280" s="291">
        <f t="shared" si="57"/>
        <v>0</v>
      </c>
      <c r="CF280" s="292" t="e">
        <f t="shared" si="61"/>
        <v>#DIV/0!</v>
      </c>
      <c r="CG280" s="291" t="e">
        <f t="shared" si="62"/>
        <v>#DIV/0!</v>
      </c>
      <c r="CH280" s="291" t="e">
        <f t="shared" si="63"/>
        <v>#DIV/0!</v>
      </c>
      <c r="CI280" s="274"/>
    </row>
    <row r="281" spans="1:87" ht="24">
      <c r="A281" s="307"/>
      <c r="B281" s="647"/>
      <c r="C281" s="643"/>
      <c r="D281" s="643"/>
      <c r="E281" s="643"/>
      <c r="F281" s="643"/>
      <c r="G281" s="617"/>
      <c r="H281" s="290" t="s">
        <v>1871</v>
      </c>
      <c r="I281" s="290" t="s">
        <v>1303</v>
      </c>
      <c r="J281" s="70" t="s">
        <v>1202</v>
      </c>
      <c r="K281" s="288" t="s">
        <v>1082</v>
      </c>
      <c r="L281" s="289" t="s">
        <v>648</v>
      </c>
      <c r="M281" s="290"/>
      <c r="N281" s="290"/>
      <c r="O281" s="290"/>
      <c r="P281" s="290" t="s">
        <v>648</v>
      </c>
      <c r="Q281" s="290"/>
      <c r="R281" s="290"/>
      <c r="S281" s="290"/>
      <c r="T281" s="290"/>
      <c r="U281" s="290"/>
      <c r="V281" s="290"/>
      <c r="W281" s="290"/>
      <c r="X281" s="290"/>
      <c r="Y281" s="290"/>
      <c r="Z281" s="290"/>
      <c r="AA281" s="290"/>
      <c r="AB281" s="290"/>
      <c r="AC281" s="290"/>
      <c r="AD281" s="290"/>
      <c r="AE281" s="290"/>
      <c r="AF281" s="290"/>
      <c r="AG281" s="290"/>
      <c r="AH281" s="290"/>
      <c r="AI281" s="290"/>
      <c r="AJ281" s="290" t="s">
        <v>1769</v>
      </c>
      <c r="AK281" s="290"/>
      <c r="AL281" s="290"/>
      <c r="AM281" s="290"/>
      <c r="AN281" s="290"/>
      <c r="AO281" s="290"/>
      <c r="AP281" s="290"/>
      <c r="AQ281" s="290"/>
      <c r="AR281" s="290"/>
      <c r="AS281" s="290"/>
      <c r="AT281" s="290"/>
      <c r="AU281" s="290"/>
      <c r="AV281" s="290"/>
      <c r="AW281" s="290"/>
      <c r="AX281" s="290"/>
      <c r="AY281" s="290"/>
      <c r="AZ281" s="290"/>
      <c r="BA281" s="290"/>
      <c r="BB281" s="290"/>
      <c r="BC281" s="290"/>
      <c r="BD281" s="290"/>
      <c r="BE281" s="290"/>
      <c r="BF281" s="290"/>
      <c r="BG281" s="290"/>
      <c r="BH281" s="290"/>
      <c r="BI281" s="290"/>
      <c r="BJ281" s="290"/>
      <c r="BK281" s="290"/>
      <c r="BL281" s="290"/>
      <c r="BM281" s="290"/>
      <c r="BN281" s="290"/>
      <c r="BO281" s="290"/>
      <c r="BP281" s="290"/>
      <c r="BQ281" s="290"/>
      <c r="BR281" s="290"/>
      <c r="BS281" s="290"/>
      <c r="BT281" s="290"/>
      <c r="BU281" s="290"/>
      <c r="BV281" s="290"/>
      <c r="BW281" s="290"/>
      <c r="BX281" s="290"/>
      <c r="BY281" s="290"/>
      <c r="BZ281" s="290"/>
      <c r="CA281" s="291">
        <f t="shared" si="60"/>
        <v>0</v>
      </c>
      <c r="CB281" s="292" t="e">
        <f t="shared" si="64"/>
        <v>#DIV/0!</v>
      </c>
      <c r="CC281" s="291">
        <f t="shared" si="56"/>
        <v>0</v>
      </c>
      <c r="CD281" s="292" t="e">
        <f t="shared" si="65"/>
        <v>#DIV/0!</v>
      </c>
      <c r="CE281" s="291">
        <f t="shared" si="57"/>
        <v>0</v>
      </c>
      <c r="CF281" s="292" t="e">
        <f t="shared" si="61"/>
        <v>#DIV/0!</v>
      </c>
      <c r="CG281" s="291" t="e">
        <f t="shared" si="62"/>
        <v>#DIV/0!</v>
      </c>
      <c r="CH281" s="291" t="e">
        <f t="shared" si="63"/>
        <v>#DIV/0!</v>
      </c>
      <c r="CI281" s="274"/>
    </row>
    <row r="282" spans="1:87" ht="409.5">
      <c r="A282" s="285"/>
      <c r="B282" s="384">
        <v>476</v>
      </c>
      <c r="C282" s="385" t="s">
        <v>1737</v>
      </c>
      <c r="D282" s="386" t="s">
        <v>23</v>
      </c>
      <c r="E282" s="385" t="s">
        <v>1737</v>
      </c>
      <c r="F282" s="386" t="s">
        <v>23</v>
      </c>
      <c r="G282" s="290" t="s">
        <v>1737</v>
      </c>
      <c r="H282" s="290" t="s">
        <v>1739</v>
      </c>
      <c r="I282" s="290" t="s">
        <v>1303</v>
      </c>
      <c r="J282" s="70" t="s">
        <v>1202</v>
      </c>
      <c r="K282" s="288" t="s">
        <v>1082</v>
      </c>
      <c r="L282" s="289" t="s">
        <v>648</v>
      </c>
      <c r="M282" s="290"/>
      <c r="N282" s="290"/>
      <c r="O282" s="290"/>
      <c r="P282" s="290"/>
      <c r="Q282" s="290"/>
      <c r="R282" s="290"/>
      <c r="S282" s="290"/>
      <c r="T282" s="290"/>
      <c r="U282" s="290" t="s">
        <v>648</v>
      </c>
      <c r="V282" s="290"/>
      <c r="W282" s="290"/>
      <c r="X282" s="290"/>
      <c r="Y282" s="290"/>
      <c r="Z282" s="290"/>
      <c r="AA282" s="290"/>
      <c r="AB282" s="290"/>
      <c r="AC282" s="290"/>
      <c r="AD282" s="290"/>
      <c r="AE282" s="290"/>
      <c r="AF282" s="290"/>
      <c r="AG282" s="290"/>
      <c r="AH282" s="290"/>
      <c r="AI282" s="290"/>
      <c r="AJ282" s="290"/>
      <c r="AK282" s="290"/>
      <c r="AL282" s="290"/>
      <c r="AM282" s="290"/>
      <c r="AN282" s="290"/>
      <c r="AO282" s="290"/>
      <c r="AP282" s="290"/>
      <c r="AQ282" s="290"/>
      <c r="AR282" s="290"/>
      <c r="AS282" s="290"/>
      <c r="AT282" s="290"/>
      <c r="AU282" s="290"/>
      <c r="AV282" s="290"/>
      <c r="AW282" s="290"/>
      <c r="AX282" s="290"/>
      <c r="AY282" s="290"/>
      <c r="AZ282" s="290"/>
      <c r="BA282" s="290"/>
      <c r="BB282" s="290"/>
      <c r="BC282" s="290"/>
      <c r="BD282" s="290"/>
      <c r="BE282" s="290"/>
      <c r="BF282" s="290"/>
      <c r="BG282" s="290"/>
      <c r="BH282" s="290"/>
      <c r="BI282" s="290"/>
      <c r="BJ282" s="290" t="s">
        <v>1771</v>
      </c>
      <c r="BK282" s="290"/>
      <c r="BL282" s="290"/>
      <c r="BM282" s="290"/>
      <c r="BN282" s="290"/>
      <c r="BO282" s="290"/>
      <c r="BP282" s="290"/>
      <c r="BQ282" s="290"/>
      <c r="BR282" s="290"/>
      <c r="BS282" s="290"/>
      <c r="BT282" s="290"/>
      <c r="BU282" s="290"/>
      <c r="BV282" s="290"/>
      <c r="BW282" s="290"/>
      <c r="BX282" s="290"/>
      <c r="BY282" s="290"/>
      <c r="BZ282" s="290"/>
      <c r="CA282" s="291">
        <f t="shared" si="60"/>
        <v>0</v>
      </c>
      <c r="CB282" s="292" t="e">
        <f t="shared" si="64"/>
        <v>#DIV/0!</v>
      </c>
      <c r="CC282" s="291">
        <f t="shared" si="56"/>
        <v>0</v>
      </c>
      <c r="CD282" s="292" t="e">
        <f t="shared" si="65"/>
        <v>#DIV/0!</v>
      </c>
      <c r="CE282" s="291">
        <f t="shared" si="57"/>
        <v>0</v>
      </c>
      <c r="CF282" s="292" t="e">
        <f t="shared" si="61"/>
        <v>#DIV/0!</v>
      </c>
      <c r="CG282" s="291" t="e">
        <f t="shared" si="62"/>
        <v>#DIV/0!</v>
      </c>
      <c r="CH282" s="291" t="e">
        <f t="shared" si="63"/>
        <v>#DIV/0!</v>
      </c>
      <c r="CI282" s="274"/>
    </row>
    <row r="283" spans="1:87" ht="24">
      <c r="A283" s="651"/>
      <c r="B283" s="646">
        <v>477</v>
      </c>
      <c r="C283" s="645" t="s">
        <v>1738</v>
      </c>
      <c r="D283" s="645" t="s">
        <v>23</v>
      </c>
      <c r="E283" s="645" t="s">
        <v>1738</v>
      </c>
      <c r="F283" s="645" t="s">
        <v>23</v>
      </c>
      <c r="G283" s="616" t="s">
        <v>1738</v>
      </c>
      <c r="H283" s="290" t="s">
        <v>1740</v>
      </c>
      <c r="I283" s="290" t="s">
        <v>1303</v>
      </c>
      <c r="J283" s="70" t="s">
        <v>1202</v>
      </c>
      <c r="K283" s="288" t="s">
        <v>1082</v>
      </c>
      <c r="L283" s="289" t="s">
        <v>648</v>
      </c>
      <c r="M283" s="290"/>
      <c r="N283" s="290"/>
      <c r="O283" s="290"/>
      <c r="P283" s="290"/>
      <c r="Q283" s="290"/>
      <c r="R283" s="290"/>
      <c r="S283" s="290"/>
      <c r="T283" s="290"/>
      <c r="U283" s="290" t="s">
        <v>648</v>
      </c>
      <c r="V283" s="290"/>
      <c r="W283" s="290"/>
      <c r="X283" s="290"/>
      <c r="Y283" s="290"/>
      <c r="Z283" s="290"/>
      <c r="AA283" s="290"/>
      <c r="AB283" s="290"/>
      <c r="AC283" s="290"/>
      <c r="AD283" s="290"/>
      <c r="AE283" s="290"/>
      <c r="AF283" s="290"/>
      <c r="AG283" s="290"/>
      <c r="AH283" s="290"/>
      <c r="AI283" s="290"/>
      <c r="AJ283" s="290"/>
      <c r="AK283" s="290"/>
      <c r="AL283" s="290"/>
      <c r="AM283" s="290"/>
      <c r="AN283" s="290"/>
      <c r="AO283" s="290"/>
      <c r="AP283" s="290"/>
      <c r="AQ283" s="290"/>
      <c r="AR283" s="290"/>
      <c r="AS283" s="290"/>
      <c r="AT283" s="290"/>
      <c r="AU283" s="290"/>
      <c r="AV283" s="290"/>
      <c r="AW283" s="290"/>
      <c r="AX283" s="290"/>
      <c r="AY283" s="290"/>
      <c r="AZ283" s="290"/>
      <c r="BA283" s="290"/>
      <c r="BB283" s="290"/>
      <c r="BC283" s="290"/>
      <c r="BD283" s="290"/>
      <c r="BE283" s="290"/>
      <c r="BF283" s="290"/>
      <c r="BG283" s="290"/>
      <c r="BH283" s="290"/>
      <c r="BI283" s="290"/>
      <c r="BJ283" s="290" t="s">
        <v>1771</v>
      </c>
      <c r="BK283" s="290"/>
      <c r="BL283" s="290"/>
      <c r="BM283" s="290"/>
      <c r="BN283" s="290"/>
      <c r="BO283" s="290"/>
      <c r="BP283" s="290"/>
      <c r="BQ283" s="290"/>
      <c r="BR283" s="290"/>
      <c r="BS283" s="290"/>
      <c r="BT283" s="290"/>
      <c r="BU283" s="290"/>
      <c r="BV283" s="290"/>
      <c r="BW283" s="290"/>
      <c r="BX283" s="290"/>
      <c r="BY283" s="290"/>
      <c r="BZ283" s="290"/>
      <c r="CA283" s="291">
        <f t="shared" si="60"/>
        <v>0</v>
      </c>
      <c r="CB283" s="292" t="e">
        <f t="shared" si="64"/>
        <v>#DIV/0!</v>
      </c>
      <c r="CC283" s="291">
        <f t="shared" si="56"/>
        <v>0</v>
      </c>
      <c r="CD283" s="292" t="e">
        <f t="shared" si="65"/>
        <v>#DIV/0!</v>
      </c>
      <c r="CE283" s="291">
        <f t="shared" si="57"/>
        <v>0</v>
      </c>
      <c r="CF283" s="292" t="e">
        <f t="shared" si="61"/>
        <v>#DIV/0!</v>
      </c>
      <c r="CG283" s="291" t="e">
        <f t="shared" si="62"/>
        <v>#DIV/0!</v>
      </c>
      <c r="CH283" s="291" t="e">
        <f t="shared" si="63"/>
        <v>#DIV/0!</v>
      </c>
      <c r="CI283" s="274"/>
    </row>
    <row r="284" spans="1:87" ht="24">
      <c r="A284" s="653"/>
      <c r="B284" s="648"/>
      <c r="C284" s="644"/>
      <c r="D284" s="644"/>
      <c r="E284" s="644"/>
      <c r="F284" s="644"/>
      <c r="G284" s="618"/>
      <c r="H284" s="290" t="s">
        <v>1741</v>
      </c>
      <c r="I284" s="290" t="s">
        <v>1303</v>
      </c>
      <c r="J284" s="70" t="s">
        <v>1202</v>
      </c>
      <c r="K284" s="288" t="s">
        <v>1082</v>
      </c>
      <c r="L284" s="289" t="s">
        <v>648</v>
      </c>
      <c r="M284" s="290"/>
      <c r="N284" s="290"/>
      <c r="O284" s="290"/>
      <c r="P284" s="290"/>
      <c r="Q284" s="290"/>
      <c r="R284" s="290"/>
      <c r="S284" s="290"/>
      <c r="T284" s="290"/>
      <c r="U284" s="290" t="s">
        <v>648</v>
      </c>
      <c r="V284" s="290"/>
      <c r="W284" s="290"/>
      <c r="X284" s="290"/>
      <c r="Y284" s="290"/>
      <c r="Z284" s="290"/>
      <c r="AA284" s="290"/>
      <c r="AB284" s="290"/>
      <c r="AC284" s="290"/>
      <c r="AD284" s="290"/>
      <c r="AE284" s="290"/>
      <c r="AF284" s="290"/>
      <c r="AG284" s="290"/>
      <c r="AH284" s="290"/>
      <c r="AI284" s="290"/>
      <c r="AJ284" s="290"/>
      <c r="AK284" s="290"/>
      <c r="AL284" s="290"/>
      <c r="AM284" s="290"/>
      <c r="AN284" s="290"/>
      <c r="AO284" s="290"/>
      <c r="AP284" s="290"/>
      <c r="AQ284" s="290"/>
      <c r="AR284" s="290"/>
      <c r="AS284" s="290"/>
      <c r="AT284" s="290"/>
      <c r="AU284" s="290"/>
      <c r="AV284" s="290"/>
      <c r="AW284" s="290"/>
      <c r="AX284" s="290"/>
      <c r="AY284" s="290"/>
      <c r="AZ284" s="290"/>
      <c r="BA284" s="290"/>
      <c r="BB284" s="290"/>
      <c r="BC284" s="290"/>
      <c r="BD284" s="290"/>
      <c r="BE284" s="290"/>
      <c r="BF284" s="290"/>
      <c r="BG284" s="290"/>
      <c r="BH284" s="290" t="s">
        <v>1772</v>
      </c>
      <c r="BI284" s="290"/>
      <c r="BJ284" s="290"/>
      <c r="BK284" s="290"/>
      <c r="BL284" s="290"/>
      <c r="BM284" s="290"/>
      <c r="BN284" s="290"/>
      <c r="BO284" s="290"/>
      <c r="BP284" s="290"/>
      <c r="BQ284" s="290"/>
      <c r="BR284" s="290"/>
      <c r="BS284" s="290"/>
      <c r="BT284" s="290"/>
      <c r="BU284" s="290"/>
      <c r="BV284" s="290"/>
      <c r="BW284" s="290"/>
      <c r="BX284" s="290"/>
      <c r="BY284" s="290"/>
      <c r="BZ284" s="290"/>
      <c r="CA284" s="291">
        <f t="shared" si="60"/>
        <v>0</v>
      </c>
      <c r="CB284" s="292" t="e">
        <f t="shared" si="64"/>
        <v>#DIV/0!</v>
      </c>
      <c r="CC284" s="291">
        <f t="shared" si="56"/>
        <v>0</v>
      </c>
      <c r="CD284" s="292" t="e">
        <f t="shared" si="65"/>
        <v>#DIV/0!</v>
      </c>
      <c r="CE284" s="291">
        <f t="shared" si="57"/>
        <v>0</v>
      </c>
      <c r="CF284" s="292" t="e">
        <f t="shared" si="61"/>
        <v>#DIV/0!</v>
      </c>
      <c r="CG284" s="291" t="e">
        <f t="shared" si="62"/>
        <v>#DIV/0!</v>
      </c>
      <c r="CH284" s="291" t="e">
        <f t="shared" si="63"/>
        <v>#DIV/0!</v>
      </c>
      <c r="CI284" s="274"/>
    </row>
    <row r="285" spans="1:87" ht="18.75">
      <c r="A285" s="651"/>
      <c r="B285" s="646"/>
      <c r="C285" s="645" t="s">
        <v>1738</v>
      </c>
      <c r="D285" s="645" t="s">
        <v>23</v>
      </c>
      <c r="E285" s="645" t="s">
        <v>1738</v>
      </c>
      <c r="F285" s="645" t="s">
        <v>23</v>
      </c>
      <c r="G285" s="616" t="s">
        <v>1738</v>
      </c>
      <c r="H285" s="616" t="s">
        <v>1873</v>
      </c>
      <c r="I285" s="616" t="s">
        <v>1303</v>
      </c>
      <c r="J285" s="720" t="s">
        <v>1202</v>
      </c>
      <c r="K285" s="723" t="s">
        <v>1082</v>
      </c>
      <c r="L285" s="726" t="s">
        <v>648</v>
      </c>
      <c r="M285" s="616"/>
      <c r="N285" s="616"/>
      <c r="O285" s="616"/>
      <c r="P285" s="616"/>
      <c r="Q285" s="616"/>
      <c r="R285" s="616"/>
      <c r="S285" s="616"/>
      <c r="T285" s="616"/>
      <c r="U285" s="616" t="s">
        <v>648</v>
      </c>
      <c r="V285" s="290"/>
      <c r="W285" s="616"/>
      <c r="X285" s="616"/>
      <c r="Y285" s="616"/>
      <c r="Z285" s="616"/>
      <c r="AA285" s="616"/>
      <c r="AB285" s="616"/>
      <c r="AC285" s="616"/>
      <c r="AD285" s="616"/>
      <c r="AE285" s="616"/>
      <c r="AF285" s="616"/>
      <c r="AG285" s="616"/>
      <c r="AH285" s="616"/>
      <c r="AI285" s="616"/>
      <c r="AJ285" s="616"/>
      <c r="AK285" s="616"/>
      <c r="AL285" s="616"/>
      <c r="AM285" s="616"/>
      <c r="AN285" s="616"/>
      <c r="AO285" s="616"/>
      <c r="AP285" s="616"/>
      <c r="AQ285" s="616"/>
      <c r="AR285" s="616"/>
      <c r="AS285" s="290"/>
      <c r="AT285" s="290"/>
      <c r="AU285" s="290"/>
      <c r="AV285" s="290"/>
      <c r="AW285" s="290"/>
      <c r="AX285" s="616"/>
      <c r="AY285" s="616"/>
      <c r="AZ285" s="616"/>
      <c r="BA285" s="616"/>
      <c r="BB285" s="616"/>
      <c r="BC285" s="616"/>
      <c r="BD285" s="616"/>
      <c r="BE285" s="616"/>
      <c r="BF285" s="616"/>
      <c r="BG285" s="616"/>
      <c r="BH285" s="616"/>
      <c r="BI285" s="616"/>
      <c r="BJ285" s="616" t="s">
        <v>1772</v>
      </c>
      <c r="BK285" s="616"/>
      <c r="BL285" s="616"/>
      <c r="BM285" s="616"/>
      <c r="BN285" s="616"/>
      <c r="BO285" s="616"/>
      <c r="BP285" s="616"/>
      <c r="BQ285" s="616"/>
      <c r="BR285" s="616"/>
      <c r="BS285" s="616"/>
      <c r="BT285" s="616"/>
      <c r="BU285" s="372"/>
      <c r="BV285" s="372"/>
      <c r="BW285" s="372"/>
      <c r="BX285" s="372"/>
      <c r="BY285" s="372"/>
      <c r="BZ285" s="372"/>
      <c r="CA285" s="291">
        <f t="shared" si="60"/>
        <v>0</v>
      </c>
      <c r="CB285" s="717" t="e">
        <f>CA285/COUNTA($BK287:$BT287)</f>
        <v>#DIV/0!</v>
      </c>
      <c r="CC285" s="714">
        <f>COUNTIF($BK287:$BT287,1)</f>
        <v>0</v>
      </c>
      <c r="CD285" s="717" t="e">
        <f>CC285/COUNTA($BK287:$BT287)</f>
        <v>#DIV/0!</v>
      </c>
      <c r="CE285" s="714">
        <f>COUNTIF($BK287:$BT287,0)</f>
        <v>0</v>
      </c>
      <c r="CF285" s="292" t="e">
        <f t="shared" si="61"/>
        <v>#DIV/0!</v>
      </c>
      <c r="CG285" s="291" t="e">
        <f t="shared" si="62"/>
        <v>#DIV/0!</v>
      </c>
      <c r="CH285" s="291" t="e">
        <f t="shared" si="63"/>
        <v>#DIV/0!</v>
      </c>
      <c r="CI285" s="274"/>
    </row>
    <row r="286" spans="1:87" ht="18.75">
      <c r="A286" s="652"/>
      <c r="B286" s="647"/>
      <c r="C286" s="643"/>
      <c r="D286" s="643"/>
      <c r="E286" s="643"/>
      <c r="F286" s="643"/>
      <c r="G286" s="617"/>
      <c r="H286" s="617"/>
      <c r="I286" s="617"/>
      <c r="J286" s="721"/>
      <c r="K286" s="724"/>
      <c r="L286" s="727"/>
      <c r="M286" s="617"/>
      <c r="N286" s="617"/>
      <c r="O286" s="617"/>
      <c r="P286" s="617"/>
      <c r="Q286" s="617"/>
      <c r="R286" s="617"/>
      <c r="S286" s="617"/>
      <c r="T286" s="617"/>
      <c r="U286" s="617"/>
      <c r="V286" s="290"/>
      <c r="W286" s="617"/>
      <c r="X286" s="617"/>
      <c r="Y286" s="617"/>
      <c r="Z286" s="617"/>
      <c r="AA286" s="617"/>
      <c r="AB286" s="617"/>
      <c r="AC286" s="617"/>
      <c r="AD286" s="617"/>
      <c r="AE286" s="617"/>
      <c r="AF286" s="617"/>
      <c r="AG286" s="617"/>
      <c r="AH286" s="617"/>
      <c r="AI286" s="617"/>
      <c r="AJ286" s="617"/>
      <c r="AK286" s="617"/>
      <c r="AL286" s="617"/>
      <c r="AM286" s="617"/>
      <c r="AN286" s="617"/>
      <c r="AO286" s="617"/>
      <c r="AP286" s="617"/>
      <c r="AQ286" s="617"/>
      <c r="AR286" s="617"/>
      <c r="AS286" s="290"/>
      <c r="AT286" s="290"/>
      <c r="AU286" s="290"/>
      <c r="AV286" s="290"/>
      <c r="AW286" s="290"/>
      <c r="AX286" s="617"/>
      <c r="AY286" s="617"/>
      <c r="AZ286" s="617"/>
      <c r="BA286" s="617"/>
      <c r="BB286" s="617"/>
      <c r="BC286" s="617"/>
      <c r="BD286" s="617"/>
      <c r="BE286" s="617"/>
      <c r="BF286" s="617"/>
      <c r="BG286" s="617"/>
      <c r="BH286" s="617"/>
      <c r="BI286" s="617"/>
      <c r="BJ286" s="617"/>
      <c r="BK286" s="617"/>
      <c r="BL286" s="617"/>
      <c r="BM286" s="617"/>
      <c r="BN286" s="617"/>
      <c r="BO286" s="617"/>
      <c r="BP286" s="617"/>
      <c r="BQ286" s="617"/>
      <c r="BR286" s="617"/>
      <c r="BS286" s="617"/>
      <c r="BT286" s="617"/>
      <c r="BU286" s="373"/>
      <c r="BV286" s="373"/>
      <c r="BW286" s="373"/>
      <c r="BX286" s="373"/>
      <c r="BY286" s="373"/>
      <c r="BZ286" s="373"/>
      <c r="CA286" s="291">
        <f t="shared" si="60"/>
        <v>0</v>
      </c>
      <c r="CB286" s="718"/>
      <c r="CC286" s="715"/>
      <c r="CD286" s="718"/>
      <c r="CE286" s="715"/>
      <c r="CF286" s="292" t="e">
        <f t="shared" si="61"/>
        <v>#DIV/0!</v>
      </c>
      <c r="CG286" s="291" t="e">
        <f t="shared" si="62"/>
        <v>#DIV/0!</v>
      </c>
      <c r="CH286" s="291" t="e">
        <f t="shared" si="63"/>
        <v>#DIV/0!</v>
      </c>
      <c r="CI286" s="274"/>
    </row>
    <row r="287" spans="1:87" ht="18.75">
      <c r="A287" s="653"/>
      <c r="B287" s="648"/>
      <c r="C287" s="644"/>
      <c r="D287" s="644"/>
      <c r="E287" s="644"/>
      <c r="F287" s="644"/>
      <c r="G287" s="618"/>
      <c r="H287" s="618"/>
      <c r="I287" s="618"/>
      <c r="J287" s="722"/>
      <c r="K287" s="725"/>
      <c r="L287" s="728"/>
      <c r="M287" s="618"/>
      <c r="N287" s="618"/>
      <c r="O287" s="618"/>
      <c r="P287" s="618"/>
      <c r="Q287" s="618"/>
      <c r="R287" s="618"/>
      <c r="S287" s="618"/>
      <c r="T287" s="618"/>
      <c r="U287" s="618"/>
      <c r="V287" s="290"/>
      <c r="W287" s="618"/>
      <c r="X287" s="618"/>
      <c r="Y287" s="618"/>
      <c r="Z287" s="618"/>
      <c r="AA287" s="618"/>
      <c r="AB287" s="618"/>
      <c r="AC287" s="618"/>
      <c r="AD287" s="618"/>
      <c r="AE287" s="618"/>
      <c r="AF287" s="618"/>
      <c r="AG287" s="618"/>
      <c r="AH287" s="618"/>
      <c r="AI287" s="618"/>
      <c r="AJ287" s="618"/>
      <c r="AK287" s="618"/>
      <c r="AL287" s="618"/>
      <c r="AM287" s="618"/>
      <c r="AN287" s="618"/>
      <c r="AO287" s="618"/>
      <c r="AP287" s="618"/>
      <c r="AQ287" s="618"/>
      <c r="AR287" s="618"/>
      <c r="AS287" s="290"/>
      <c r="AT287" s="290"/>
      <c r="AU287" s="290"/>
      <c r="AV287" s="290"/>
      <c r="AW287" s="290"/>
      <c r="AX287" s="618"/>
      <c r="AY287" s="618"/>
      <c r="AZ287" s="618"/>
      <c r="BA287" s="618"/>
      <c r="BB287" s="618"/>
      <c r="BC287" s="618"/>
      <c r="BD287" s="618"/>
      <c r="BE287" s="618"/>
      <c r="BF287" s="618"/>
      <c r="BG287" s="618"/>
      <c r="BH287" s="618"/>
      <c r="BI287" s="618"/>
      <c r="BJ287" s="618"/>
      <c r="BK287" s="618"/>
      <c r="BL287" s="618"/>
      <c r="BM287" s="618"/>
      <c r="BN287" s="618"/>
      <c r="BO287" s="618"/>
      <c r="BP287" s="618"/>
      <c r="BQ287" s="618"/>
      <c r="BR287" s="618"/>
      <c r="BS287" s="618"/>
      <c r="BT287" s="618"/>
      <c r="BU287" s="374"/>
      <c r="BV287" s="374"/>
      <c r="BW287" s="374"/>
      <c r="BX287" s="374"/>
      <c r="BY287" s="374"/>
      <c r="BZ287" s="374"/>
      <c r="CA287" s="291">
        <f t="shared" si="60"/>
        <v>0</v>
      </c>
      <c r="CB287" s="719"/>
      <c r="CC287" s="716"/>
      <c r="CD287" s="719"/>
      <c r="CE287" s="716"/>
      <c r="CF287" s="292" t="e">
        <f t="shared" si="61"/>
        <v>#DIV/0!</v>
      </c>
      <c r="CG287" s="291" t="e">
        <f t="shared" si="62"/>
        <v>#DIV/0!</v>
      </c>
      <c r="CH287" s="291" t="e">
        <f t="shared" si="63"/>
        <v>#DIV/0!</v>
      </c>
      <c r="CI287" s="274"/>
    </row>
    <row r="288" spans="1:87" ht="24">
      <c r="A288" s="285">
        <v>239</v>
      </c>
      <c r="B288" s="286">
        <v>487</v>
      </c>
      <c r="C288" s="383" t="s">
        <v>1005</v>
      </c>
      <c r="D288" s="383"/>
      <c r="E288" s="383"/>
      <c r="F288" s="287" t="s">
        <v>1176</v>
      </c>
      <c r="G288" s="287" t="s">
        <v>1176</v>
      </c>
      <c r="H288" s="287" t="s">
        <v>1176</v>
      </c>
      <c r="I288" s="287" t="s">
        <v>1176</v>
      </c>
      <c r="J288" s="392" t="s">
        <v>1202</v>
      </c>
      <c r="K288" s="287" t="s">
        <v>1176</v>
      </c>
      <c r="L288" s="287" t="s">
        <v>1176</v>
      </c>
      <c r="M288" s="287" t="s">
        <v>1176</v>
      </c>
      <c r="N288" s="287" t="s">
        <v>1176</v>
      </c>
      <c r="O288" s="287" t="s">
        <v>1176</v>
      </c>
      <c r="P288" s="287" t="s">
        <v>1176</v>
      </c>
      <c r="Q288" s="287" t="s">
        <v>1176</v>
      </c>
      <c r="R288" s="287" t="s">
        <v>1176</v>
      </c>
      <c r="S288" s="287" t="s">
        <v>1176</v>
      </c>
      <c r="T288" s="287" t="s">
        <v>1176</v>
      </c>
      <c r="U288" s="287" t="s">
        <v>1176</v>
      </c>
      <c r="V288" s="287" t="s">
        <v>1176</v>
      </c>
      <c r="W288" s="287" t="s">
        <v>1176</v>
      </c>
      <c r="X288" s="287" t="s">
        <v>1176</v>
      </c>
      <c r="Y288" s="287" t="s">
        <v>1176</v>
      </c>
      <c r="Z288" s="287" t="s">
        <v>1176</v>
      </c>
      <c r="AA288" s="287" t="s">
        <v>1176</v>
      </c>
      <c r="AB288" s="287" t="s">
        <v>1176</v>
      </c>
      <c r="AC288" s="287" t="s">
        <v>1176</v>
      </c>
      <c r="AD288" s="287" t="s">
        <v>1176</v>
      </c>
      <c r="AE288" s="287" t="s">
        <v>1176</v>
      </c>
      <c r="AF288" s="287" t="s">
        <v>1176</v>
      </c>
      <c r="AG288" s="287" t="s">
        <v>1176</v>
      </c>
      <c r="AH288" s="287" t="s">
        <v>1176</v>
      </c>
      <c r="AI288" s="287" t="s">
        <v>1176</v>
      </c>
      <c r="AJ288" s="287" t="s">
        <v>1176</v>
      </c>
      <c r="AK288" s="287" t="s">
        <v>1176</v>
      </c>
      <c r="AL288" s="287" t="s">
        <v>1176</v>
      </c>
      <c r="AM288" s="287" t="s">
        <v>1176</v>
      </c>
      <c r="AN288" s="287" t="s">
        <v>1176</v>
      </c>
      <c r="AO288" s="287" t="s">
        <v>1176</v>
      </c>
      <c r="AP288" s="287" t="s">
        <v>1176</v>
      </c>
      <c r="AQ288" s="287" t="s">
        <v>1176</v>
      </c>
      <c r="AR288" s="287" t="s">
        <v>1176</v>
      </c>
      <c r="AS288" s="287"/>
      <c r="AT288" s="287" t="s">
        <v>1176</v>
      </c>
      <c r="AU288" s="287" t="s">
        <v>1176</v>
      </c>
      <c r="AV288" s="287" t="s">
        <v>1176</v>
      </c>
      <c r="AW288" s="287" t="s">
        <v>1176</v>
      </c>
      <c r="AX288" s="287" t="s">
        <v>1176</v>
      </c>
      <c r="AY288" s="287" t="s">
        <v>1176</v>
      </c>
      <c r="AZ288" s="287" t="s">
        <v>1176</v>
      </c>
      <c r="BA288" s="287" t="s">
        <v>1176</v>
      </c>
      <c r="BB288" s="287" t="s">
        <v>1176</v>
      </c>
      <c r="BC288" s="287" t="s">
        <v>1176</v>
      </c>
      <c r="BD288" s="287" t="s">
        <v>1176</v>
      </c>
      <c r="BE288" s="287" t="s">
        <v>1176</v>
      </c>
      <c r="BF288" s="287" t="s">
        <v>1176</v>
      </c>
      <c r="BG288" s="287" t="s">
        <v>1176</v>
      </c>
      <c r="BH288" s="287" t="s">
        <v>1176</v>
      </c>
      <c r="BI288" s="287" t="s">
        <v>1176</v>
      </c>
      <c r="BJ288" s="287" t="s">
        <v>1176</v>
      </c>
      <c r="BK288" s="287" t="s">
        <v>1176</v>
      </c>
      <c r="BL288" s="287" t="s">
        <v>1176</v>
      </c>
      <c r="BM288" s="287" t="s">
        <v>1176</v>
      </c>
      <c r="BN288" s="287" t="s">
        <v>1176</v>
      </c>
      <c r="BO288" s="287" t="s">
        <v>1176</v>
      </c>
      <c r="BP288" s="287" t="s">
        <v>1176</v>
      </c>
      <c r="BQ288" s="287" t="s">
        <v>1176</v>
      </c>
      <c r="BR288" s="287" t="s">
        <v>1176</v>
      </c>
      <c r="BS288" s="287" t="s">
        <v>1176</v>
      </c>
      <c r="BT288" s="287" t="s">
        <v>1176</v>
      </c>
      <c r="BU288" s="287" t="s">
        <v>1176</v>
      </c>
      <c r="BV288" s="287" t="s">
        <v>1176</v>
      </c>
      <c r="BW288" s="287" t="s">
        <v>1176</v>
      </c>
      <c r="BX288" s="287" t="s">
        <v>1176</v>
      </c>
      <c r="BY288" s="287" t="s">
        <v>1176</v>
      </c>
      <c r="BZ288" s="287" t="s">
        <v>1176</v>
      </c>
      <c r="CA288" s="287" t="s">
        <v>1176</v>
      </c>
      <c r="CB288" s="287" t="s">
        <v>1176</v>
      </c>
      <c r="CC288" s="287" t="s">
        <v>1176</v>
      </c>
      <c r="CD288" s="287" t="s">
        <v>1176</v>
      </c>
      <c r="CE288" s="287" t="s">
        <v>1176</v>
      </c>
      <c r="CF288" s="287" t="s">
        <v>1176</v>
      </c>
      <c r="CG288" s="287" t="s">
        <v>1176</v>
      </c>
      <c r="CH288" s="287" t="s">
        <v>1176</v>
      </c>
      <c r="CI288" s="274"/>
    </row>
    <row r="289" spans="1:87" ht="24">
      <c r="A289" s="285">
        <v>240</v>
      </c>
      <c r="B289" s="286">
        <v>488</v>
      </c>
      <c r="C289" s="383" t="s">
        <v>1006</v>
      </c>
      <c r="D289" s="383"/>
      <c r="E289" s="383"/>
      <c r="F289" s="287" t="s">
        <v>1176</v>
      </c>
      <c r="G289" s="287" t="s">
        <v>1176</v>
      </c>
      <c r="H289" s="287" t="s">
        <v>1176</v>
      </c>
      <c r="I289" s="287" t="s">
        <v>1176</v>
      </c>
      <c r="J289" s="392" t="s">
        <v>1202</v>
      </c>
      <c r="K289" s="287" t="s">
        <v>1176</v>
      </c>
      <c r="L289" s="287" t="s">
        <v>1176</v>
      </c>
      <c r="M289" s="287" t="s">
        <v>1176</v>
      </c>
      <c r="N289" s="287" t="s">
        <v>1176</v>
      </c>
      <c r="O289" s="287" t="s">
        <v>1176</v>
      </c>
      <c r="P289" s="287" t="s">
        <v>1176</v>
      </c>
      <c r="Q289" s="287" t="s">
        <v>1176</v>
      </c>
      <c r="R289" s="287" t="s">
        <v>1176</v>
      </c>
      <c r="S289" s="287" t="s">
        <v>1176</v>
      </c>
      <c r="T289" s="287" t="s">
        <v>1176</v>
      </c>
      <c r="U289" s="287" t="s">
        <v>1176</v>
      </c>
      <c r="V289" s="287" t="s">
        <v>1176</v>
      </c>
      <c r="W289" s="287" t="s">
        <v>1176</v>
      </c>
      <c r="X289" s="287" t="s">
        <v>1176</v>
      </c>
      <c r="Y289" s="287" t="s">
        <v>1176</v>
      </c>
      <c r="Z289" s="287" t="s">
        <v>1176</v>
      </c>
      <c r="AA289" s="287" t="s">
        <v>1176</v>
      </c>
      <c r="AB289" s="287" t="s">
        <v>1176</v>
      </c>
      <c r="AC289" s="287" t="s">
        <v>1176</v>
      </c>
      <c r="AD289" s="287" t="s">
        <v>1176</v>
      </c>
      <c r="AE289" s="287" t="s">
        <v>1176</v>
      </c>
      <c r="AF289" s="287" t="s">
        <v>1176</v>
      </c>
      <c r="AG289" s="287" t="s">
        <v>1176</v>
      </c>
      <c r="AH289" s="287" t="s">
        <v>1176</v>
      </c>
      <c r="AI289" s="287" t="s">
        <v>1176</v>
      </c>
      <c r="AJ289" s="287" t="s">
        <v>1176</v>
      </c>
      <c r="AK289" s="287" t="s">
        <v>1176</v>
      </c>
      <c r="AL289" s="287" t="s">
        <v>1176</v>
      </c>
      <c r="AM289" s="287" t="s">
        <v>1176</v>
      </c>
      <c r="AN289" s="287" t="s">
        <v>1176</v>
      </c>
      <c r="AO289" s="287" t="s">
        <v>1176</v>
      </c>
      <c r="AP289" s="287" t="s">
        <v>1176</v>
      </c>
      <c r="AQ289" s="287" t="s">
        <v>1176</v>
      </c>
      <c r="AR289" s="287" t="s">
        <v>1176</v>
      </c>
      <c r="AS289" s="287"/>
      <c r="AT289" s="287" t="s">
        <v>1176</v>
      </c>
      <c r="AU289" s="287" t="s">
        <v>1176</v>
      </c>
      <c r="AV289" s="287" t="s">
        <v>1176</v>
      </c>
      <c r="AW289" s="287" t="s">
        <v>1176</v>
      </c>
      <c r="AX289" s="287" t="s">
        <v>1176</v>
      </c>
      <c r="AY289" s="287" t="s">
        <v>1176</v>
      </c>
      <c r="AZ289" s="287" t="s">
        <v>1176</v>
      </c>
      <c r="BA289" s="287" t="s">
        <v>1176</v>
      </c>
      <c r="BB289" s="287" t="s">
        <v>1176</v>
      </c>
      <c r="BC289" s="287" t="s">
        <v>1176</v>
      </c>
      <c r="BD289" s="287" t="s">
        <v>1176</v>
      </c>
      <c r="BE289" s="287" t="s">
        <v>1176</v>
      </c>
      <c r="BF289" s="287" t="s">
        <v>1176</v>
      </c>
      <c r="BG289" s="287" t="s">
        <v>1176</v>
      </c>
      <c r="BH289" s="287" t="s">
        <v>1176</v>
      </c>
      <c r="BI289" s="287" t="s">
        <v>1176</v>
      </c>
      <c r="BJ289" s="287" t="s">
        <v>1176</v>
      </c>
      <c r="BK289" s="287" t="s">
        <v>1176</v>
      </c>
      <c r="BL289" s="287" t="s">
        <v>1176</v>
      </c>
      <c r="BM289" s="287" t="s">
        <v>1176</v>
      </c>
      <c r="BN289" s="287" t="s">
        <v>1176</v>
      </c>
      <c r="BO289" s="287" t="s">
        <v>1176</v>
      </c>
      <c r="BP289" s="287" t="s">
        <v>1176</v>
      </c>
      <c r="BQ289" s="287" t="s">
        <v>1176</v>
      </c>
      <c r="BR289" s="287" t="s">
        <v>1176</v>
      </c>
      <c r="BS289" s="287" t="s">
        <v>1176</v>
      </c>
      <c r="BT289" s="287" t="s">
        <v>1176</v>
      </c>
      <c r="BU289" s="287" t="s">
        <v>1176</v>
      </c>
      <c r="BV289" s="287" t="s">
        <v>1176</v>
      </c>
      <c r="BW289" s="287" t="s">
        <v>1176</v>
      </c>
      <c r="BX289" s="287" t="s">
        <v>1176</v>
      </c>
      <c r="BY289" s="287" t="s">
        <v>1176</v>
      </c>
      <c r="BZ289" s="287" t="s">
        <v>1176</v>
      </c>
      <c r="CA289" s="287" t="s">
        <v>1176</v>
      </c>
      <c r="CB289" s="287" t="s">
        <v>1176</v>
      </c>
      <c r="CC289" s="287" t="s">
        <v>1176</v>
      </c>
      <c r="CD289" s="287" t="s">
        <v>1176</v>
      </c>
      <c r="CE289" s="287" t="s">
        <v>1176</v>
      </c>
      <c r="CF289" s="287" t="s">
        <v>1176</v>
      </c>
      <c r="CG289" s="287" t="s">
        <v>1176</v>
      </c>
      <c r="CH289" s="287" t="s">
        <v>1176</v>
      </c>
      <c r="CI289" s="274"/>
    </row>
    <row r="290" spans="1:87" ht="24">
      <c r="A290" s="651">
        <v>241</v>
      </c>
      <c r="B290" s="646">
        <v>491</v>
      </c>
      <c r="C290" s="645" t="s">
        <v>1455</v>
      </c>
      <c r="D290" s="645" t="s">
        <v>23</v>
      </c>
      <c r="E290" s="645" t="s">
        <v>1451</v>
      </c>
      <c r="F290" s="645" t="s">
        <v>25</v>
      </c>
      <c r="G290" s="616" t="s">
        <v>1451</v>
      </c>
      <c r="H290" s="290" t="s">
        <v>1874</v>
      </c>
      <c r="I290" s="290" t="s">
        <v>1145</v>
      </c>
      <c r="J290" s="70" t="s">
        <v>1202</v>
      </c>
      <c r="K290" s="288" t="s">
        <v>1082</v>
      </c>
      <c r="L290" s="289" t="s">
        <v>648</v>
      </c>
      <c r="M290" s="290"/>
      <c r="N290" s="290" t="s">
        <v>648</v>
      </c>
      <c r="O290" s="290"/>
      <c r="P290" s="290"/>
      <c r="Q290" s="290"/>
      <c r="R290" s="290"/>
      <c r="S290" s="290"/>
      <c r="T290" s="290"/>
      <c r="U290" s="290"/>
      <c r="V290" s="290"/>
      <c r="W290" s="290"/>
      <c r="X290" s="290"/>
      <c r="Y290" s="290" t="s">
        <v>1772</v>
      </c>
      <c r="Z290" s="290"/>
      <c r="AA290" s="290"/>
      <c r="AB290" s="290"/>
      <c r="AC290" s="290"/>
      <c r="AD290" s="290"/>
      <c r="AE290" s="290"/>
      <c r="AF290" s="290"/>
      <c r="AG290" s="290"/>
      <c r="AH290" s="290"/>
      <c r="AI290" s="290"/>
      <c r="AJ290" s="290"/>
      <c r="AK290" s="290"/>
      <c r="AL290" s="290"/>
      <c r="AM290" s="290"/>
      <c r="AN290" s="290"/>
      <c r="AO290" s="322"/>
      <c r="AP290" s="290"/>
      <c r="AQ290" s="290"/>
      <c r="AR290" s="290"/>
      <c r="AS290" s="290"/>
      <c r="AT290" s="290"/>
      <c r="AU290" s="290"/>
      <c r="AV290" s="290"/>
      <c r="AW290" s="290"/>
      <c r="AX290" s="290"/>
      <c r="AY290" s="290"/>
      <c r="AZ290" s="290"/>
      <c r="BA290" s="290"/>
      <c r="BB290" s="290"/>
      <c r="BC290" s="290"/>
      <c r="BD290" s="290"/>
      <c r="BE290" s="290"/>
      <c r="BF290" s="290"/>
      <c r="BG290" s="290"/>
      <c r="BH290" s="290" t="s">
        <v>1773</v>
      </c>
      <c r="BI290" s="290"/>
      <c r="BJ290" s="290"/>
      <c r="BK290" s="290"/>
      <c r="BL290" s="290"/>
      <c r="BM290" s="290"/>
      <c r="BN290" s="290"/>
      <c r="BO290" s="290"/>
      <c r="BP290" s="290"/>
      <c r="BQ290" s="290"/>
      <c r="BR290" s="290"/>
      <c r="BS290" s="290"/>
      <c r="BT290" s="290"/>
      <c r="BU290" s="290"/>
      <c r="BV290" s="290"/>
      <c r="BW290" s="290"/>
      <c r="BX290" s="290"/>
      <c r="BY290" s="290"/>
      <c r="BZ290" s="290"/>
      <c r="CA290" s="291">
        <f t="shared" si="60"/>
        <v>0</v>
      </c>
      <c r="CB290" s="292" t="e">
        <f>CA290/COUNTA($BK290:$BT290)</f>
        <v>#DIV/0!</v>
      </c>
      <c r="CC290" s="291">
        <f>COUNTIF($BK290:$BT290,1)</f>
        <v>0</v>
      </c>
      <c r="CD290" s="292" t="e">
        <f>CC290/COUNTA($BK290:$BT290)</f>
        <v>#DIV/0!</v>
      </c>
      <c r="CE290" s="291">
        <f>COUNTIF($BK290:$BT290,0)</f>
        <v>0</v>
      </c>
      <c r="CF290" s="292" t="e">
        <f t="shared" si="61"/>
        <v>#DIV/0!</v>
      </c>
      <c r="CG290" s="291" t="e">
        <f t="shared" si="62"/>
        <v>#DIV/0!</v>
      </c>
      <c r="CH290" s="291" t="e">
        <f t="shared" si="63"/>
        <v>#DIV/0!</v>
      </c>
      <c r="CI290" s="274"/>
    </row>
    <row r="291" spans="1:87" ht="24">
      <c r="A291" s="653"/>
      <c r="B291" s="648"/>
      <c r="C291" s="644"/>
      <c r="D291" s="644"/>
      <c r="E291" s="644"/>
      <c r="F291" s="644"/>
      <c r="G291" s="618"/>
      <c r="H291" s="290" t="s">
        <v>1567</v>
      </c>
      <c r="I291" s="290" t="s">
        <v>1303</v>
      </c>
      <c r="J291" s="70" t="s">
        <v>1202</v>
      </c>
      <c r="K291" s="288" t="s">
        <v>1082</v>
      </c>
      <c r="L291" s="289" t="s">
        <v>648</v>
      </c>
      <c r="M291" s="200" t="s">
        <v>648</v>
      </c>
      <c r="N291" s="200" t="s">
        <v>648</v>
      </c>
      <c r="O291" s="200" t="s">
        <v>648</v>
      </c>
      <c r="P291" s="200" t="s">
        <v>648</v>
      </c>
      <c r="Q291" s="200" t="s">
        <v>648</v>
      </c>
      <c r="R291" s="200" t="s">
        <v>648</v>
      </c>
      <c r="S291" s="200" t="s">
        <v>648</v>
      </c>
      <c r="T291" s="200" t="s">
        <v>648</v>
      </c>
      <c r="U291" s="200" t="s">
        <v>648</v>
      </c>
      <c r="V291" s="290"/>
      <c r="W291" s="290" t="s">
        <v>1772</v>
      </c>
      <c r="X291" s="290" t="s">
        <v>1772</v>
      </c>
      <c r="Y291" s="290" t="s">
        <v>1772</v>
      </c>
      <c r="Z291" s="290" t="s">
        <v>1772</v>
      </c>
      <c r="AA291" s="290" t="s">
        <v>1772</v>
      </c>
      <c r="AB291" s="290" t="s">
        <v>1772</v>
      </c>
      <c r="AC291" s="290" t="s">
        <v>1772</v>
      </c>
      <c r="AD291" s="290" t="s">
        <v>1772</v>
      </c>
      <c r="AE291" s="290" t="s">
        <v>1772</v>
      </c>
      <c r="AF291" s="290" t="s">
        <v>1772</v>
      </c>
      <c r="AG291" s="290" t="s">
        <v>1772</v>
      </c>
      <c r="AH291" s="290" t="s">
        <v>1772</v>
      </c>
      <c r="AI291" s="290" t="s">
        <v>1772</v>
      </c>
      <c r="AJ291" s="290" t="s">
        <v>1772</v>
      </c>
      <c r="AK291" s="290" t="s">
        <v>1772</v>
      </c>
      <c r="AL291" s="290" t="s">
        <v>1772</v>
      </c>
      <c r="AM291" s="290" t="s">
        <v>1772</v>
      </c>
      <c r="AN291" s="290" t="s">
        <v>1772</v>
      </c>
      <c r="AO291" s="290"/>
      <c r="AP291" s="290" t="s">
        <v>1772</v>
      </c>
      <c r="AQ291" s="290" t="s">
        <v>1772</v>
      </c>
      <c r="AR291" s="290" t="s">
        <v>1772</v>
      </c>
      <c r="AS291" s="290" t="s">
        <v>1772</v>
      </c>
      <c r="AT291" s="290" t="s">
        <v>1772</v>
      </c>
      <c r="AU291" s="290" t="s">
        <v>1772</v>
      </c>
      <c r="AV291" s="290" t="s">
        <v>1772</v>
      </c>
      <c r="AW291" s="290" t="s">
        <v>1772</v>
      </c>
      <c r="AX291" s="290" t="s">
        <v>1772</v>
      </c>
      <c r="AY291" s="290" t="s">
        <v>1772</v>
      </c>
      <c r="AZ291" s="290" t="s">
        <v>1772</v>
      </c>
      <c r="BA291" s="290" t="s">
        <v>1772</v>
      </c>
      <c r="BB291" s="290" t="s">
        <v>1772</v>
      </c>
      <c r="BC291" s="290" t="s">
        <v>1772</v>
      </c>
      <c r="BD291" s="290" t="s">
        <v>1772</v>
      </c>
      <c r="BE291" s="290" t="s">
        <v>1772</v>
      </c>
      <c r="BF291" s="290" t="s">
        <v>1772</v>
      </c>
      <c r="BG291" s="290" t="s">
        <v>1772</v>
      </c>
      <c r="BH291" s="290" t="s">
        <v>1772</v>
      </c>
      <c r="BI291" s="290" t="s">
        <v>1772</v>
      </c>
      <c r="BJ291" s="290" t="s">
        <v>1772</v>
      </c>
      <c r="BK291" s="290"/>
      <c r="BL291" s="290"/>
      <c r="BM291" s="290"/>
      <c r="BN291" s="290"/>
      <c r="BO291" s="290"/>
      <c r="BP291" s="290"/>
      <c r="BQ291" s="290"/>
      <c r="BR291" s="290"/>
      <c r="BS291" s="290"/>
      <c r="BT291" s="290"/>
      <c r="BU291" s="290"/>
      <c r="BV291" s="290"/>
      <c r="BW291" s="290"/>
      <c r="BX291" s="290"/>
      <c r="BY291" s="290"/>
      <c r="BZ291" s="290"/>
      <c r="CA291" s="291">
        <f t="shared" si="60"/>
        <v>0</v>
      </c>
      <c r="CB291" s="292" t="e">
        <f>CA291/COUNTA($BK291:$BT291)</f>
        <v>#DIV/0!</v>
      </c>
      <c r="CC291" s="291">
        <f>COUNTIF($BK291:$BT291,1)</f>
        <v>0</v>
      </c>
      <c r="CD291" s="292" t="e">
        <f>CC291/COUNTA($BK291:$BT291)</f>
        <v>#DIV/0!</v>
      </c>
      <c r="CE291" s="291">
        <f>COUNTIF($BK291:$BT291,0)</f>
        <v>0</v>
      </c>
      <c r="CF291" s="292" t="e">
        <f t="shared" si="61"/>
        <v>#DIV/0!</v>
      </c>
      <c r="CG291" s="291" t="e">
        <f t="shared" si="62"/>
        <v>#DIV/0!</v>
      </c>
      <c r="CH291" s="291" t="e">
        <f t="shared" si="63"/>
        <v>#DIV/0!</v>
      </c>
      <c r="CI291" s="274"/>
    </row>
    <row r="292" spans="1:87" ht="409.5">
      <c r="A292" s="285">
        <v>243</v>
      </c>
      <c r="B292" s="384">
        <v>496</v>
      </c>
      <c r="C292" s="385" t="s">
        <v>1457</v>
      </c>
      <c r="D292" s="386" t="s">
        <v>23</v>
      </c>
      <c r="E292" s="385" t="s">
        <v>228</v>
      </c>
      <c r="F292" s="386" t="s">
        <v>23</v>
      </c>
      <c r="G292" s="290" t="s">
        <v>228</v>
      </c>
      <c r="H292" s="290" t="s">
        <v>1875</v>
      </c>
      <c r="I292" s="290" t="s">
        <v>1145</v>
      </c>
      <c r="J292" s="70" t="s">
        <v>1202</v>
      </c>
      <c r="K292" s="288" t="s">
        <v>1082</v>
      </c>
      <c r="L292" s="289" t="s">
        <v>648</v>
      </c>
      <c r="M292" s="290" t="s">
        <v>648</v>
      </c>
      <c r="N292" s="290"/>
      <c r="O292" s="290"/>
      <c r="P292" s="290"/>
      <c r="Q292" s="290"/>
      <c r="R292" s="290"/>
      <c r="S292" s="290"/>
      <c r="T292" s="290"/>
      <c r="U292" s="290"/>
      <c r="V292" s="290"/>
      <c r="W292" s="290" t="s">
        <v>1768</v>
      </c>
      <c r="X292" s="290"/>
      <c r="Y292" s="290"/>
      <c r="Z292" s="290"/>
      <c r="AA292" s="290"/>
      <c r="AB292" s="290"/>
      <c r="AC292" s="290"/>
      <c r="AD292" s="290"/>
      <c r="AE292" s="290"/>
      <c r="AF292" s="290"/>
      <c r="AG292" s="290"/>
      <c r="AH292" s="290"/>
      <c r="AI292" s="290"/>
      <c r="AJ292" s="290"/>
      <c r="AK292" s="290"/>
      <c r="AL292" s="290"/>
      <c r="AM292" s="290"/>
      <c r="AN292" s="290"/>
      <c r="AO292" s="290"/>
      <c r="AP292" s="290"/>
      <c r="AQ292" s="290"/>
      <c r="AR292" s="290"/>
      <c r="AS292" s="290"/>
      <c r="AT292" s="290"/>
      <c r="AU292" s="290"/>
      <c r="AV292" s="290"/>
      <c r="AW292" s="290"/>
      <c r="AX292" s="290"/>
      <c r="AY292" s="290"/>
      <c r="AZ292" s="290"/>
      <c r="BA292" s="290"/>
      <c r="BB292" s="290"/>
      <c r="BC292" s="290"/>
      <c r="BD292" s="290"/>
      <c r="BE292" s="290"/>
      <c r="BF292" s="290"/>
      <c r="BG292" s="290"/>
      <c r="BH292" s="290"/>
      <c r="BI292" s="290"/>
      <c r="BJ292" s="290"/>
      <c r="BK292" s="290"/>
      <c r="BL292" s="290"/>
      <c r="BM292" s="290"/>
      <c r="BN292" s="290"/>
      <c r="BO292" s="290"/>
      <c r="BP292" s="290"/>
      <c r="BQ292" s="290"/>
      <c r="BR292" s="290"/>
      <c r="BS292" s="290"/>
      <c r="BT292" s="290"/>
      <c r="BU292" s="290"/>
      <c r="BV292" s="290"/>
      <c r="BW292" s="290"/>
      <c r="BX292" s="290"/>
      <c r="BY292" s="290"/>
      <c r="BZ292" s="290"/>
      <c r="CA292" s="291">
        <f t="shared" si="60"/>
        <v>0</v>
      </c>
      <c r="CB292" s="292" t="e">
        <f>CA292/COUNTA($BK292:$BT292)</f>
        <v>#DIV/0!</v>
      </c>
      <c r="CC292" s="291">
        <f t="shared" si="56"/>
        <v>0</v>
      </c>
      <c r="CD292" s="292" t="e">
        <f>CC292/COUNTA($BK292:$BT292)</f>
        <v>#DIV/0!</v>
      </c>
      <c r="CE292" s="291">
        <f t="shared" si="57"/>
        <v>0</v>
      </c>
      <c r="CF292" s="292" t="e">
        <f t="shared" si="61"/>
        <v>#DIV/0!</v>
      </c>
      <c r="CG292" s="291" t="e">
        <f t="shared" si="62"/>
        <v>#DIV/0!</v>
      </c>
      <c r="CH292" s="291" t="e">
        <f t="shared" si="63"/>
        <v>#DIV/0!</v>
      </c>
      <c r="CI292" s="274"/>
    </row>
    <row r="293" spans="1:87" ht="24">
      <c r="A293" s="651">
        <v>244</v>
      </c>
      <c r="B293" s="646">
        <v>500</v>
      </c>
      <c r="C293" s="645" t="s">
        <v>1458</v>
      </c>
      <c r="D293" s="645" t="s">
        <v>23</v>
      </c>
      <c r="E293" s="645" t="s">
        <v>1460</v>
      </c>
      <c r="F293" s="645" t="s">
        <v>25</v>
      </c>
      <c r="G293" s="616" t="s">
        <v>1460</v>
      </c>
      <c r="H293" s="290" t="s">
        <v>1755</v>
      </c>
      <c r="I293" s="290" t="s">
        <v>1145</v>
      </c>
      <c r="J293" s="70" t="s">
        <v>1202</v>
      </c>
      <c r="K293" s="288" t="s">
        <v>1082</v>
      </c>
      <c r="L293" s="289" t="s">
        <v>648</v>
      </c>
      <c r="M293" s="290" t="s">
        <v>648</v>
      </c>
      <c r="N293" s="290"/>
      <c r="O293" s="290"/>
      <c r="P293" s="290"/>
      <c r="Q293" s="290"/>
      <c r="R293" s="290"/>
      <c r="S293" s="290"/>
      <c r="T293" s="290"/>
      <c r="U293" s="290"/>
      <c r="V293" s="290"/>
      <c r="W293" s="290"/>
      <c r="X293" s="290"/>
      <c r="Y293" s="290"/>
      <c r="Z293" s="290"/>
      <c r="AA293" s="290"/>
      <c r="AB293" s="290"/>
      <c r="AC293" s="290"/>
      <c r="AD293" s="290"/>
      <c r="AE293" s="290"/>
      <c r="AF293" s="290"/>
      <c r="AG293" s="290"/>
      <c r="AH293" s="290"/>
      <c r="AI293" s="290"/>
      <c r="AJ293" s="290"/>
      <c r="AK293" s="290"/>
      <c r="AL293" s="290"/>
      <c r="AM293" s="290"/>
      <c r="AN293" s="290"/>
      <c r="AO293" s="290"/>
      <c r="AP293" s="290"/>
      <c r="AQ293" s="290"/>
      <c r="AR293" s="290"/>
      <c r="AS293" s="290"/>
      <c r="AT293" s="290"/>
      <c r="AU293" s="290"/>
      <c r="AV293" s="290"/>
      <c r="AW293" s="290"/>
      <c r="AX293" s="290"/>
      <c r="AY293" s="290"/>
      <c r="AZ293" s="290"/>
      <c r="BA293" s="290"/>
      <c r="BB293" s="290"/>
      <c r="BC293" s="290"/>
      <c r="BD293" s="290"/>
      <c r="BE293" s="290"/>
      <c r="BF293" s="290"/>
      <c r="BG293" s="290"/>
      <c r="BH293" s="290"/>
      <c r="BI293" s="290"/>
      <c r="BJ293" s="290"/>
      <c r="BK293" s="290"/>
      <c r="BL293" s="290"/>
      <c r="BM293" s="290"/>
      <c r="BN293" s="290"/>
      <c r="BO293" s="290"/>
      <c r="BP293" s="290"/>
      <c r="BQ293" s="290"/>
      <c r="BR293" s="290"/>
      <c r="BS293" s="290"/>
      <c r="BT293" s="290"/>
      <c r="BU293" s="290"/>
      <c r="BV293" s="290"/>
      <c r="BW293" s="290"/>
      <c r="BX293" s="290"/>
      <c r="BY293" s="290"/>
      <c r="BZ293" s="290"/>
      <c r="CA293" s="291">
        <f t="shared" si="60"/>
        <v>0</v>
      </c>
      <c r="CB293" s="292" t="e">
        <f t="shared" ref="CB293:CB297" si="66">CA293/COUNTA($BK293:$BT293)</f>
        <v>#DIV/0!</v>
      </c>
      <c r="CC293" s="291">
        <f t="shared" si="56"/>
        <v>0</v>
      </c>
      <c r="CD293" s="292" t="e">
        <f t="shared" ref="CD293:CD297" si="67">CC293/COUNTA($BK293:$BT293)</f>
        <v>#DIV/0!</v>
      </c>
      <c r="CE293" s="291">
        <f t="shared" si="57"/>
        <v>0</v>
      </c>
      <c r="CF293" s="292" t="e">
        <f t="shared" si="61"/>
        <v>#DIV/0!</v>
      </c>
      <c r="CG293" s="291" t="e">
        <f t="shared" si="62"/>
        <v>#DIV/0!</v>
      </c>
      <c r="CH293" s="291" t="e">
        <f t="shared" si="63"/>
        <v>#DIV/0!</v>
      </c>
      <c r="CI293" s="274"/>
    </row>
    <row r="294" spans="1:87" ht="24">
      <c r="A294" s="652"/>
      <c r="B294" s="647"/>
      <c r="C294" s="643"/>
      <c r="D294" s="643"/>
      <c r="E294" s="643"/>
      <c r="F294" s="643"/>
      <c r="G294" s="617"/>
      <c r="H294" s="290" t="s">
        <v>1756</v>
      </c>
      <c r="I294" s="290" t="s">
        <v>1145</v>
      </c>
      <c r="J294" s="70" t="s">
        <v>1202</v>
      </c>
      <c r="K294" s="288" t="s">
        <v>1082</v>
      </c>
      <c r="L294" s="289" t="s">
        <v>648</v>
      </c>
      <c r="M294" s="290" t="s">
        <v>648</v>
      </c>
      <c r="N294" s="290"/>
      <c r="O294" s="290"/>
      <c r="P294" s="290"/>
      <c r="Q294" s="290"/>
      <c r="R294" s="290"/>
      <c r="S294" s="290"/>
      <c r="T294" s="290"/>
      <c r="U294" s="290"/>
      <c r="V294" s="290"/>
      <c r="W294" s="290"/>
      <c r="X294" s="290"/>
      <c r="Y294" s="290"/>
      <c r="Z294" s="290" t="s">
        <v>1772</v>
      </c>
      <c r="AA294" s="290"/>
      <c r="AB294" s="290"/>
      <c r="AC294" s="290"/>
      <c r="AD294" s="290"/>
      <c r="AE294" s="290"/>
      <c r="AF294" s="290"/>
      <c r="AG294" s="290"/>
      <c r="AH294" s="290"/>
      <c r="AI294" s="290"/>
      <c r="AJ294" s="290"/>
      <c r="AK294" s="290"/>
      <c r="AL294" s="290" t="s">
        <v>1772</v>
      </c>
      <c r="AM294" s="290"/>
      <c r="AN294" s="290"/>
      <c r="AO294" s="290"/>
      <c r="AP294" s="290"/>
      <c r="AQ294" s="290"/>
      <c r="AR294" s="290"/>
      <c r="AS294" s="290"/>
      <c r="AT294" s="290"/>
      <c r="AU294" s="290"/>
      <c r="AV294" s="290"/>
      <c r="AW294" s="290"/>
      <c r="AX294" s="290"/>
      <c r="AY294" s="290"/>
      <c r="AZ294" s="290"/>
      <c r="BA294" s="290"/>
      <c r="BB294" s="290"/>
      <c r="BC294" s="290"/>
      <c r="BD294" s="290"/>
      <c r="BE294" s="290"/>
      <c r="BF294" s="290"/>
      <c r="BG294" s="290"/>
      <c r="BH294" s="290"/>
      <c r="BI294" s="290"/>
      <c r="BJ294" s="290"/>
      <c r="BK294" s="290"/>
      <c r="BL294" s="290"/>
      <c r="BM294" s="290"/>
      <c r="BN294" s="290"/>
      <c r="BO294" s="290"/>
      <c r="BP294" s="290"/>
      <c r="BQ294" s="290"/>
      <c r="BR294" s="290"/>
      <c r="BS294" s="290"/>
      <c r="BT294" s="290"/>
      <c r="BU294" s="290"/>
      <c r="BV294" s="290"/>
      <c r="BW294" s="290"/>
      <c r="BX294" s="290"/>
      <c r="BY294" s="290"/>
      <c r="BZ294" s="290"/>
      <c r="CA294" s="291">
        <f t="shared" si="60"/>
        <v>0</v>
      </c>
      <c r="CB294" s="292" t="e">
        <f t="shared" si="66"/>
        <v>#DIV/0!</v>
      </c>
      <c r="CC294" s="291">
        <f t="shared" si="56"/>
        <v>0</v>
      </c>
      <c r="CD294" s="292" t="e">
        <f t="shared" si="67"/>
        <v>#DIV/0!</v>
      </c>
      <c r="CE294" s="291">
        <f t="shared" si="57"/>
        <v>0</v>
      </c>
      <c r="CF294" s="292" t="e">
        <f t="shared" si="61"/>
        <v>#DIV/0!</v>
      </c>
      <c r="CG294" s="291" t="e">
        <f t="shared" si="62"/>
        <v>#DIV/0!</v>
      </c>
      <c r="CH294" s="291" t="e">
        <f t="shared" si="63"/>
        <v>#DIV/0!</v>
      </c>
      <c r="CI294" s="274"/>
    </row>
    <row r="295" spans="1:87" ht="24">
      <c r="A295" s="653"/>
      <c r="B295" s="648"/>
      <c r="C295" s="644"/>
      <c r="D295" s="644"/>
      <c r="E295" s="644"/>
      <c r="F295" s="644"/>
      <c r="G295" s="618"/>
      <c r="H295" s="290" t="s">
        <v>1757</v>
      </c>
      <c r="I295" s="290" t="s">
        <v>1303</v>
      </c>
      <c r="J295" s="70" t="s">
        <v>1202</v>
      </c>
      <c r="K295" s="288" t="s">
        <v>1082</v>
      </c>
      <c r="L295" s="289" t="s">
        <v>648</v>
      </c>
      <c r="M295" s="290"/>
      <c r="N295" s="290"/>
      <c r="O295" s="290"/>
      <c r="P295" s="290" t="s">
        <v>648</v>
      </c>
      <c r="Q295" s="290"/>
      <c r="R295" s="290"/>
      <c r="S295" s="290"/>
      <c r="T295" s="290"/>
      <c r="U295" s="290"/>
      <c r="V295" s="290"/>
      <c r="W295" s="290"/>
      <c r="X295" s="290"/>
      <c r="Y295" s="290"/>
      <c r="Z295" s="290"/>
      <c r="AA295" s="290"/>
      <c r="AB295" s="290"/>
      <c r="AC295" s="290"/>
      <c r="AD295" s="290"/>
      <c r="AE295" s="290"/>
      <c r="AF295" s="290"/>
      <c r="AG295" s="290"/>
      <c r="AH295" s="290"/>
      <c r="AI295" s="290"/>
      <c r="AJ295" s="290"/>
      <c r="AK295" s="290"/>
      <c r="AL295" s="290"/>
      <c r="AM295" s="290"/>
      <c r="AN295" s="290"/>
      <c r="AO295" s="290"/>
      <c r="AP295" s="290"/>
      <c r="AQ295" s="290"/>
      <c r="AR295" s="290"/>
      <c r="AS295" s="290"/>
      <c r="AT295" s="290"/>
      <c r="AU295" s="290"/>
      <c r="AV295" s="290"/>
      <c r="AW295" s="290"/>
      <c r="AX295" s="290"/>
      <c r="AY295" s="290"/>
      <c r="AZ295" s="290"/>
      <c r="BA295" s="290"/>
      <c r="BB295" s="290"/>
      <c r="BC295" s="290"/>
      <c r="BD295" s="290"/>
      <c r="BE295" s="290"/>
      <c r="BF295" s="290"/>
      <c r="BG295" s="290"/>
      <c r="BH295" s="290"/>
      <c r="BI295" s="290"/>
      <c r="BJ295" s="290"/>
      <c r="BK295" s="290"/>
      <c r="BL295" s="290"/>
      <c r="BM295" s="290"/>
      <c r="BN295" s="290"/>
      <c r="BO295" s="290"/>
      <c r="BP295" s="290"/>
      <c r="BQ295" s="290"/>
      <c r="BR295" s="290"/>
      <c r="BS295" s="290"/>
      <c r="BT295" s="290"/>
      <c r="BU295" s="290"/>
      <c r="BV295" s="290"/>
      <c r="BW295" s="290"/>
      <c r="BX295" s="290"/>
      <c r="BY295" s="290"/>
      <c r="BZ295" s="290"/>
      <c r="CA295" s="291">
        <f t="shared" si="60"/>
        <v>0</v>
      </c>
      <c r="CB295" s="292" t="e">
        <f t="shared" si="66"/>
        <v>#DIV/0!</v>
      </c>
      <c r="CC295" s="291">
        <f t="shared" si="56"/>
        <v>0</v>
      </c>
      <c r="CD295" s="292" t="e">
        <f t="shared" si="67"/>
        <v>#DIV/0!</v>
      </c>
      <c r="CE295" s="291">
        <f t="shared" si="57"/>
        <v>0</v>
      </c>
      <c r="CF295" s="292" t="e">
        <f t="shared" si="61"/>
        <v>#DIV/0!</v>
      </c>
      <c r="CG295" s="291" t="e">
        <f t="shared" si="62"/>
        <v>#DIV/0!</v>
      </c>
      <c r="CH295" s="291" t="e">
        <f t="shared" si="63"/>
        <v>#DIV/0!</v>
      </c>
      <c r="CI295" s="274"/>
    </row>
    <row r="296" spans="1:87" ht="24">
      <c r="A296" s="651">
        <v>245</v>
      </c>
      <c r="B296" s="646">
        <v>503</v>
      </c>
      <c r="C296" s="645" t="s">
        <v>1459</v>
      </c>
      <c r="D296" s="645" t="s">
        <v>23</v>
      </c>
      <c r="E296" s="645" t="s">
        <v>925</v>
      </c>
      <c r="F296" s="645" t="s">
        <v>25</v>
      </c>
      <c r="G296" s="616" t="s">
        <v>925</v>
      </c>
      <c r="H296" s="290" t="s">
        <v>1777</v>
      </c>
      <c r="I296" s="290" t="s">
        <v>1303</v>
      </c>
      <c r="J296" s="70" t="s">
        <v>1202</v>
      </c>
      <c r="K296" s="288" t="s">
        <v>1082</v>
      </c>
      <c r="L296" s="289" t="s">
        <v>648</v>
      </c>
      <c r="M296" s="290"/>
      <c r="N296" s="290"/>
      <c r="O296" s="290" t="s">
        <v>648</v>
      </c>
      <c r="P296" s="290"/>
      <c r="Q296" s="290"/>
      <c r="R296" s="290"/>
      <c r="S296" s="290"/>
      <c r="T296" s="290"/>
      <c r="U296" s="290"/>
      <c r="V296" s="290"/>
      <c r="W296" s="290"/>
      <c r="X296" s="290"/>
      <c r="Y296" s="290"/>
      <c r="Z296" s="290"/>
      <c r="AA296" s="290"/>
      <c r="AB296" s="290"/>
      <c r="AC296" s="290"/>
      <c r="AD296" s="290"/>
      <c r="AE296" s="290" t="s">
        <v>1769</v>
      </c>
      <c r="AF296" s="290"/>
      <c r="AG296" s="290"/>
      <c r="AH296" s="290"/>
      <c r="AI296" s="290"/>
      <c r="AJ296" s="290"/>
      <c r="AK296" s="290"/>
      <c r="AL296" s="290"/>
      <c r="AM296" s="290"/>
      <c r="AN296" s="290"/>
      <c r="AO296" s="290"/>
      <c r="AP296" s="290"/>
      <c r="AQ296" s="290"/>
      <c r="AR296" s="290"/>
      <c r="AS296" s="290"/>
      <c r="AT296" s="290"/>
      <c r="AU296" s="290"/>
      <c r="AV296" s="290"/>
      <c r="AW296" s="290"/>
      <c r="AX296" s="290"/>
      <c r="AY296" s="290"/>
      <c r="AZ296" s="290"/>
      <c r="BA296" s="290"/>
      <c r="BB296" s="290"/>
      <c r="BC296" s="290"/>
      <c r="BD296" s="290"/>
      <c r="BE296" s="290"/>
      <c r="BF296" s="290"/>
      <c r="BG296" s="290"/>
      <c r="BH296" s="290"/>
      <c r="BI296" s="290"/>
      <c r="BJ296" s="290"/>
      <c r="BK296" s="290"/>
      <c r="BL296" s="290"/>
      <c r="BM296" s="290"/>
      <c r="BN296" s="290"/>
      <c r="BO296" s="290"/>
      <c r="BP296" s="290"/>
      <c r="BQ296" s="290"/>
      <c r="BR296" s="290"/>
      <c r="BS296" s="290"/>
      <c r="BT296" s="290"/>
      <c r="BU296" s="290"/>
      <c r="BV296" s="290"/>
      <c r="BW296" s="290"/>
      <c r="BX296" s="290"/>
      <c r="BY296" s="290"/>
      <c r="BZ296" s="290"/>
      <c r="CA296" s="291">
        <f t="shared" si="60"/>
        <v>0</v>
      </c>
      <c r="CB296" s="292" t="e">
        <f t="shared" si="66"/>
        <v>#DIV/0!</v>
      </c>
      <c r="CC296" s="291">
        <f t="shared" si="56"/>
        <v>0</v>
      </c>
      <c r="CD296" s="292" t="e">
        <f t="shared" si="67"/>
        <v>#DIV/0!</v>
      </c>
      <c r="CE296" s="291">
        <f t="shared" si="57"/>
        <v>0</v>
      </c>
      <c r="CF296" s="292" t="e">
        <f t="shared" si="61"/>
        <v>#DIV/0!</v>
      </c>
      <c r="CG296" s="291" t="e">
        <f t="shared" si="62"/>
        <v>#DIV/0!</v>
      </c>
      <c r="CH296" s="291" t="e">
        <f t="shared" si="63"/>
        <v>#DIV/0!</v>
      </c>
      <c r="CI296" s="274"/>
    </row>
    <row r="297" spans="1:87" ht="24">
      <c r="A297" s="653"/>
      <c r="B297" s="648"/>
      <c r="C297" s="644"/>
      <c r="D297" s="644"/>
      <c r="E297" s="644"/>
      <c r="F297" s="644"/>
      <c r="G297" s="618"/>
      <c r="H297" s="290" t="s">
        <v>1786</v>
      </c>
      <c r="I297" s="386" t="s">
        <v>1303</v>
      </c>
      <c r="J297" s="70" t="s">
        <v>1202</v>
      </c>
      <c r="K297" s="320"/>
      <c r="L297" s="321" t="s">
        <v>648</v>
      </c>
      <c r="M297" s="322"/>
      <c r="N297" s="322"/>
      <c r="O297" s="322"/>
      <c r="P297" s="322"/>
      <c r="Q297" s="322"/>
      <c r="R297" s="386" t="s">
        <v>648</v>
      </c>
      <c r="S297" s="322"/>
      <c r="T297" s="322"/>
      <c r="U297" s="322"/>
      <c r="V297" s="322" t="s">
        <v>1176</v>
      </c>
      <c r="W297" s="322"/>
      <c r="X297" s="322"/>
      <c r="Y297" s="322"/>
      <c r="Z297" s="322"/>
      <c r="AA297" s="322"/>
      <c r="AB297" s="322"/>
      <c r="AC297" s="322"/>
      <c r="AD297" s="322"/>
      <c r="AE297" s="322"/>
      <c r="AF297" s="322"/>
      <c r="AG297" s="322"/>
      <c r="AH297" s="322"/>
      <c r="AI297" s="322"/>
      <c r="AJ297" s="322"/>
      <c r="AK297" s="322"/>
      <c r="AL297" s="322"/>
      <c r="AM297" s="322"/>
      <c r="AN297" s="322"/>
      <c r="AO297" s="322"/>
      <c r="AP297" s="322"/>
      <c r="AQ297" s="386"/>
      <c r="AR297" s="345" t="s">
        <v>1769</v>
      </c>
      <c r="AS297" s="322"/>
      <c r="AT297" s="322" t="s">
        <v>1176</v>
      </c>
      <c r="AU297" s="322" t="s">
        <v>1176</v>
      </c>
      <c r="AV297" s="322" t="s">
        <v>1176</v>
      </c>
      <c r="AW297" s="322" t="s">
        <v>1176</v>
      </c>
      <c r="AX297" s="322"/>
      <c r="AY297" s="322"/>
      <c r="AZ297" s="322"/>
      <c r="BA297" s="322"/>
      <c r="BB297" s="322"/>
      <c r="BC297" s="322"/>
      <c r="BD297" s="322"/>
      <c r="BE297" s="322"/>
      <c r="BF297" s="322"/>
      <c r="BG297" s="322"/>
      <c r="BH297" s="322"/>
      <c r="BI297" s="322"/>
      <c r="BJ297" s="322"/>
      <c r="BK297" s="322"/>
      <c r="BL297" s="322"/>
      <c r="BM297" s="322"/>
      <c r="BN297" s="322"/>
      <c r="BO297" s="322"/>
      <c r="BP297" s="322"/>
      <c r="BQ297" s="322"/>
      <c r="BR297" s="322"/>
      <c r="BS297" s="322"/>
      <c r="BT297" s="322"/>
      <c r="BU297" s="322"/>
      <c r="BV297" s="322"/>
      <c r="BW297" s="322"/>
      <c r="BX297" s="322"/>
      <c r="BY297" s="322"/>
      <c r="BZ297" s="322"/>
      <c r="CA297" s="291">
        <f t="shared" si="60"/>
        <v>0</v>
      </c>
      <c r="CB297" s="292" t="e">
        <f t="shared" si="66"/>
        <v>#DIV/0!</v>
      </c>
      <c r="CC297" s="291">
        <f t="shared" si="56"/>
        <v>0</v>
      </c>
      <c r="CD297" s="292" t="e">
        <f t="shared" si="67"/>
        <v>#DIV/0!</v>
      </c>
      <c r="CE297" s="291">
        <f t="shared" si="57"/>
        <v>0</v>
      </c>
      <c r="CF297" s="292" t="e">
        <f t="shared" si="61"/>
        <v>#DIV/0!</v>
      </c>
      <c r="CG297" s="291" t="e">
        <f t="shared" si="62"/>
        <v>#DIV/0!</v>
      </c>
      <c r="CH297" s="291" t="e">
        <f t="shared" si="63"/>
        <v>#DIV/0!</v>
      </c>
      <c r="CI297" s="274"/>
    </row>
    <row r="298" spans="1:87" ht="24">
      <c r="A298" s="285">
        <v>249</v>
      </c>
      <c r="B298" s="286">
        <v>508</v>
      </c>
      <c r="C298" s="383" t="s">
        <v>1007</v>
      </c>
      <c r="D298" s="383"/>
      <c r="E298" s="383"/>
      <c r="F298" s="287" t="s">
        <v>1176</v>
      </c>
      <c r="G298" s="287" t="s">
        <v>1176</v>
      </c>
      <c r="H298" s="287" t="s">
        <v>1176</v>
      </c>
      <c r="I298" s="287" t="s">
        <v>1176</v>
      </c>
      <c r="J298" s="287" t="s">
        <v>1176</v>
      </c>
      <c r="K298" s="392" t="s">
        <v>1202</v>
      </c>
      <c r="L298" s="287" t="s">
        <v>1176</v>
      </c>
      <c r="M298" s="287" t="s">
        <v>1176</v>
      </c>
      <c r="N298" s="287" t="s">
        <v>1176</v>
      </c>
      <c r="O298" s="287" t="s">
        <v>1176</v>
      </c>
      <c r="P298" s="287" t="s">
        <v>1176</v>
      </c>
      <c r="Q298" s="287" t="s">
        <v>1176</v>
      </c>
      <c r="R298" s="287" t="s">
        <v>1176</v>
      </c>
      <c r="S298" s="287" t="s">
        <v>1176</v>
      </c>
      <c r="T298" s="287" t="s">
        <v>1176</v>
      </c>
      <c r="U298" s="287" t="s">
        <v>1176</v>
      </c>
      <c r="V298" s="287" t="s">
        <v>1176</v>
      </c>
      <c r="W298" s="287" t="s">
        <v>1176</v>
      </c>
      <c r="X298" s="287" t="s">
        <v>1176</v>
      </c>
      <c r="Y298" s="287" t="s">
        <v>1176</v>
      </c>
      <c r="Z298" s="287" t="s">
        <v>1176</v>
      </c>
      <c r="AA298" s="287" t="s">
        <v>1176</v>
      </c>
      <c r="AB298" s="287" t="s">
        <v>1176</v>
      </c>
      <c r="AC298" s="287" t="s">
        <v>1176</v>
      </c>
      <c r="AD298" s="287" t="s">
        <v>1176</v>
      </c>
      <c r="AE298" s="287" t="s">
        <v>1176</v>
      </c>
      <c r="AF298" s="287" t="s">
        <v>1176</v>
      </c>
      <c r="AG298" s="287" t="s">
        <v>1176</v>
      </c>
      <c r="AH298" s="287" t="s">
        <v>1176</v>
      </c>
      <c r="AI298" s="287" t="s">
        <v>1176</v>
      </c>
      <c r="AJ298" s="287" t="s">
        <v>1176</v>
      </c>
      <c r="AK298" s="287" t="s">
        <v>1176</v>
      </c>
      <c r="AL298" s="287" t="s">
        <v>1176</v>
      </c>
      <c r="AM298" s="287" t="s">
        <v>1176</v>
      </c>
      <c r="AN298" s="287" t="s">
        <v>1176</v>
      </c>
      <c r="AO298" s="287" t="s">
        <v>1176</v>
      </c>
      <c r="AP298" s="287" t="s">
        <v>1176</v>
      </c>
      <c r="AQ298" s="287" t="s">
        <v>1176</v>
      </c>
      <c r="AR298" s="287" t="s">
        <v>1176</v>
      </c>
      <c r="AS298" s="287" t="s">
        <v>1176</v>
      </c>
      <c r="AT298" s="287"/>
      <c r="AU298" s="287" t="s">
        <v>1176</v>
      </c>
      <c r="AV298" s="287" t="s">
        <v>1176</v>
      </c>
      <c r="AW298" s="287" t="s">
        <v>1176</v>
      </c>
      <c r="AX298" s="287" t="s">
        <v>1176</v>
      </c>
      <c r="AY298" s="287" t="s">
        <v>1176</v>
      </c>
      <c r="AZ298" s="287" t="s">
        <v>1176</v>
      </c>
      <c r="BA298" s="287" t="s">
        <v>1176</v>
      </c>
      <c r="BB298" s="287" t="s">
        <v>1176</v>
      </c>
      <c r="BC298" s="287" t="s">
        <v>1176</v>
      </c>
      <c r="BD298" s="287" t="s">
        <v>1176</v>
      </c>
      <c r="BE298" s="287" t="s">
        <v>1176</v>
      </c>
      <c r="BF298" s="287" t="s">
        <v>1176</v>
      </c>
      <c r="BG298" s="287" t="s">
        <v>1176</v>
      </c>
      <c r="BH298" s="287" t="s">
        <v>1176</v>
      </c>
      <c r="BI298" s="287" t="s">
        <v>1176</v>
      </c>
      <c r="BJ298" s="287" t="s">
        <v>1176</v>
      </c>
      <c r="BK298" s="287" t="s">
        <v>1176</v>
      </c>
      <c r="BL298" s="287" t="s">
        <v>1176</v>
      </c>
      <c r="BM298" s="287" t="s">
        <v>1176</v>
      </c>
      <c r="BN298" s="287" t="s">
        <v>1176</v>
      </c>
      <c r="BO298" s="287" t="s">
        <v>1176</v>
      </c>
      <c r="BP298" s="287" t="s">
        <v>1176</v>
      </c>
      <c r="BQ298" s="287" t="s">
        <v>1176</v>
      </c>
      <c r="BR298" s="287" t="s">
        <v>1176</v>
      </c>
      <c r="BS298" s="287" t="s">
        <v>1176</v>
      </c>
      <c r="BT298" s="287" t="s">
        <v>1176</v>
      </c>
      <c r="BU298" s="287" t="s">
        <v>1176</v>
      </c>
      <c r="BV298" s="287" t="s">
        <v>1176</v>
      </c>
      <c r="BW298" s="287" t="s">
        <v>1176</v>
      </c>
      <c r="BX298" s="287" t="s">
        <v>1176</v>
      </c>
      <c r="BY298" s="287" t="s">
        <v>1176</v>
      </c>
      <c r="BZ298" s="287" t="s">
        <v>1176</v>
      </c>
      <c r="CA298" s="287" t="s">
        <v>1176</v>
      </c>
      <c r="CB298" s="287" t="s">
        <v>1176</v>
      </c>
      <c r="CC298" s="287" t="s">
        <v>1176</v>
      </c>
      <c r="CD298" s="287" t="s">
        <v>1176</v>
      </c>
      <c r="CE298" s="287" t="s">
        <v>1176</v>
      </c>
      <c r="CF298" s="287" t="s">
        <v>1176</v>
      </c>
      <c r="CG298" s="287" t="s">
        <v>1176</v>
      </c>
      <c r="CH298" s="287" t="s">
        <v>1176</v>
      </c>
      <c r="CI298" s="287" t="s">
        <v>1176</v>
      </c>
    </row>
    <row r="299" spans="1:87" ht="252">
      <c r="A299" s="285">
        <v>251</v>
      </c>
      <c r="B299" s="384">
        <v>514</v>
      </c>
      <c r="C299" s="385" t="s">
        <v>236</v>
      </c>
      <c r="D299" s="386" t="s">
        <v>23</v>
      </c>
      <c r="E299" s="385" t="s">
        <v>235</v>
      </c>
      <c r="F299" s="386" t="s">
        <v>25</v>
      </c>
      <c r="G299" s="290" t="s">
        <v>235</v>
      </c>
      <c r="H299" s="290" t="s">
        <v>1778</v>
      </c>
      <c r="I299" s="373"/>
      <c r="J299" s="70" t="s">
        <v>1202</v>
      </c>
      <c r="K299" s="288" t="s">
        <v>1082</v>
      </c>
      <c r="L299" s="289" t="s">
        <v>648</v>
      </c>
      <c r="M299" s="290"/>
      <c r="N299" s="290"/>
      <c r="O299" s="290"/>
      <c r="P299" s="290"/>
      <c r="Q299" s="290"/>
      <c r="R299" s="290"/>
      <c r="S299" s="290"/>
      <c r="T299" s="290" t="s">
        <v>648</v>
      </c>
      <c r="U299" s="290"/>
      <c r="V299" s="290"/>
      <c r="W299" s="290"/>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c r="AT299" s="290"/>
      <c r="AU299" s="290"/>
      <c r="AV299" s="290"/>
      <c r="AW299" s="290"/>
      <c r="AX299" s="290"/>
      <c r="AY299" s="290"/>
      <c r="AZ299" s="290"/>
      <c r="BA299" s="290"/>
      <c r="BB299" s="290" t="s">
        <v>1772</v>
      </c>
      <c r="BC299" s="290"/>
      <c r="BD299" s="290"/>
      <c r="BE299" s="290"/>
      <c r="BF299" s="290"/>
      <c r="BG299" s="290"/>
      <c r="BH299" s="290"/>
      <c r="BI299" s="290"/>
      <c r="BJ299" s="290"/>
      <c r="BK299" s="290"/>
      <c r="BL299" s="290"/>
      <c r="BM299" s="290"/>
      <c r="BN299" s="290"/>
      <c r="BO299" s="290"/>
      <c r="BP299" s="290"/>
      <c r="BQ299" s="290"/>
      <c r="BR299" s="290"/>
      <c r="BS299" s="290"/>
      <c r="BT299" s="290"/>
      <c r="BU299" s="290"/>
      <c r="BV299" s="290"/>
      <c r="BW299" s="290"/>
      <c r="BX299" s="290"/>
      <c r="BY299" s="290"/>
      <c r="BZ299" s="290"/>
      <c r="CA299" s="291">
        <f t="shared" si="60"/>
        <v>0</v>
      </c>
      <c r="CB299" s="292" t="e">
        <f>CA299/COUNTA($BK299:$BT299)</f>
        <v>#DIV/0!</v>
      </c>
      <c r="CC299" s="291">
        <f t="shared" ref="CC299:CC392" si="68">COUNTIF($BK299:$BT299,1)</f>
        <v>0</v>
      </c>
      <c r="CD299" s="292" t="e">
        <f>CC299/COUNTA($BK299:$BT299)</f>
        <v>#DIV/0!</v>
      </c>
      <c r="CE299" s="291">
        <f t="shared" ref="CE299:CE392" si="69">COUNTIF($BK299:$BT299,0)</f>
        <v>0</v>
      </c>
      <c r="CF299" s="292" t="e">
        <f t="shared" si="61"/>
        <v>#DIV/0!</v>
      </c>
      <c r="CG299" s="291" t="e">
        <f t="shared" si="62"/>
        <v>#DIV/0!</v>
      </c>
      <c r="CH299" s="291" t="e">
        <f t="shared" si="63"/>
        <v>#DIV/0!</v>
      </c>
      <c r="CI299" s="274"/>
    </row>
    <row r="300" spans="1:87" ht="204">
      <c r="A300" s="285">
        <v>252</v>
      </c>
      <c r="B300" s="384">
        <v>517</v>
      </c>
      <c r="C300" s="385" t="s">
        <v>238</v>
      </c>
      <c r="D300" s="386" t="s">
        <v>25</v>
      </c>
      <c r="E300" s="385" t="s">
        <v>238</v>
      </c>
      <c r="F300" s="386" t="s">
        <v>25</v>
      </c>
      <c r="G300" s="290" t="s">
        <v>238</v>
      </c>
      <c r="H300" s="290" t="s">
        <v>1568</v>
      </c>
      <c r="I300" s="323"/>
      <c r="J300" s="70" t="s">
        <v>1202</v>
      </c>
      <c r="K300" s="288" t="s">
        <v>1082</v>
      </c>
      <c r="L300" s="289" t="s">
        <v>648</v>
      </c>
      <c r="M300" s="290"/>
      <c r="N300" s="290"/>
      <c r="O300" s="290"/>
      <c r="P300" s="290"/>
      <c r="Q300" s="290"/>
      <c r="R300" s="290"/>
      <c r="S300" s="290"/>
      <c r="T300" s="290" t="s">
        <v>648</v>
      </c>
      <c r="U300" s="290"/>
      <c r="V300" s="290"/>
      <c r="W300" s="290"/>
      <c r="X300" s="290"/>
      <c r="Y300" s="290"/>
      <c r="Z300" s="290"/>
      <c r="AA300" s="290"/>
      <c r="AB300" s="290"/>
      <c r="AC300" s="290"/>
      <c r="AD300" s="290"/>
      <c r="AE300" s="290"/>
      <c r="AF300" s="290"/>
      <c r="AG300" s="290"/>
      <c r="AH300" s="290"/>
      <c r="AI300" s="290"/>
      <c r="AJ300" s="290"/>
      <c r="AK300" s="290"/>
      <c r="AL300" s="290"/>
      <c r="AM300" s="290"/>
      <c r="AN300" s="290"/>
      <c r="AO300" s="290"/>
      <c r="AP300" s="290"/>
      <c r="AQ300" s="290"/>
      <c r="AR300" s="290"/>
      <c r="AS300" s="290"/>
      <c r="AT300" s="290"/>
      <c r="AU300" s="290"/>
      <c r="AV300" s="290"/>
      <c r="AW300" s="290"/>
      <c r="AX300" s="290"/>
      <c r="AY300" s="290"/>
      <c r="AZ300" s="290"/>
      <c r="BA300" s="290"/>
      <c r="BB300" s="290"/>
      <c r="BC300" s="290"/>
      <c r="BD300" s="290"/>
      <c r="BE300" s="290"/>
      <c r="BF300" s="290" t="s">
        <v>1769</v>
      </c>
      <c r="BG300" s="290"/>
      <c r="BH300" s="290"/>
      <c r="BI300" s="290"/>
      <c r="BJ300" s="290"/>
      <c r="BK300" s="290"/>
      <c r="BL300" s="290"/>
      <c r="BM300" s="290"/>
      <c r="BN300" s="290"/>
      <c r="BO300" s="290"/>
      <c r="BP300" s="290"/>
      <c r="BQ300" s="290"/>
      <c r="BR300" s="290"/>
      <c r="BS300" s="290"/>
      <c r="BT300" s="290"/>
      <c r="BU300" s="290"/>
      <c r="BV300" s="290"/>
      <c r="BW300" s="290"/>
      <c r="BX300" s="290"/>
      <c r="BY300" s="290"/>
      <c r="BZ300" s="290"/>
      <c r="CA300" s="291">
        <f t="shared" si="60"/>
        <v>0</v>
      </c>
      <c r="CB300" s="292" t="e">
        <f t="shared" ref="CB300:CB301" si="70">CA300/COUNTA($BK300:$BT300)</f>
        <v>#DIV/0!</v>
      </c>
      <c r="CC300" s="291">
        <f t="shared" si="68"/>
        <v>0</v>
      </c>
      <c r="CD300" s="292" t="e">
        <f t="shared" ref="CD300:CD301" si="71">CC300/COUNTA($BK300:$BT300)</f>
        <v>#DIV/0!</v>
      </c>
      <c r="CE300" s="291">
        <f t="shared" si="69"/>
        <v>0</v>
      </c>
      <c r="CF300" s="292" t="e">
        <f t="shared" si="61"/>
        <v>#DIV/0!</v>
      </c>
      <c r="CG300" s="291" t="e">
        <f t="shared" si="62"/>
        <v>#DIV/0!</v>
      </c>
      <c r="CH300" s="291" t="e">
        <f t="shared" si="63"/>
        <v>#DIV/0!</v>
      </c>
      <c r="CI300" s="274"/>
    </row>
    <row r="301" spans="1:87" ht="409.5">
      <c r="A301" s="285"/>
      <c r="B301" s="384">
        <v>518</v>
      </c>
      <c r="C301" s="385" t="s">
        <v>1742</v>
      </c>
      <c r="D301" s="386" t="s">
        <v>23</v>
      </c>
      <c r="E301" s="385" t="s">
        <v>1742</v>
      </c>
      <c r="F301" s="386" t="s">
        <v>23</v>
      </c>
      <c r="G301" s="290" t="s">
        <v>1742</v>
      </c>
      <c r="H301" s="290" t="s">
        <v>1743</v>
      </c>
      <c r="I301" s="313" t="s">
        <v>1303</v>
      </c>
      <c r="J301" s="70" t="s">
        <v>1202</v>
      </c>
      <c r="K301" s="324" t="s">
        <v>1082</v>
      </c>
      <c r="L301" s="325" t="s">
        <v>648</v>
      </c>
      <c r="M301" s="322"/>
      <c r="N301" s="322"/>
      <c r="O301" s="322"/>
      <c r="P301" s="322"/>
      <c r="Q301" s="322"/>
      <c r="R301" s="322"/>
      <c r="S301" s="322"/>
      <c r="T301" s="386" t="s">
        <v>648</v>
      </c>
      <c r="U301" s="322"/>
      <c r="V301" s="322" t="s">
        <v>1176</v>
      </c>
      <c r="W301" s="322"/>
      <c r="X301" s="322"/>
      <c r="Y301" s="322"/>
      <c r="Z301" s="322"/>
      <c r="AA301" s="322"/>
      <c r="AB301" s="322"/>
      <c r="AC301" s="322"/>
      <c r="AD301" s="322"/>
      <c r="AE301" s="322"/>
      <c r="AF301" s="322"/>
      <c r="AG301" s="322"/>
      <c r="AH301" s="322"/>
      <c r="AI301" s="322"/>
      <c r="AJ301" s="322"/>
      <c r="AK301" s="322"/>
      <c r="AL301" s="322"/>
      <c r="AM301" s="322"/>
      <c r="AN301" s="322"/>
      <c r="AO301" s="322"/>
      <c r="AP301" s="322"/>
      <c r="AQ301" s="322"/>
      <c r="AR301" s="322"/>
      <c r="AS301" s="322"/>
      <c r="AT301" s="322" t="s">
        <v>1176</v>
      </c>
      <c r="AU301" s="322" t="s">
        <v>1176</v>
      </c>
      <c r="AV301" s="322" t="s">
        <v>1176</v>
      </c>
      <c r="AW301" s="322" t="s">
        <v>1176</v>
      </c>
      <c r="AX301" s="322"/>
      <c r="AY301" s="322"/>
      <c r="AZ301" s="322"/>
      <c r="BA301" s="322"/>
      <c r="BB301" s="322"/>
      <c r="BC301" s="322"/>
      <c r="BD301" s="322"/>
      <c r="BE301" s="322"/>
      <c r="BF301" s="386" t="s">
        <v>1772</v>
      </c>
      <c r="BG301" s="322"/>
      <c r="BH301" s="322"/>
      <c r="BI301" s="322"/>
      <c r="BJ301" s="322"/>
      <c r="BK301" s="322"/>
      <c r="BL301" s="322"/>
      <c r="BM301" s="322"/>
      <c r="BN301" s="322"/>
      <c r="BO301" s="322"/>
      <c r="BP301" s="322"/>
      <c r="BQ301" s="322"/>
      <c r="BR301" s="322"/>
      <c r="BS301" s="322"/>
      <c r="BT301" s="322"/>
      <c r="BU301" s="322"/>
      <c r="BV301" s="322"/>
      <c r="BW301" s="322"/>
      <c r="BX301" s="322"/>
      <c r="BY301" s="322"/>
      <c r="BZ301" s="322"/>
      <c r="CA301" s="291">
        <f t="shared" si="60"/>
        <v>0</v>
      </c>
      <c r="CB301" s="292" t="e">
        <f t="shared" si="70"/>
        <v>#DIV/0!</v>
      </c>
      <c r="CC301" s="291">
        <f t="shared" si="68"/>
        <v>0</v>
      </c>
      <c r="CD301" s="292" t="e">
        <f t="shared" si="71"/>
        <v>#DIV/0!</v>
      </c>
      <c r="CE301" s="291">
        <f t="shared" si="69"/>
        <v>0</v>
      </c>
      <c r="CF301" s="292" t="e">
        <f t="shared" si="61"/>
        <v>#DIV/0!</v>
      </c>
      <c r="CG301" s="291" t="e">
        <f t="shared" si="62"/>
        <v>#DIV/0!</v>
      </c>
      <c r="CH301" s="291" t="e">
        <f t="shared" si="63"/>
        <v>#DIV/0!</v>
      </c>
      <c r="CI301" s="274"/>
    </row>
    <row r="302" spans="1:87" ht="24">
      <c r="A302" s="285">
        <v>253</v>
      </c>
      <c r="B302" s="286">
        <v>518</v>
      </c>
      <c r="C302" s="383" t="s">
        <v>612</v>
      </c>
      <c r="D302" s="383"/>
      <c r="E302" s="383"/>
      <c r="F302" s="287" t="s">
        <v>1176</v>
      </c>
      <c r="G302" s="287" t="s">
        <v>1176</v>
      </c>
      <c r="H302" s="287" t="s">
        <v>1176</v>
      </c>
      <c r="I302" s="287" t="s">
        <v>1176</v>
      </c>
      <c r="J302" s="287" t="s">
        <v>1176</v>
      </c>
      <c r="K302" s="287" t="s">
        <v>1176</v>
      </c>
      <c r="L302" s="287" t="s">
        <v>1176</v>
      </c>
      <c r="M302" s="287" t="s">
        <v>1176</v>
      </c>
      <c r="N302" s="287" t="s">
        <v>1176</v>
      </c>
      <c r="O302" s="287" t="s">
        <v>1176</v>
      </c>
      <c r="P302" s="287" t="s">
        <v>1176</v>
      </c>
      <c r="Q302" s="287" t="s">
        <v>1176</v>
      </c>
      <c r="R302" s="287" t="s">
        <v>1176</v>
      </c>
      <c r="S302" s="287" t="s">
        <v>1176</v>
      </c>
      <c r="T302" s="287" t="s">
        <v>1176</v>
      </c>
      <c r="U302" s="287" t="s">
        <v>1176</v>
      </c>
      <c r="V302" s="287" t="s">
        <v>1176</v>
      </c>
      <c r="W302" s="287" t="s">
        <v>1176</v>
      </c>
      <c r="X302" s="287" t="s">
        <v>1176</v>
      </c>
      <c r="Y302" s="287" t="s">
        <v>1176</v>
      </c>
      <c r="Z302" s="287" t="s">
        <v>1176</v>
      </c>
      <c r="AA302" s="287" t="s">
        <v>1176</v>
      </c>
      <c r="AB302" s="287" t="s">
        <v>1176</v>
      </c>
      <c r="AC302" s="287" t="s">
        <v>1176</v>
      </c>
      <c r="AD302" s="287" t="s">
        <v>1176</v>
      </c>
      <c r="AE302" s="287" t="s">
        <v>1176</v>
      </c>
      <c r="AF302" s="287" t="s">
        <v>1176</v>
      </c>
      <c r="AG302" s="287" t="s">
        <v>1176</v>
      </c>
      <c r="AH302" s="287" t="s">
        <v>1176</v>
      </c>
      <c r="AI302" s="287" t="s">
        <v>1176</v>
      </c>
      <c r="AJ302" s="287" t="s">
        <v>1176</v>
      </c>
      <c r="AK302" s="287" t="s">
        <v>1176</v>
      </c>
      <c r="AL302" s="287" t="s">
        <v>1176</v>
      </c>
      <c r="AM302" s="287" t="s">
        <v>1176</v>
      </c>
      <c r="AN302" s="287" t="s">
        <v>1176</v>
      </c>
      <c r="AO302" s="287" t="s">
        <v>1176</v>
      </c>
      <c r="AP302" s="287" t="s">
        <v>1176</v>
      </c>
      <c r="AQ302" s="287" t="s">
        <v>1176</v>
      </c>
      <c r="AR302" s="287" t="s">
        <v>1176</v>
      </c>
      <c r="AS302" s="287"/>
      <c r="AT302" s="287" t="s">
        <v>1176</v>
      </c>
      <c r="AU302" s="287" t="s">
        <v>1176</v>
      </c>
      <c r="AV302" s="287" t="s">
        <v>1176</v>
      </c>
      <c r="AW302" s="287" t="s">
        <v>1176</v>
      </c>
      <c r="AX302" s="287" t="s">
        <v>1176</v>
      </c>
      <c r="AY302" s="287" t="s">
        <v>1176</v>
      </c>
      <c r="AZ302" s="287" t="s">
        <v>1176</v>
      </c>
      <c r="BA302" s="287" t="s">
        <v>1176</v>
      </c>
      <c r="BB302" s="287" t="s">
        <v>1176</v>
      </c>
      <c r="BC302" s="287" t="s">
        <v>1176</v>
      </c>
      <c r="BD302" s="287" t="s">
        <v>1176</v>
      </c>
      <c r="BE302" s="287" t="s">
        <v>1176</v>
      </c>
      <c r="BF302" s="287" t="s">
        <v>1176</v>
      </c>
      <c r="BG302" s="287" t="s">
        <v>1176</v>
      </c>
      <c r="BH302" s="287" t="s">
        <v>1176</v>
      </c>
      <c r="BI302" s="287" t="s">
        <v>1176</v>
      </c>
      <c r="BJ302" s="287" t="s">
        <v>1176</v>
      </c>
      <c r="BK302" s="287" t="s">
        <v>1176</v>
      </c>
      <c r="BL302" s="287" t="s">
        <v>1176</v>
      </c>
      <c r="BM302" s="287" t="s">
        <v>1176</v>
      </c>
      <c r="BN302" s="287" t="s">
        <v>1176</v>
      </c>
      <c r="BO302" s="287" t="s">
        <v>1176</v>
      </c>
      <c r="BP302" s="287" t="s">
        <v>1176</v>
      </c>
      <c r="BQ302" s="287" t="s">
        <v>1176</v>
      </c>
      <c r="BR302" s="287" t="s">
        <v>1176</v>
      </c>
      <c r="BS302" s="287" t="s">
        <v>1176</v>
      </c>
      <c r="BT302" s="287" t="s">
        <v>1176</v>
      </c>
      <c r="BU302" s="287" t="s">
        <v>1176</v>
      </c>
      <c r="BV302" s="287" t="s">
        <v>1176</v>
      </c>
      <c r="BW302" s="287" t="s">
        <v>1176</v>
      </c>
      <c r="BX302" s="287" t="s">
        <v>1176</v>
      </c>
      <c r="BY302" s="287" t="s">
        <v>1176</v>
      </c>
      <c r="BZ302" s="287" t="s">
        <v>1176</v>
      </c>
      <c r="CA302" s="287" t="s">
        <v>1176</v>
      </c>
      <c r="CB302" s="287" t="s">
        <v>1176</v>
      </c>
      <c r="CC302" s="287" t="s">
        <v>1176</v>
      </c>
      <c r="CD302" s="287" t="s">
        <v>1176</v>
      </c>
      <c r="CE302" s="287" t="s">
        <v>1176</v>
      </c>
      <c r="CF302" s="287" t="s">
        <v>1176</v>
      </c>
      <c r="CG302" s="287" t="s">
        <v>1176</v>
      </c>
      <c r="CH302" s="287" t="s">
        <v>1176</v>
      </c>
      <c r="CI302" s="274"/>
    </row>
    <row r="303" spans="1:87" ht="48">
      <c r="A303" s="285">
        <v>254</v>
      </c>
      <c r="B303" s="286">
        <v>519</v>
      </c>
      <c r="C303" s="383" t="s">
        <v>1008</v>
      </c>
      <c r="D303" s="383"/>
      <c r="E303" s="383"/>
      <c r="F303" s="287" t="s">
        <v>1176</v>
      </c>
      <c r="G303" s="287" t="s">
        <v>1176</v>
      </c>
      <c r="H303" s="287" t="s">
        <v>1176</v>
      </c>
      <c r="I303" s="287" t="s">
        <v>1176</v>
      </c>
      <c r="J303" s="287" t="s">
        <v>1176</v>
      </c>
      <c r="K303" s="287" t="s">
        <v>1176</v>
      </c>
      <c r="L303" s="287" t="s">
        <v>1176</v>
      </c>
      <c r="M303" s="287" t="s">
        <v>1176</v>
      </c>
      <c r="N303" s="287" t="s">
        <v>1176</v>
      </c>
      <c r="O303" s="287" t="s">
        <v>1176</v>
      </c>
      <c r="P303" s="287" t="s">
        <v>1176</v>
      </c>
      <c r="Q303" s="287" t="s">
        <v>1176</v>
      </c>
      <c r="R303" s="287" t="s">
        <v>1176</v>
      </c>
      <c r="S303" s="287" t="s">
        <v>1176</v>
      </c>
      <c r="T303" s="287" t="s">
        <v>1176</v>
      </c>
      <c r="U303" s="287" t="s">
        <v>1176</v>
      </c>
      <c r="V303" s="287" t="s">
        <v>1176</v>
      </c>
      <c r="W303" s="287" t="s">
        <v>1176</v>
      </c>
      <c r="X303" s="287" t="s">
        <v>1176</v>
      </c>
      <c r="Y303" s="287" t="s">
        <v>1176</v>
      </c>
      <c r="Z303" s="287" t="s">
        <v>1176</v>
      </c>
      <c r="AA303" s="287" t="s">
        <v>1176</v>
      </c>
      <c r="AB303" s="287" t="s">
        <v>1176</v>
      </c>
      <c r="AC303" s="287" t="s">
        <v>1176</v>
      </c>
      <c r="AD303" s="287" t="s">
        <v>1176</v>
      </c>
      <c r="AE303" s="287" t="s">
        <v>1176</v>
      </c>
      <c r="AF303" s="287" t="s">
        <v>1176</v>
      </c>
      <c r="AG303" s="287" t="s">
        <v>1176</v>
      </c>
      <c r="AH303" s="287" t="s">
        <v>1176</v>
      </c>
      <c r="AI303" s="287" t="s">
        <v>1176</v>
      </c>
      <c r="AJ303" s="287" t="s">
        <v>1176</v>
      </c>
      <c r="AK303" s="287" t="s">
        <v>1176</v>
      </c>
      <c r="AL303" s="287" t="s">
        <v>1176</v>
      </c>
      <c r="AM303" s="287" t="s">
        <v>1176</v>
      </c>
      <c r="AN303" s="287" t="s">
        <v>1176</v>
      </c>
      <c r="AO303" s="287" t="s">
        <v>1176</v>
      </c>
      <c r="AP303" s="287" t="s">
        <v>1176</v>
      </c>
      <c r="AQ303" s="287" t="s">
        <v>1176</v>
      </c>
      <c r="AR303" s="287" t="s">
        <v>1176</v>
      </c>
      <c r="AS303" s="287"/>
      <c r="AT303" s="287" t="s">
        <v>1176</v>
      </c>
      <c r="AU303" s="287" t="s">
        <v>1176</v>
      </c>
      <c r="AV303" s="287" t="s">
        <v>1176</v>
      </c>
      <c r="AW303" s="287" t="s">
        <v>1176</v>
      </c>
      <c r="AX303" s="287" t="s">
        <v>1176</v>
      </c>
      <c r="AY303" s="287" t="s">
        <v>1176</v>
      </c>
      <c r="AZ303" s="287" t="s">
        <v>1176</v>
      </c>
      <c r="BA303" s="287" t="s">
        <v>1176</v>
      </c>
      <c r="BB303" s="287" t="s">
        <v>1176</v>
      </c>
      <c r="BC303" s="287" t="s">
        <v>1176</v>
      </c>
      <c r="BD303" s="287" t="s">
        <v>1176</v>
      </c>
      <c r="BE303" s="287" t="s">
        <v>1176</v>
      </c>
      <c r="BF303" s="287" t="s">
        <v>1176</v>
      </c>
      <c r="BG303" s="287" t="s">
        <v>1176</v>
      </c>
      <c r="BH303" s="287" t="s">
        <v>1176</v>
      </c>
      <c r="BI303" s="287" t="s">
        <v>1176</v>
      </c>
      <c r="BJ303" s="287" t="s">
        <v>1176</v>
      </c>
      <c r="BK303" s="287" t="s">
        <v>1176</v>
      </c>
      <c r="BL303" s="287" t="s">
        <v>1176</v>
      </c>
      <c r="BM303" s="287" t="s">
        <v>1176</v>
      </c>
      <c r="BN303" s="287" t="s">
        <v>1176</v>
      </c>
      <c r="BO303" s="287" t="s">
        <v>1176</v>
      </c>
      <c r="BP303" s="287" t="s">
        <v>1176</v>
      </c>
      <c r="BQ303" s="287" t="s">
        <v>1176</v>
      </c>
      <c r="BR303" s="287" t="s">
        <v>1176</v>
      </c>
      <c r="BS303" s="287" t="s">
        <v>1176</v>
      </c>
      <c r="BT303" s="287" t="s">
        <v>1176</v>
      </c>
      <c r="BU303" s="287" t="s">
        <v>1176</v>
      </c>
      <c r="BV303" s="287" t="s">
        <v>1176</v>
      </c>
      <c r="BW303" s="287" t="s">
        <v>1176</v>
      </c>
      <c r="BX303" s="287" t="s">
        <v>1176</v>
      </c>
      <c r="BY303" s="287" t="s">
        <v>1176</v>
      </c>
      <c r="BZ303" s="287" t="s">
        <v>1176</v>
      </c>
      <c r="CA303" s="287" t="s">
        <v>1176</v>
      </c>
      <c r="CB303" s="287" t="s">
        <v>1176</v>
      </c>
      <c r="CC303" s="287" t="s">
        <v>1176</v>
      </c>
      <c r="CD303" s="287" t="s">
        <v>1176</v>
      </c>
      <c r="CE303" s="287" t="s">
        <v>1176</v>
      </c>
      <c r="CF303" s="287" t="s">
        <v>1176</v>
      </c>
      <c r="CG303" s="287" t="s">
        <v>1176</v>
      </c>
      <c r="CH303" s="287" t="s">
        <v>1176</v>
      </c>
      <c r="CI303" s="274"/>
    </row>
    <row r="304" spans="1:87" ht="409.5">
      <c r="A304" s="379">
        <v>255</v>
      </c>
      <c r="B304" s="370">
        <v>519</v>
      </c>
      <c r="C304" s="376" t="s">
        <v>1939</v>
      </c>
      <c r="D304" s="376" t="s">
        <v>23</v>
      </c>
      <c r="E304" s="376" t="s">
        <v>1461</v>
      </c>
      <c r="F304" s="376" t="s">
        <v>25</v>
      </c>
      <c r="G304" s="372" t="s">
        <v>1461</v>
      </c>
      <c r="H304" s="370" t="s">
        <v>948</v>
      </c>
      <c r="I304" s="290" t="s">
        <v>1303</v>
      </c>
      <c r="J304" s="326" t="s">
        <v>1082</v>
      </c>
      <c r="K304" s="288" t="s">
        <v>648</v>
      </c>
      <c r="L304" s="200" t="s">
        <v>648</v>
      </c>
      <c r="M304" s="200" t="s">
        <v>648</v>
      </c>
      <c r="N304" s="200" t="s">
        <v>648</v>
      </c>
      <c r="O304" s="200" t="s">
        <v>648</v>
      </c>
      <c r="P304" s="200" t="s">
        <v>648</v>
      </c>
      <c r="Q304" s="200" t="s">
        <v>648</v>
      </c>
      <c r="R304" s="200" t="s">
        <v>648</v>
      </c>
      <c r="S304" s="200" t="s">
        <v>648</v>
      </c>
      <c r="T304" s="200" t="s">
        <v>648</v>
      </c>
      <c r="U304" s="290"/>
      <c r="V304" s="290" t="s">
        <v>1771</v>
      </c>
      <c r="W304" s="290" t="s">
        <v>1771</v>
      </c>
      <c r="X304" s="290" t="s">
        <v>1771</v>
      </c>
      <c r="Y304" s="290" t="s">
        <v>1771</v>
      </c>
      <c r="Z304" s="290" t="s">
        <v>1771</v>
      </c>
      <c r="AA304" s="290" t="s">
        <v>1771</v>
      </c>
      <c r="AB304" s="290" t="s">
        <v>1771</v>
      </c>
      <c r="AC304" s="290" t="s">
        <v>1771</v>
      </c>
      <c r="AD304" s="290" t="s">
        <v>1771</v>
      </c>
      <c r="AE304" s="290" t="s">
        <v>1771</v>
      </c>
      <c r="AF304" s="290" t="s">
        <v>1771</v>
      </c>
      <c r="AG304" s="290" t="s">
        <v>1771</v>
      </c>
      <c r="AH304" s="290" t="s">
        <v>1771</v>
      </c>
      <c r="AI304" s="290" t="s">
        <v>1771</v>
      </c>
      <c r="AJ304" s="290" t="s">
        <v>1771</v>
      </c>
      <c r="AK304" s="290" t="s">
        <v>1771</v>
      </c>
      <c r="AL304" s="290" t="s">
        <v>1771</v>
      </c>
      <c r="AM304" s="290" t="s">
        <v>1771</v>
      </c>
      <c r="AN304" s="290"/>
      <c r="AO304" s="290" t="s">
        <v>1771</v>
      </c>
      <c r="AP304" s="290" t="s">
        <v>1771</v>
      </c>
      <c r="AQ304" s="290" t="s">
        <v>1771</v>
      </c>
      <c r="AR304" s="290" t="s">
        <v>1771</v>
      </c>
      <c r="AS304" s="290" t="s">
        <v>1771</v>
      </c>
      <c r="AT304" s="290" t="s">
        <v>1771</v>
      </c>
      <c r="AU304" s="290" t="s">
        <v>1771</v>
      </c>
      <c r="AV304" s="290" t="s">
        <v>1771</v>
      </c>
      <c r="AW304" s="290" t="s">
        <v>1771</v>
      </c>
      <c r="AX304" s="290" t="s">
        <v>1771</v>
      </c>
      <c r="AY304" s="290" t="s">
        <v>1771</v>
      </c>
      <c r="AZ304" s="290" t="s">
        <v>1771</v>
      </c>
      <c r="BA304" s="290" t="s">
        <v>1771</v>
      </c>
      <c r="BB304" s="290" t="s">
        <v>1771</v>
      </c>
      <c r="BC304" s="290" t="s">
        <v>1771</v>
      </c>
      <c r="BD304" s="290" t="s">
        <v>1771</v>
      </c>
      <c r="BE304" s="290" t="s">
        <v>1771</v>
      </c>
      <c r="BF304" s="290" t="s">
        <v>1771</v>
      </c>
      <c r="BG304" s="290" t="s">
        <v>1771</v>
      </c>
      <c r="BH304" s="290" t="s">
        <v>1771</v>
      </c>
      <c r="BI304" s="290" t="s">
        <v>1771</v>
      </c>
      <c r="BJ304" s="290"/>
      <c r="BK304" s="290"/>
      <c r="BL304" s="290"/>
      <c r="BM304" s="290"/>
      <c r="BN304" s="290"/>
      <c r="BO304" s="290"/>
      <c r="BP304" s="290"/>
      <c r="BQ304" s="290"/>
      <c r="BR304" s="290"/>
      <c r="BS304" s="290"/>
      <c r="BT304" s="291">
        <f t="shared" ref="BT304" ca="1" si="72">COUNTIF($BK304:$BT304,2)</f>
        <v>0</v>
      </c>
      <c r="BU304" s="291"/>
      <c r="BV304" s="291"/>
      <c r="BW304" s="291"/>
      <c r="BX304" s="291"/>
      <c r="BY304" s="291"/>
      <c r="BZ304" s="291"/>
      <c r="CA304" s="291">
        <f t="shared" ca="1" si="60"/>
        <v>16</v>
      </c>
      <c r="CB304" s="292" t="e">
        <f t="shared" ref="CB304:CB367" ca="1" si="73">CA304/COUNTA($BK304:$BT304)</f>
        <v>#DIV/0!</v>
      </c>
      <c r="CC304" s="291">
        <f t="shared" ca="1" si="68"/>
        <v>0</v>
      </c>
      <c r="CD304" s="292" t="e">
        <f t="shared" ref="CD304:CD367" ca="1" si="74">CC304/COUNTA($BK304:$BT304)</f>
        <v>#DIV/0!</v>
      </c>
      <c r="CE304" s="291">
        <f t="shared" ca="1" si="69"/>
        <v>0</v>
      </c>
      <c r="CF304" s="292">
        <f t="shared" ca="1" si="61"/>
        <v>0</v>
      </c>
      <c r="CG304" s="291">
        <f t="shared" ca="1" si="62"/>
        <v>2</v>
      </c>
      <c r="CH304" s="291" t="str">
        <f t="shared" ca="1" si="63"/>
        <v>Đạt mục tiêu</v>
      </c>
      <c r="CI304" s="274"/>
    </row>
    <row r="305" spans="1:87" ht="36">
      <c r="A305" s="285">
        <v>258</v>
      </c>
      <c r="B305" s="286">
        <v>525</v>
      </c>
      <c r="C305" s="383" t="s">
        <v>1009</v>
      </c>
      <c r="D305" s="383"/>
      <c r="E305" s="383"/>
      <c r="F305" s="287" t="s">
        <v>1176</v>
      </c>
      <c r="G305" s="287" t="s">
        <v>1176</v>
      </c>
      <c r="H305" s="287" t="s">
        <v>1176</v>
      </c>
      <c r="I305" s="287" t="s">
        <v>1176</v>
      </c>
      <c r="J305" s="287" t="s">
        <v>1176</v>
      </c>
      <c r="K305" s="287" t="s">
        <v>1176</v>
      </c>
      <c r="L305" s="287" t="s">
        <v>1176</v>
      </c>
      <c r="M305" s="287" t="s">
        <v>1176</v>
      </c>
      <c r="N305" s="287" t="s">
        <v>1176</v>
      </c>
      <c r="O305" s="287" t="s">
        <v>1176</v>
      </c>
      <c r="P305" s="287" t="s">
        <v>1176</v>
      </c>
      <c r="Q305" s="287" t="s">
        <v>1176</v>
      </c>
      <c r="R305" s="287" t="s">
        <v>1176</v>
      </c>
      <c r="S305" s="287" t="s">
        <v>1176</v>
      </c>
      <c r="T305" s="287" t="s">
        <v>1176</v>
      </c>
      <c r="U305" s="287" t="s">
        <v>1176</v>
      </c>
      <c r="V305" s="287" t="s">
        <v>1176</v>
      </c>
      <c r="W305" s="287" t="s">
        <v>1176</v>
      </c>
      <c r="X305" s="287" t="s">
        <v>1176</v>
      </c>
      <c r="Y305" s="287" t="s">
        <v>1176</v>
      </c>
      <c r="Z305" s="287" t="s">
        <v>1176</v>
      </c>
      <c r="AA305" s="287" t="s">
        <v>1176</v>
      </c>
      <c r="AB305" s="287" t="s">
        <v>1176</v>
      </c>
      <c r="AC305" s="287" t="s">
        <v>1176</v>
      </c>
      <c r="AD305" s="287" t="s">
        <v>1176</v>
      </c>
      <c r="AE305" s="287" t="s">
        <v>1176</v>
      </c>
      <c r="AF305" s="287" t="s">
        <v>1176</v>
      </c>
      <c r="AG305" s="287" t="s">
        <v>1176</v>
      </c>
      <c r="AH305" s="287" t="s">
        <v>1176</v>
      </c>
      <c r="AI305" s="287" t="s">
        <v>1176</v>
      </c>
      <c r="AJ305" s="287" t="s">
        <v>1176</v>
      </c>
      <c r="AK305" s="287" t="s">
        <v>1176</v>
      </c>
      <c r="AL305" s="287" t="s">
        <v>1176</v>
      </c>
      <c r="AM305" s="287" t="s">
        <v>1176</v>
      </c>
      <c r="AN305" s="287" t="s">
        <v>1176</v>
      </c>
      <c r="AO305" s="287"/>
      <c r="AP305" s="287" t="s">
        <v>1176</v>
      </c>
      <c r="AQ305" s="287" t="s">
        <v>1176</v>
      </c>
      <c r="AR305" s="287" t="s">
        <v>1176</v>
      </c>
      <c r="AS305" s="287"/>
      <c r="AT305" s="287" t="s">
        <v>1176</v>
      </c>
      <c r="AU305" s="287" t="s">
        <v>1176</v>
      </c>
      <c r="AV305" s="287" t="s">
        <v>1176</v>
      </c>
      <c r="AW305" s="287" t="s">
        <v>1176</v>
      </c>
      <c r="AX305" s="287" t="s">
        <v>1176</v>
      </c>
      <c r="AY305" s="287"/>
      <c r="AZ305" s="287" t="s">
        <v>1176</v>
      </c>
      <c r="BA305" s="287" t="s">
        <v>1176</v>
      </c>
      <c r="BB305" s="287"/>
      <c r="BC305" s="287" t="s">
        <v>1176</v>
      </c>
      <c r="BD305" s="287" t="s">
        <v>1176</v>
      </c>
      <c r="BE305" s="287" t="s">
        <v>1176</v>
      </c>
      <c r="BF305" s="287" t="s">
        <v>1176</v>
      </c>
      <c r="BG305" s="287" t="s">
        <v>1176</v>
      </c>
      <c r="BH305" s="287" t="s">
        <v>1176</v>
      </c>
      <c r="BI305" s="287" t="s">
        <v>1176</v>
      </c>
      <c r="BJ305" s="287" t="s">
        <v>1176</v>
      </c>
      <c r="BK305" s="287" t="s">
        <v>1176</v>
      </c>
      <c r="BL305" s="287" t="s">
        <v>1176</v>
      </c>
      <c r="BM305" s="287" t="s">
        <v>1176</v>
      </c>
      <c r="BN305" s="287" t="s">
        <v>1176</v>
      </c>
      <c r="BO305" s="287" t="s">
        <v>1176</v>
      </c>
      <c r="BP305" s="287" t="s">
        <v>1176</v>
      </c>
      <c r="BQ305" s="287" t="s">
        <v>1176</v>
      </c>
      <c r="BR305" s="287" t="s">
        <v>1176</v>
      </c>
      <c r="BS305" s="287" t="s">
        <v>1176</v>
      </c>
      <c r="BT305" s="287" t="s">
        <v>1176</v>
      </c>
      <c r="BU305" s="287"/>
      <c r="BV305" s="287"/>
      <c r="BW305" s="287"/>
      <c r="BX305" s="287"/>
      <c r="BY305" s="287"/>
      <c r="BZ305" s="287"/>
      <c r="CA305" s="287" t="s">
        <v>1176</v>
      </c>
      <c r="CB305" s="287" t="s">
        <v>1176</v>
      </c>
      <c r="CC305" s="287" t="s">
        <v>1176</v>
      </c>
      <c r="CD305" s="287" t="s">
        <v>1176</v>
      </c>
      <c r="CE305" s="287" t="s">
        <v>1176</v>
      </c>
      <c r="CF305" s="287" t="s">
        <v>1176</v>
      </c>
      <c r="CG305" s="287" t="s">
        <v>1176</v>
      </c>
      <c r="CH305" s="287" t="s">
        <v>1176</v>
      </c>
      <c r="CI305" s="274"/>
    </row>
    <row r="306" spans="1:87" ht="24">
      <c r="A306" s="651">
        <v>259</v>
      </c>
      <c r="B306" s="646">
        <v>560</v>
      </c>
      <c r="C306" s="645" t="s">
        <v>1592</v>
      </c>
      <c r="D306" s="645" t="s">
        <v>23</v>
      </c>
      <c r="E306" s="645" t="s">
        <v>1565</v>
      </c>
      <c r="F306" s="654" t="s">
        <v>23</v>
      </c>
      <c r="G306" s="656" t="s">
        <v>1565</v>
      </c>
      <c r="H306" s="290" t="s">
        <v>1876</v>
      </c>
      <c r="I306" s="386" t="s">
        <v>1303</v>
      </c>
      <c r="J306" s="70" t="s">
        <v>1163</v>
      </c>
      <c r="K306" s="288" t="s">
        <v>1082</v>
      </c>
      <c r="L306" s="289" t="s">
        <v>648</v>
      </c>
      <c r="M306" s="290" t="s">
        <v>648</v>
      </c>
      <c r="N306" s="290"/>
      <c r="O306" s="290"/>
      <c r="P306" s="290"/>
      <c r="Q306" s="290"/>
      <c r="R306" s="290"/>
      <c r="S306" s="290"/>
      <c r="T306" s="290"/>
      <c r="U306" s="290"/>
      <c r="V306" s="290"/>
      <c r="W306" s="290" t="s">
        <v>1769</v>
      </c>
      <c r="X306" s="290"/>
      <c r="Y306" s="290"/>
      <c r="Z306" s="290"/>
      <c r="AA306" s="290"/>
      <c r="AB306" s="290"/>
      <c r="AC306" s="290"/>
      <c r="AD306" s="290"/>
      <c r="AE306" s="290"/>
      <c r="AF306" s="290"/>
      <c r="AG306" s="290"/>
      <c r="AH306" s="290"/>
      <c r="AI306" s="290"/>
      <c r="AJ306" s="290"/>
      <c r="AK306" s="290"/>
      <c r="AL306" s="290"/>
      <c r="AM306" s="290"/>
      <c r="AN306" s="290"/>
      <c r="AO306" s="290"/>
      <c r="AP306" s="290"/>
      <c r="AQ306" s="290"/>
      <c r="AR306" s="290"/>
      <c r="AS306" s="290"/>
      <c r="AT306" s="290"/>
      <c r="AU306" s="290"/>
      <c r="AV306" s="290"/>
      <c r="AW306" s="290"/>
      <c r="AX306" s="290"/>
      <c r="AY306" s="290"/>
      <c r="AZ306" s="290"/>
      <c r="BA306" s="290"/>
      <c r="BB306" s="290"/>
      <c r="BC306" s="290"/>
      <c r="BD306" s="290"/>
      <c r="BE306" s="290"/>
      <c r="BF306" s="290"/>
      <c r="BG306" s="290"/>
      <c r="BH306" s="290"/>
      <c r="BI306" s="290"/>
      <c r="BJ306" s="290"/>
      <c r="BK306" s="290"/>
      <c r="BL306" s="290"/>
      <c r="BM306" s="290"/>
      <c r="BN306" s="290"/>
      <c r="BO306" s="290"/>
      <c r="BP306" s="290"/>
      <c r="BQ306" s="290"/>
      <c r="BR306" s="290"/>
      <c r="BS306" s="290"/>
      <c r="BT306" s="290"/>
      <c r="BU306" s="290"/>
      <c r="BV306" s="290"/>
      <c r="BW306" s="290"/>
      <c r="BX306" s="290"/>
      <c r="BY306" s="290"/>
      <c r="BZ306" s="290"/>
      <c r="CA306" s="291">
        <f t="shared" si="60"/>
        <v>0</v>
      </c>
      <c r="CB306" s="292" t="e">
        <f t="shared" si="73"/>
        <v>#DIV/0!</v>
      </c>
      <c r="CC306" s="291">
        <f t="shared" si="68"/>
        <v>0</v>
      </c>
      <c r="CD306" s="292" t="e">
        <f t="shared" si="74"/>
        <v>#DIV/0!</v>
      </c>
      <c r="CE306" s="291">
        <f t="shared" si="69"/>
        <v>0</v>
      </c>
      <c r="CF306" s="292" t="e">
        <f t="shared" si="61"/>
        <v>#DIV/0!</v>
      </c>
      <c r="CG306" s="291" t="e">
        <f t="shared" si="62"/>
        <v>#DIV/0!</v>
      </c>
      <c r="CH306" s="291" t="e">
        <f t="shared" si="63"/>
        <v>#DIV/0!</v>
      </c>
      <c r="CI306" s="274"/>
    </row>
    <row r="307" spans="1:87" ht="24">
      <c r="A307" s="652"/>
      <c r="B307" s="647"/>
      <c r="C307" s="643"/>
      <c r="D307" s="643"/>
      <c r="E307" s="643"/>
      <c r="F307" s="655"/>
      <c r="G307" s="657"/>
      <c r="H307" s="290" t="s">
        <v>1782</v>
      </c>
      <c r="I307" s="372" t="s">
        <v>1303</v>
      </c>
      <c r="J307" s="70" t="s">
        <v>1163</v>
      </c>
      <c r="K307" s="288" t="s">
        <v>1082</v>
      </c>
      <c r="L307" s="289" t="s">
        <v>648</v>
      </c>
      <c r="M307" s="290" t="s">
        <v>648</v>
      </c>
      <c r="N307" s="290"/>
      <c r="O307" s="290"/>
      <c r="P307" s="290"/>
      <c r="Q307" s="290"/>
      <c r="R307" s="290"/>
      <c r="S307" s="290"/>
      <c r="T307" s="290"/>
      <c r="U307" s="290"/>
      <c r="V307" s="290"/>
      <c r="W307" s="290"/>
      <c r="X307" s="290"/>
      <c r="Y307" s="290" t="s">
        <v>1769</v>
      </c>
      <c r="Z307" s="290"/>
      <c r="AA307" s="290"/>
      <c r="AB307" s="290"/>
      <c r="AC307" s="290"/>
      <c r="AD307" s="290"/>
      <c r="AE307" s="290"/>
      <c r="AF307" s="290"/>
      <c r="AG307" s="290"/>
      <c r="AH307" s="290"/>
      <c r="AI307" s="290"/>
      <c r="AJ307" s="290"/>
      <c r="AK307" s="290"/>
      <c r="AL307" s="290"/>
      <c r="AM307" s="290"/>
      <c r="AN307" s="290"/>
      <c r="AO307" s="290"/>
      <c r="AP307" s="290"/>
      <c r="AQ307" s="290"/>
      <c r="AR307" s="290"/>
      <c r="AS307" s="290"/>
      <c r="AT307" s="290"/>
      <c r="AU307" s="290"/>
      <c r="AV307" s="290"/>
      <c r="AW307" s="290"/>
      <c r="AX307" s="290"/>
      <c r="AY307" s="290"/>
      <c r="AZ307" s="290"/>
      <c r="BA307" s="290"/>
      <c r="BB307" s="290"/>
      <c r="BC307" s="290"/>
      <c r="BD307" s="290"/>
      <c r="BE307" s="290"/>
      <c r="BF307" s="290"/>
      <c r="BG307" s="290"/>
      <c r="BH307" s="290"/>
      <c r="BI307" s="290"/>
      <c r="BJ307" s="290"/>
      <c r="BK307" s="290"/>
      <c r="BL307" s="290"/>
      <c r="BM307" s="290"/>
      <c r="BN307" s="290"/>
      <c r="BO307" s="290"/>
      <c r="BP307" s="290"/>
      <c r="BQ307" s="290"/>
      <c r="BR307" s="290"/>
      <c r="BS307" s="290"/>
      <c r="BT307" s="290"/>
      <c r="BU307" s="290"/>
      <c r="BV307" s="290"/>
      <c r="BW307" s="290"/>
      <c r="BX307" s="290"/>
      <c r="BY307" s="290"/>
      <c r="BZ307" s="290"/>
      <c r="CA307" s="291">
        <f t="shared" si="60"/>
        <v>0</v>
      </c>
      <c r="CB307" s="292" t="e">
        <f t="shared" si="73"/>
        <v>#DIV/0!</v>
      </c>
      <c r="CC307" s="291">
        <f t="shared" si="68"/>
        <v>0</v>
      </c>
      <c r="CD307" s="292" t="e">
        <f t="shared" si="74"/>
        <v>#DIV/0!</v>
      </c>
      <c r="CE307" s="291">
        <f t="shared" si="69"/>
        <v>0</v>
      </c>
      <c r="CF307" s="292" t="e">
        <f t="shared" si="61"/>
        <v>#DIV/0!</v>
      </c>
      <c r="CG307" s="291" t="e">
        <f t="shared" si="62"/>
        <v>#DIV/0!</v>
      </c>
      <c r="CH307" s="291" t="e">
        <f t="shared" si="63"/>
        <v>#DIV/0!</v>
      </c>
      <c r="CI307" s="274"/>
    </row>
    <row r="308" spans="1:87" ht="24">
      <c r="A308" s="652"/>
      <c r="B308" s="647"/>
      <c r="C308" s="643"/>
      <c r="D308" s="643"/>
      <c r="E308" s="643"/>
      <c r="F308" s="655"/>
      <c r="G308" s="657"/>
      <c r="H308" s="290" t="s">
        <v>1570</v>
      </c>
      <c r="I308" s="386" t="s">
        <v>1303</v>
      </c>
      <c r="J308" s="70" t="s">
        <v>1163</v>
      </c>
      <c r="K308" s="288" t="s">
        <v>1082</v>
      </c>
      <c r="L308" s="289" t="s">
        <v>648</v>
      </c>
      <c r="M308" s="290" t="s">
        <v>648</v>
      </c>
      <c r="N308" s="290"/>
      <c r="O308" s="290"/>
      <c r="P308" s="290"/>
      <c r="Q308" s="290"/>
      <c r="R308" s="290"/>
      <c r="S308" s="290"/>
      <c r="T308" s="290"/>
      <c r="U308" s="290"/>
      <c r="V308" s="290"/>
      <c r="W308" s="290"/>
      <c r="X308" s="290"/>
      <c r="Y308" s="290"/>
      <c r="Z308" s="290" t="s">
        <v>1769</v>
      </c>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290"/>
      <c r="AY308" s="290"/>
      <c r="AZ308" s="290"/>
      <c r="BA308" s="290"/>
      <c r="BB308" s="290"/>
      <c r="BC308" s="290"/>
      <c r="BD308" s="290"/>
      <c r="BE308" s="290"/>
      <c r="BF308" s="290"/>
      <c r="BG308" s="290"/>
      <c r="BH308" s="290"/>
      <c r="BI308" s="290"/>
      <c r="BJ308" s="290"/>
      <c r="BK308" s="290"/>
      <c r="BL308" s="290"/>
      <c r="BM308" s="290"/>
      <c r="BN308" s="290"/>
      <c r="BO308" s="290"/>
      <c r="BP308" s="290"/>
      <c r="BQ308" s="290"/>
      <c r="BR308" s="290"/>
      <c r="BS308" s="290"/>
      <c r="BT308" s="290"/>
      <c r="BU308" s="290"/>
      <c r="BV308" s="290"/>
      <c r="BW308" s="290"/>
      <c r="BX308" s="290"/>
      <c r="BY308" s="290"/>
      <c r="BZ308" s="290"/>
      <c r="CA308" s="291">
        <f t="shared" si="60"/>
        <v>0</v>
      </c>
      <c r="CB308" s="292" t="e">
        <f t="shared" si="73"/>
        <v>#DIV/0!</v>
      </c>
      <c r="CC308" s="291">
        <f t="shared" si="68"/>
        <v>0</v>
      </c>
      <c r="CD308" s="292" t="e">
        <f t="shared" si="74"/>
        <v>#DIV/0!</v>
      </c>
      <c r="CE308" s="291">
        <f t="shared" si="69"/>
        <v>0</v>
      </c>
      <c r="CF308" s="292" t="e">
        <f t="shared" si="61"/>
        <v>#DIV/0!</v>
      </c>
      <c r="CG308" s="291" t="e">
        <f t="shared" si="62"/>
        <v>#DIV/0!</v>
      </c>
      <c r="CH308" s="291" t="e">
        <f t="shared" si="63"/>
        <v>#DIV/0!</v>
      </c>
      <c r="CI308" s="274"/>
    </row>
    <row r="309" spans="1:87" ht="24">
      <c r="A309" s="652"/>
      <c r="B309" s="647"/>
      <c r="C309" s="643"/>
      <c r="D309" s="643"/>
      <c r="E309" s="643"/>
      <c r="F309" s="655"/>
      <c r="G309" s="657"/>
      <c r="H309" s="290" t="s">
        <v>1571</v>
      </c>
      <c r="I309" s="290" t="s">
        <v>1303</v>
      </c>
      <c r="J309" s="70" t="s">
        <v>1163</v>
      </c>
      <c r="K309" s="288" t="s">
        <v>1082</v>
      </c>
      <c r="L309" s="289" t="s">
        <v>648</v>
      </c>
      <c r="M309" s="290"/>
      <c r="N309" s="290" t="s">
        <v>648</v>
      </c>
      <c r="O309" s="290"/>
      <c r="P309" s="290"/>
      <c r="Q309" s="290"/>
      <c r="R309" s="290"/>
      <c r="S309" s="290"/>
      <c r="T309" s="290"/>
      <c r="U309" s="290"/>
      <c r="V309" s="290"/>
      <c r="W309" s="290"/>
      <c r="X309" s="290"/>
      <c r="Y309" s="290"/>
      <c r="Z309" s="290"/>
      <c r="AA309" s="290"/>
      <c r="AB309" s="290" t="s">
        <v>1769</v>
      </c>
      <c r="AC309" s="290"/>
      <c r="AD309" s="290"/>
      <c r="AE309" s="290"/>
      <c r="AF309" s="290"/>
      <c r="AG309" s="290"/>
      <c r="AH309" s="290"/>
      <c r="AI309" s="290"/>
      <c r="AJ309" s="290"/>
      <c r="AK309" s="290"/>
      <c r="AL309" s="290"/>
      <c r="AM309" s="290"/>
      <c r="AN309" s="290"/>
      <c r="AO309" s="290"/>
      <c r="AP309" s="290"/>
      <c r="AQ309" s="290"/>
      <c r="AR309" s="290"/>
      <c r="AS309" s="290"/>
      <c r="AT309" s="290"/>
      <c r="AU309" s="290"/>
      <c r="AV309" s="290"/>
      <c r="AW309" s="290"/>
      <c r="AX309" s="290"/>
      <c r="AY309" s="290"/>
      <c r="AZ309" s="290"/>
      <c r="BA309" s="290"/>
      <c r="BB309" s="290"/>
      <c r="BC309" s="290"/>
      <c r="BD309" s="290"/>
      <c r="BE309" s="290"/>
      <c r="BF309" s="290"/>
      <c r="BG309" s="290"/>
      <c r="BH309" s="290"/>
      <c r="BI309" s="290"/>
      <c r="BJ309" s="290"/>
      <c r="BK309" s="290"/>
      <c r="BL309" s="290"/>
      <c r="BM309" s="290"/>
      <c r="BN309" s="290"/>
      <c r="BO309" s="290"/>
      <c r="BP309" s="290"/>
      <c r="BQ309" s="290"/>
      <c r="BR309" s="290"/>
      <c r="BS309" s="290"/>
      <c r="BT309" s="290"/>
      <c r="BU309" s="290"/>
      <c r="BV309" s="290"/>
      <c r="BW309" s="290"/>
      <c r="BX309" s="290"/>
      <c r="BY309" s="290"/>
      <c r="BZ309" s="290"/>
      <c r="CA309" s="291">
        <f t="shared" si="60"/>
        <v>0</v>
      </c>
      <c r="CB309" s="292" t="e">
        <f t="shared" si="73"/>
        <v>#DIV/0!</v>
      </c>
      <c r="CC309" s="291">
        <f t="shared" si="68"/>
        <v>0</v>
      </c>
      <c r="CD309" s="292" t="e">
        <f t="shared" si="74"/>
        <v>#DIV/0!</v>
      </c>
      <c r="CE309" s="291">
        <f t="shared" si="69"/>
        <v>0</v>
      </c>
      <c r="CF309" s="292" t="e">
        <f t="shared" si="61"/>
        <v>#DIV/0!</v>
      </c>
      <c r="CG309" s="291" t="e">
        <f t="shared" si="62"/>
        <v>#DIV/0!</v>
      </c>
      <c r="CH309" s="291" t="e">
        <f t="shared" si="63"/>
        <v>#DIV/0!</v>
      </c>
      <c r="CI309" s="274"/>
    </row>
    <row r="310" spans="1:87" ht="24">
      <c r="A310" s="652"/>
      <c r="B310" s="647"/>
      <c r="C310" s="643"/>
      <c r="D310" s="643"/>
      <c r="E310" s="643"/>
      <c r="F310" s="655"/>
      <c r="G310" s="657"/>
      <c r="H310" s="290" t="s">
        <v>1572</v>
      </c>
      <c r="I310" s="290" t="s">
        <v>1303</v>
      </c>
      <c r="J310" s="70" t="s">
        <v>1163</v>
      </c>
      <c r="K310" s="288" t="s">
        <v>1082</v>
      </c>
      <c r="L310" s="289" t="s">
        <v>648</v>
      </c>
      <c r="M310" s="290"/>
      <c r="N310" s="290" t="s">
        <v>648</v>
      </c>
      <c r="O310" s="290"/>
      <c r="P310" s="290"/>
      <c r="Q310" s="290"/>
      <c r="R310" s="290"/>
      <c r="S310" s="290"/>
      <c r="T310" s="290"/>
      <c r="U310" s="290"/>
      <c r="V310" s="290"/>
      <c r="W310" s="290"/>
      <c r="X310" s="290"/>
      <c r="Y310" s="290"/>
      <c r="Z310" s="290"/>
      <c r="AA310" s="290"/>
      <c r="AB310" s="290"/>
      <c r="AC310" s="290" t="s">
        <v>1769</v>
      </c>
      <c r="AD310" s="290"/>
      <c r="AE310" s="290"/>
      <c r="AF310" s="290"/>
      <c r="AG310" s="290"/>
      <c r="AH310" s="290"/>
      <c r="AI310" s="290"/>
      <c r="AJ310" s="290"/>
      <c r="AK310" s="290"/>
      <c r="AL310" s="290"/>
      <c r="AM310" s="290" t="s">
        <v>1769</v>
      </c>
      <c r="AN310" s="290"/>
      <c r="AO310" s="290"/>
      <c r="AP310" s="290"/>
      <c r="AQ310" s="290"/>
      <c r="AR310" s="290"/>
      <c r="AS310" s="290"/>
      <c r="AT310" s="290"/>
      <c r="AU310" s="290"/>
      <c r="AV310" s="290"/>
      <c r="AW310" s="290"/>
      <c r="AX310" s="290"/>
      <c r="AY310" s="290"/>
      <c r="AZ310" s="290"/>
      <c r="BA310" s="290"/>
      <c r="BB310" s="290"/>
      <c r="BC310" s="290"/>
      <c r="BD310" s="290"/>
      <c r="BE310" s="290"/>
      <c r="BF310" s="290"/>
      <c r="BG310" s="290"/>
      <c r="BH310" s="290"/>
      <c r="BI310" s="290"/>
      <c r="BJ310" s="290"/>
      <c r="BK310" s="290"/>
      <c r="BL310" s="290"/>
      <c r="BM310" s="290"/>
      <c r="BN310" s="290"/>
      <c r="BO310" s="290"/>
      <c r="BP310" s="290"/>
      <c r="BQ310" s="290"/>
      <c r="BR310" s="290"/>
      <c r="BS310" s="290"/>
      <c r="BT310" s="290"/>
      <c r="BU310" s="290"/>
      <c r="BV310" s="290"/>
      <c r="BW310" s="290"/>
      <c r="BX310" s="290"/>
      <c r="BY310" s="290"/>
      <c r="BZ310" s="290"/>
      <c r="CA310" s="291">
        <f t="shared" si="60"/>
        <v>0</v>
      </c>
      <c r="CB310" s="292" t="e">
        <f t="shared" si="73"/>
        <v>#DIV/0!</v>
      </c>
      <c r="CC310" s="291">
        <f t="shared" si="68"/>
        <v>0</v>
      </c>
      <c r="CD310" s="292" t="e">
        <f t="shared" si="74"/>
        <v>#DIV/0!</v>
      </c>
      <c r="CE310" s="291">
        <f t="shared" si="69"/>
        <v>0</v>
      </c>
      <c r="CF310" s="292" t="e">
        <f t="shared" si="61"/>
        <v>#DIV/0!</v>
      </c>
      <c r="CG310" s="291" t="e">
        <f t="shared" si="62"/>
        <v>#DIV/0!</v>
      </c>
      <c r="CH310" s="291" t="e">
        <f t="shared" si="63"/>
        <v>#DIV/0!</v>
      </c>
      <c r="CI310" s="274"/>
    </row>
    <row r="311" spans="1:87" ht="24">
      <c r="A311" s="652"/>
      <c r="B311" s="647"/>
      <c r="C311" s="643"/>
      <c r="D311" s="643"/>
      <c r="E311" s="643"/>
      <c r="F311" s="655"/>
      <c r="G311" s="657"/>
      <c r="H311" s="290" t="s">
        <v>1878</v>
      </c>
      <c r="I311" s="290" t="s">
        <v>1303</v>
      </c>
      <c r="J311" s="70" t="s">
        <v>1163</v>
      </c>
      <c r="K311" s="288" t="s">
        <v>1082</v>
      </c>
      <c r="L311" s="289" t="s">
        <v>648</v>
      </c>
      <c r="M311" s="290"/>
      <c r="N311" s="290"/>
      <c r="O311" s="290" t="s">
        <v>648</v>
      </c>
      <c r="P311" s="290"/>
      <c r="Q311" s="290"/>
      <c r="R311" s="290"/>
      <c r="S311" s="290"/>
      <c r="T311" s="290"/>
      <c r="U311" s="290"/>
      <c r="V311" s="290"/>
      <c r="W311" s="290"/>
      <c r="X311" s="290"/>
      <c r="Y311" s="290"/>
      <c r="Z311" s="290"/>
      <c r="AA311" s="290"/>
      <c r="AB311" s="290"/>
      <c r="AC311" s="290"/>
      <c r="AD311" s="290"/>
      <c r="AE311" s="290"/>
      <c r="AF311" s="290" t="s">
        <v>1769</v>
      </c>
      <c r="AG311" s="290"/>
      <c r="AH311" s="290"/>
      <c r="AI311" s="290"/>
      <c r="AJ311" s="290"/>
      <c r="AK311" s="290"/>
      <c r="AL311" s="290"/>
      <c r="AM311" s="290"/>
      <c r="AN311" s="290"/>
      <c r="AO311" s="290"/>
      <c r="AP311" s="290"/>
      <c r="AQ311" s="290"/>
      <c r="AR311" s="290"/>
      <c r="AS311" s="290"/>
      <c r="AT311" s="290"/>
      <c r="AU311" s="290"/>
      <c r="AV311" s="290"/>
      <c r="AW311" s="290"/>
      <c r="AX311" s="290"/>
      <c r="AY311" s="290"/>
      <c r="AZ311" s="290"/>
      <c r="BA311" s="290"/>
      <c r="BB311" s="290"/>
      <c r="BC311" s="290"/>
      <c r="BD311" s="290"/>
      <c r="BE311" s="290"/>
      <c r="BF311" s="290"/>
      <c r="BG311" s="290"/>
      <c r="BH311" s="290"/>
      <c r="BI311" s="290"/>
      <c r="BJ311" s="290"/>
      <c r="BK311" s="290"/>
      <c r="BL311" s="290"/>
      <c r="BM311" s="290"/>
      <c r="BN311" s="290"/>
      <c r="BO311" s="290"/>
      <c r="BP311" s="290"/>
      <c r="BQ311" s="290"/>
      <c r="BR311" s="290"/>
      <c r="BS311" s="290"/>
      <c r="BT311" s="290"/>
      <c r="BU311" s="290"/>
      <c r="BV311" s="290"/>
      <c r="BW311" s="290"/>
      <c r="BX311" s="290"/>
      <c r="BY311" s="290"/>
      <c r="BZ311" s="290"/>
      <c r="CA311" s="291">
        <f t="shared" si="60"/>
        <v>0</v>
      </c>
      <c r="CB311" s="292" t="e">
        <f t="shared" si="73"/>
        <v>#DIV/0!</v>
      </c>
      <c r="CC311" s="291">
        <f t="shared" si="68"/>
        <v>0</v>
      </c>
      <c r="CD311" s="292" t="e">
        <f t="shared" si="74"/>
        <v>#DIV/0!</v>
      </c>
      <c r="CE311" s="291">
        <f t="shared" si="69"/>
        <v>0</v>
      </c>
      <c r="CF311" s="292" t="e">
        <f t="shared" si="61"/>
        <v>#DIV/0!</v>
      </c>
      <c r="CG311" s="291" t="e">
        <f t="shared" si="62"/>
        <v>#DIV/0!</v>
      </c>
      <c r="CH311" s="291" t="e">
        <f t="shared" si="63"/>
        <v>#DIV/0!</v>
      </c>
      <c r="CI311" s="274"/>
    </row>
    <row r="312" spans="1:87" ht="24">
      <c r="A312" s="652"/>
      <c r="B312" s="647"/>
      <c r="C312" s="643"/>
      <c r="D312" s="643"/>
      <c r="E312" s="643"/>
      <c r="F312" s="655"/>
      <c r="G312" s="657"/>
      <c r="H312" s="290" t="s">
        <v>1877</v>
      </c>
      <c r="I312" s="290" t="s">
        <v>1303</v>
      </c>
      <c r="J312" s="70" t="s">
        <v>1163</v>
      </c>
      <c r="K312" s="288" t="s">
        <v>1082</v>
      </c>
      <c r="L312" s="289" t="s">
        <v>648</v>
      </c>
      <c r="M312" s="290"/>
      <c r="N312" s="290"/>
      <c r="O312" s="290"/>
      <c r="P312" s="290"/>
      <c r="Q312" s="290" t="s">
        <v>648</v>
      </c>
      <c r="R312" s="290"/>
      <c r="S312" s="290"/>
      <c r="T312" s="290"/>
      <c r="U312" s="290"/>
      <c r="V312" s="290"/>
      <c r="W312" s="290"/>
      <c r="X312" s="290"/>
      <c r="Y312" s="290"/>
      <c r="Z312" s="290"/>
      <c r="AA312" s="290"/>
      <c r="AB312" s="290"/>
      <c r="AC312" s="290"/>
      <c r="AD312" s="290"/>
      <c r="AE312" s="290"/>
      <c r="AF312" s="290"/>
      <c r="AG312" s="290"/>
      <c r="AH312" s="290"/>
      <c r="AI312" s="290"/>
      <c r="AJ312" s="290"/>
      <c r="AK312" s="290"/>
      <c r="AL312" s="290"/>
      <c r="AM312" s="290"/>
      <c r="AN312" s="290" t="s">
        <v>1769</v>
      </c>
      <c r="AO312" s="290"/>
      <c r="AP312" s="290"/>
      <c r="AQ312" s="290"/>
      <c r="AR312" s="290"/>
      <c r="AS312" s="290"/>
      <c r="AT312" s="290"/>
      <c r="AU312" s="290"/>
      <c r="AV312" s="290"/>
      <c r="AW312" s="290"/>
      <c r="AX312" s="290"/>
      <c r="AY312" s="290"/>
      <c r="AZ312" s="290"/>
      <c r="BA312" s="290"/>
      <c r="BB312" s="290"/>
      <c r="BC312" s="290"/>
      <c r="BD312" s="290"/>
      <c r="BE312" s="290"/>
      <c r="BF312" s="290"/>
      <c r="BG312" s="290"/>
      <c r="BH312" s="290"/>
      <c r="BI312" s="290"/>
      <c r="BJ312" s="290"/>
      <c r="BK312" s="290"/>
      <c r="BL312" s="290"/>
      <c r="BM312" s="290"/>
      <c r="BN312" s="290"/>
      <c r="BO312" s="290"/>
      <c r="BP312" s="290"/>
      <c r="BQ312" s="290"/>
      <c r="BR312" s="290"/>
      <c r="BS312" s="290"/>
      <c r="BT312" s="290"/>
      <c r="BU312" s="290"/>
      <c r="BV312" s="290"/>
      <c r="BW312" s="290"/>
      <c r="BX312" s="290"/>
      <c r="BY312" s="290"/>
      <c r="BZ312" s="290"/>
      <c r="CA312" s="291">
        <f t="shared" si="60"/>
        <v>0</v>
      </c>
      <c r="CB312" s="292" t="e">
        <f t="shared" si="73"/>
        <v>#DIV/0!</v>
      </c>
      <c r="CC312" s="291">
        <f t="shared" si="68"/>
        <v>0</v>
      </c>
      <c r="CD312" s="292" t="e">
        <f t="shared" si="74"/>
        <v>#DIV/0!</v>
      </c>
      <c r="CE312" s="291">
        <f t="shared" si="69"/>
        <v>0</v>
      </c>
      <c r="CF312" s="292" t="e">
        <f t="shared" si="61"/>
        <v>#DIV/0!</v>
      </c>
      <c r="CG312" s="291" t="e">
        <f t="shared" si="62"/>
        <v>#DIV/0!</v>
      </c>
      <c r="CH312" s="291" t="e">
        <f t="shared" si="63"/>
        <v>#DIV/0!</v>
      </c>
      <c r="CI312" s="274"/>
    </row>
    <row r="313" spans="1:87" ht="24">
      <c r="A313" s="652"/>
      <c r="B313" s="647"/>
      <c r="C313" s="643"/>
      <c r="D313" s="643"/>
      <c r="E313" s="643"/>
      <c r="F313" s="655"/>
      <c r="G313" s="657"/>
      <c r="H313" s="290" t="s">
        <v>1881</v>
      </c>
      <c r="I313" s="290" t="s">
        <v>1303</v>
      </c>
      <c r="J313" s="70" t="s">
        <v>1163</v>
      </c>
      <c r="K313" s="288" t="s">
        <v>1082</v>
      </c>
      <c r="L313" s="289" t="s">
        <v>648</v>
      </c>
      <c r="M313" s="290"/>
      <c r="N313" s="290"/>
      <c r="O313" s="290"/>
      <c r="P313" s="290"/>
      <c r="Q313" s="290" t="s">
        <v>648</v>
      </c>
      <c r="R313" s="290"/>
      <c r="S313" s="290"/>
      <c r="T313" s="290"/>
      <c r="U313" s="290"/>
      <c r="V313" s="290"/>
      <c r="W313" s="290"/>
      <c r="X313" s="290"/>
      <c r="Y313" s="290"/>
      <c r="Z313" s="290"/>
      <c r="AA313" s="290"/>
      <c r="AB313" s="290"/>
      <c r="AC313" s="290"/>
      <c r="AD313" s="290"/>
      <c r="AE313" s="290"/>
      <c r="AF313" s="290"/>
      <c r="AG313" s="290"/>
      <c r="AH313" s="290"/>
      <c r="AI313" s="290"/>
      <c r="AJ313" s="290"/>
      <c r="AK313" s="290"/>
      <c r="AL313" s="290"/>
      <c r="AM313" s="290" t="s">
        <v>1769</v>
      </c>
      <c r="AN313" s="290"/>
      <c r="AO313" s="290"/>
      <c r="AP313" s="290"/>
      <c r="AQ313" s="290"/>
      <c r="AR313" s="290"/>
      <c r="AS313" s="290"/>
      <c r="AT313" s="290"/>
      <c r="AU313" s="290"/>
      <c r="AV313" s="290"/>
      <c r="AW313" s="290"/>
      <c r="AX313" s="290"/>
      <c r="AY313" s="290"/>
      <c r="AZ313" s="290"/>
      <c r="BA313" s="290"/>
      <c r="BB313" s="290"/>
      <c r="BC313" s="290"/>
      <c r="BD313" s="290"/>
      <c r="BE313" s="290"/>
      <c r="BF313" s="290"/>
      <c r="BG313" s="290"/>
      <c r="BH313" s="290"/>
      <c r="BI313" s="290"/>
      <c r="BJ313" s="290"/>
      <c r="BK313" s="290"/>
      <c r="BL313" s="290"/>
      <c r="BM313" s="290"/>
      <c r="BN313" s="290"/>
      <c r="BO313" s="290"/>
      <c r="BP313" s="290"/>
      <c r="BQ313" s="290"/>
      <c r="BR313" s="290"/>
      <c r="BS313" s="290"/>
      <c r="BT313" s="290"/>
      <c r="BU313" s="290"/>
      <c r="BV313" s="290"/>
      <c r="BW313" s="290"/>
      <c r="BX313" s="290"/>
      <c r="BY313" s="290"/>
      <c r="BZ313" s="290"/>
      <c r="CA313" s="291">
        <f t="shared" si="60"/>
        <v>0</v>
      </c>
      <c r="CB313" s="292" t="e">
        <f t="shared" si="73"/>
        <v>#DIV/0!</v>
      </c>
      <c r="CC313" s="291">
        <f t="shared" si="68"/>
        <v>0</v>
      </c>
      <c r="CD313" s="292" t="e">
        <f t="shared" si="74"/>
        <v>#DIV/0!</v>
      </c>
      <c r="CE313" s="291">
        <f t="shared" si="69"/>
        <v>0</v>
      </c>
      <c r="CF313" s="292" t="e">
        <f t="shared" si="61"/>
        <v>#DIV/0!</v>
      </c>
      <c r="CG313" s="291" t="e">
        <f t="shared" si="62"/>
        <v>#DIV/0!</v>
      </c>
      <c r="CH313" s="291" t="e">
        <f t="shared" si="63"/>
        <v>#DIV/0!</v>
      </c>
      <c r="CI313" s="274"/>
    </row>
    <row r="314" spans="1:87" ht="24">
      <c r="A314" s="652"/>
      <c r="B314" s="647"/>
      <c r="C314" s="643"/>
      <c r="D314" s="643"/>
      <c r="E314" s="643"/>
      <c r="F314" s="655"/>
      <c r="G314" s="657"/>
      <c r="H314" s="290" t="s">
        <v>1882</v>
      </c>
      <c r="I314" s="290" t="s">
        <v>1303</v>
      </c>
      <c r="J314" s="70" t="s">
        <v>1163</v>
      </c>
      <c r="K314" s="288" t="s">
        <v>1082</v>
      </c>
      <c r="L314" s="289" t="s">
        <v>648</v>
      </c>
      <c r="M314" s="290"/>
      <c r="N314" s="290"/>
      <c r="O314" s="290"/>
      <c r="P314" s="290"/>
      <c r="Q314" s="290" t="s">
        <v>648</v>
      </c>
      <c r="R314" s="290"/>
      <c r="S314" s="290"/>
      <c r="T314" s="290"/>
      <c r="U314" s="290"/>
      <c r="V314" s="290"/>
      <c r="W314" s="290"/>
      <c r="X314" s="290"/>
      <c r="Y314" s="290"/>
      <c r="Z314" s="290"/>
      <c r="AA314" s="290"/>
      <c r="AB314" s="290"/>
      <c r="AC314" s="290"/>
      <c r="AD314" s="290"/>
      <c r="AE314" s="290"/>
      <c r="AF314" s="290"/>
      <c r="AG314" s="290"/>
      <c r="AH314" s="290"/>
      <c r="AI314" s="290"/>
      <c r="AJ314" s="290"/>
      <c r="AK314" s="290"/>
      <c r="AL314" s="290"/>
      <c r="AM314" s="290"/>
      <c r="AN314" s="290"/>
      <c r="AO314" s="290" t="s">
        <v>1769</v>
      </c>
      <c r="AP314" s="290"/>
      <c r="AQ314" s="290"/>
      <c r="AR314" s="290"/>
      <c r="AS314" s="290"/>
      <c r="AT314" s="290"/>
      <c r="AU314" s="290"/>
      <c r="AV314" s="290"/>
      <c r="AW314" s="290"/>
      <c r="AX314" s="290"/>
      <c r="AY314" s="290"/>
      <c r="AZ314" s="290"/>
      <c r="BA314" s="290"/>
      <c r="BB314" s="290"/>
      <c r="BC314" s="290"/>
      <c r="BD314" s="290"/>
      <c r="BE314" s="290"/>
      <c r="BF314" s="290"/>
      <c r="BG314" s="290"/>
      <c r="BH314" s="290"/>
      <c r="BI314" s="290"/>
      <c r="BJ314" s="290"/>
      <c r="BK314" s="290"/>
      <c r="BL314" s="290"/>
      <c r="BM314" s="290"/>
      <c r="BN314" s="290"/>
      <c r="BO314" s="290"/>
      <c r="BP314" s="290"/>
      <c r="BQ314" s="290"/>
      <c r="BR314" s="290"/>
      <c r="BS314" s="290"/>
      <c r="BT314" s="290"/>
      <c r="BU314" s="290"/>
      <c r="BV314" s="290"/>
      <c r="BW314" s="290"/>
      <c r="BX314" s="290"/>
      <c r="BY314" s="290"/>
      <c r="BZ314" s="290"/>
      <c r="CA314" s="291">
        <f t="shared" si="60"/>
        <v>0</v>
      </c>
      <c r="CB314" s="292" t="e">
        <f t="shared" si="73"/>
        <v>#DIV/0!</v>
      </c>
      <c r="CC314" s="291">
        <f t="shared" si="68"/>
        <v>0</v>
      </c>
      <c r="CD314" s="292" t="e">
        <f t="shared" si="74"/>
        <v>#DIV/0!</v>
      </c>
      <c r="CE314" s="291">
        <f t="shared" si="69"/>
        <v>0</v>
      </c>
      <c r="CF314" s="292" t="e">
        <f t="shared" si="61"/>
        <v>#DIV/0!</v>
      </c>
      <c r="CG314" s="291" t="e">
        <f t="shared" si="62"/>
        <v>#DIV/0!</v>
      </c>
      <c r="CH314" s="291" t="e">
        <f t="shared" si="63"/>
        <v>#DIV/0!</v>
      </c>
      <c r="CI314" s="274"/>
    </row>
    <row r="315" spans="1:87" ht="24">
      <c r="A315" s="652"/>
      <c r="B315" s="647"/>
      <c r="C315" s="643"/>
      <c r="D315" s="643"/>
      <c r="E315" s="643"/>
      <c r="F315" s="655"/>
      <c r="G315" s="657"/>
      <c r="H315" s="290" t="s">
        <v>1792</v>
      </c>
      <c r="I315" s="290" t="s">
        <v>1303</v>
      </c>
      <c r="J315" s="70" t="s">
        <v>1163</v>
      </c>
      <c r="K315" s="288" t="s">
        <v>1082</v>
      </c>
      <c r="L315" s="289" t="s">
        <v>648</v>
      </c>
      <c r="M315" s="290"/>
      <c r="N315" s="290"/>
      <c r="O315" s="290"/>
      <c r="P315" s="290" t="s">
        <v>648</v>
      </c>
      <c r="Q315" s="290"/>
      <c r="R315" s="290"/>
      <c r="S315" s="290"/>
      <c r="T315" s="290"/>
      <c r="U315" s="290"/>
      <c r="V315" s="290"/>
      <c r="W315" s="290"/>
      <c r="X315" s="290"/>
      <c r="Y315" s="290"/>
      <c r="Z315" s="290"/>
      <c r="AA315" s="290"/>
      <c r="AB315" s="290"/>
      <c r="AC315" s="290"/>
      <c r="AD315" s="290"/>
      <c r="AE315" s="290"/>
      <c r="AF315" s="290"/>
      <c r="AG315" s="290" t="s">
        <v>1769</v>
      </c>
      <c r="AH315" s="290"/>
      <c r="AI315" s="290"/>
      <c r="AJ315" s="290"/>
      <c r="AK315" s="290"/>
      <c r="AL315" s="290" t="s">
        <v>1769</v>
      </c>
      <c r="AM315" s="290"/>
      <c r="AN315" s="290"/>
      <c r="AO315" s="290"/>
      <c r="AP315" s="290"/>
      <c r="AQ315" s="290"/>
      <c r="AR315" s="290"/>
      <c r="AS315" s="290"/>
      <c r="AT315" s="290"/>
      <c r="AU315" s="290"/>
      <c r="AV315" s="290"/>
      <c r="AW315" s="290"/>
      <c r="AX315" s="290"/>
      <c r="AY315" s="290"/>
      <c r="AZ315" s="290"/>
      <c r="BA315" s="290"/>
      <c r="BB315" s="290"/>
      <c r="BC315" s="290"/>
      <c r="BD315" s="290"/>
      <c r="BE315" s="290"/>
      <c r="BF315" s="290"/>
      <c r="BG315" s="290"/>
      <c r="BH315" s="290"/>
      <c r="BI315" s="290"/>
      <c r="BJ315" s="290"/>
      <c r="BK315" s="290"/>
      <c r="BL315" s="290"/>
      <c r="BM315" s="290"/>
      <c r="BN315" s="290"/>
      <c r="BO315" s="290"/>
      <c r="BP315" s="290"/>
      <c r="BQ315" s="290"/>
      <c r="BR315" s="290"/>
      <c r="BS315" s="290"/>
      <c r="BT315" s="290"/>
      <c r="BU315" s="290"/>
      <c r="BV315" s="290"/>
      <c r="BW315" s="290"/>
      <c r="BX315" s="290"/>
      <c r="BY315" s="290"/>
      <c r="BZ315" s="290"/>
      <c r="CA315" s="291">
        <f t="shared" si="60"/>
        <v>0</v>
      </c>
      <c r="CB315" s="292" t="e">
        <f t="shared" si="73"/>
        <v>#DIV/0!</v>
      </c>
      <c r="CC315" s="291">
        <f t="shared" si="68"/>
        <v>0</v>
      </c>
      <c r="CD315" s="292" t="e">
        <f t="shared" si="74"/>
        <v>#DIV/0!</v>
      </c>
      <c r="CE315" s="291">
        <f t="shared" si="69"/>
        <v>0</v>
      </c>
      <c r="CF315" s="292" t="e">
        <f t="shared" si="61"/>
        <v>#DIV/0!</v>
      </c>
      <c r="CG315" s="291" t="e">
        <f t="shared" si="62"/>
        <v>#DIV/0!</v>
      </c>
      <c r="CH315" s="291" t="e">
        <f t="shared" si="63"/>
        <v>#DIV/0!</v>
      </c>
      <c r="CI315" s="274"/>
    </row>
    <row r="316" spans="1:87" ht="24">
      <c r="A316" s="652"/>
      <c r="B316" s="647"/>
      <c r="C316" s="643"/>
      <c r="D316" s="643"/>
      <c r="E316" s="643"/>
      <c r="F316" s="655"/>
      <c r="G316" s="657"/>
      <c r="H316" s="290" t="s">
        <v>1879</v>
      </c>
      <c r="I316" s="290" t="s">
        <v>1303</v>
      </c>
      <c r="J316" s="70" t="s">
        <v>1163</v>
      </c>
      <c r="K316" s="288" t="s">
        <v>1082</v>
      </c>
      <c r="L316" s="289" t="s">
        <v>648</v>
      </c>
      <c r="M316" s="290"/>
      <c r="N316" s="290"/>
      <c r="O316" s="290"/>
      <c r="P316" s="290" t="s">
        <v>648</v>
      </c>
      <c r="Q316" s="290"/>
      <c r="R316" s="290"/>
      <c r="S316" s="290"/>
      <c r="T316" s="290"/>
      <c r="U316" s="290"/>
      <c r="V316" s="290"/>
      <c r="W316" s="290"/>
      <c r="X316" s="290"/>
      <c r="Y316" s="290"/>
      <c r="Z316" s="290"/>
      <c r="AA316" s="290"/>
      <c r="AB316" s="290"/>
      <c r="AC316" s="290"/>
      <c r="AD316" s="290"/>
      <c r="AE316" s="290"/>
      <c r="AF316" s="290"/>
      <c r="AG316" s="290"/>
      <c r="AH316" s="290"/>
      <c r="AI316" s="290" t="s">
        <v>1769</v>
      </c>
      <c r="AJ316" s="290"/>
      <c r="AK316" s="290"/>
      <c r="AL316" s="290"/>
      <c r="AM316" s="290"/>
      <c r="AN316" s="290"/>
      <c r="AO316" s="290"/>
      <c r="AP316" s="290"/>
      <c r="AQ316" s="290"/>
      <c r="AR316" s="290"/>
      <c r="AS316" s="290"/>
      <c r="AT316" s="290"/>
      <c r="AU316" s="290"/>
      <c r="AV316" s="290"/>
      <c r="AW316" s="290"/>
      <c r="AX316" s="290"/>
      <c r="AY316" s="290"/>
      <c r="AZ316" s="290"/>
      <c r="BA316" s="290"/>
      <c r="BB316" s="290"/>
      <c r="BC316" s="290"/>
      <c r="BD316" s="290"/>
      <c r="BE316" s="290"/>
      <c r="BF316" s="290"/>
      <c r="BG316" s="290"/>
      <c r="BH316" s="290"/>
      <c r="BI316" s="290"/>
      <c r="BJ316" s="290"/>
      <c r="BK316" s="290"/>
      <c r="BL316" s="290"/>
      <c r="BM316" s="290"/>
      <c r="BN316" s="290"/>
      <c r="BO316" s="290"/>
      <c r="BP316" s="290"/>
      <c r="BQ316" s="290"/>
      <c r="BR316" s="290"/>
      <c r="BS316" s="290"/>
      <c r="BT316" s="290"/>
      <c r="BU316" s="290"/>
      <c r="BV316" s="290"/>
      <c r="BW316" s="290"/>
      <c r="BX316" s="290"/>
      <c r="BY316" s="290"/>
      <c r="BZ316" s="290"/>
      <c r="CA316" s="291">
        <f t="shared" si="60"/>
        <v>0</v>
      </c>
      <c r="CB316" s="292" t="e">
        <f t="shared" si="73"/>
        <v>#DIV/0!</v>
      </c>
      <c r="CC316" s="291">
        <f t="shared" si="68"/>
        <v>0</v>
      </c>
      <c r="CD316" s="292" t="e">
        <f t="shared" si="74"/>
        <v>#DIV/0!</v>
      </c>
      <c r="CE316" s="291">
        <f t="shared" si="69"/>
        <v>0</v>
      </c>
      <c r="CF316" s="292" t="e">
        <f t="shared" si="61"/>
        <v>#DIV/0!</v>
      </c>
      <c r="CG316" s="291" t="e">
        <f t="shared" si="62"/>
        <v>#DIV/0!</v>
      </c>
      <c r="CH316" s="291" t="e">
        <f t="shared" si="63"/>
        <v>#DIV/0!</v>
      </c>
      <c r="CI316" s="274"/>
    </row>
    <row r="317" spans="1:87" ht="24">
      <c r="A317" s="652"/>
      <c r="B317" s="647"/>
      <c r="C317" s="643"/>
      <c r="D317" s="643"/>
      <c r="E317" s="643"/>
      <c r="F317" s="655"/>
      <c r="G317" s="657"/>
      <c r="H317" s="290" t="s">
        <v>1573</v>
      </c>
      <c r="I317" s="290" t="s">
        <v>1303</v>
      </c>
      <c r="J317" s="70" t="s">
        <v>1163</v>
      </c>
      <c r="K317" s="288" t="s">
        <v>1082</v>
      </c>
      <c r="L317" s="289" t="s">
        <v>648</v>
      </c>
      <c r="M317" s="290"/>
      <c r="N317" s="290"/>
      <c r="O317" s="290"/>
      <c r="P317" s="290"/>
      <c r="Q317" s="290"/>
      <c r="R317" s="290" t="s">
        <v>648</v>
      </c>
      <c r="S317" s="290"/>
      <c r="T317" s="290"/>
      <c r="U317" s="290"/>
      <c r="V317" s="290"/>
      <c r="W317" s="290"/>
      <c r="X317" s="290"/>
      <c r="Y317" s="290"/>
      <c r="Z317" s="290"/>
      <c r="AA317" s="290"/>
      <c r="AB317" s="290"/>
      <c r="AC317" s="290"/>
      <c r="AD317" s="290"/>
      <c r="AE317" s="290"/>
      <c r="AF317" s="290"/>
      <c r="AG317" s="290"/>
      <c r="AH317" s="290"/>
      <c r="AI317" s="290"/>
      <c r="AJ317" s="290"/>
      <c r="AK317" s="290"/>
      <c r="AL317" s="290"/>
      <c r="AM317" s="290"/>
      <c r="AN317" s="290"/>
      <c r="AO317" s="290"/>
      <c r="AP317" s="290"/>
      <c r="AQ317" s="290"/>
      <c r="AR317" s="290"/>
      <c r="AS317" s="290"/>
      <c r="AT317" s="290"/>
      <c r="AU317" s="290"/>
      <c r="AV317" s="290"/>
      <c r="AW317" s="290"/>
      <c r="AX317" s="290" t="s">
        <v>1769</v>
      </c>
      <c r="AY317" s="290"/>
      <c r="AZ317" s="290" t="s">
        <v>1769</v>
      </c>
      <c r="BA317" s="290"/>
      <c r="BB317" s="290"/>
      <c r="BC317" s="290"/>
      <c r="BD317" s="290"/>
      <c r="BE317" s="290"/>
      <c r="BF317" s="290"/>
      <c r="BG317" s="290"/>
      <c r="BH317" s="290"/>
      <c r="BI317" s="290"/>
      <c r="BJ317" s="290"/>
      <c r="BK317" s="290"/>
      <c r="BL317" s="290"/>
      <c r="BM317" s="290"/>
      <c r="BN317" s="290"/>
      <c r="BO317" s="290"/>
      <c r="BP317" s="290"/>
      <c r="BQ317" s="290"/>
      <c r="BR317" s="290"/>
      <c r="BS317" s="290"/>
      <c r="BT317" s="290"/>
      <c r="BU317" s="290"/>
      <c r="BV317" s="290"/>
      <c r="BW317" s="290"/>
      <c r="BX317" s="290"/>
      <c r="BY317" s="290"/>
      <c r="BZ317" s="290"/>
      <c r="CA317" s="291">
        <f t="shared" si="60"/>
        <v>0</v>
      </c>
      <c r="CB317" s="292" t="e">
        <f t="shared" si="73"/>
        <v>#DIV/0!</v>
      </c>
      <c r="CC317" s="291">
        <f t="shared" si="68"/>
        <v>0</v>
      </c>
      <c r="CD317" s="292" t="e">
        <f t="shared" si="74"/>
        <v>#DIV/0!</v>
      </c>
      <c r="CE317" s="291">
        <f t="shared" si="69"/>
        <v>0</v>
      </c>
      <c r="CF317" s="292" t="e">
        <f t="shared" si="61"/>
        <v>#DIV/0!</v>
      </c>
      <c r="CG317" s="291" t="e">
        <f t="shared" si="62"/>
        <v>#DIV/0!</v>
      </c>
      <c r="CH317" s="291" t="e">
        <f t="shared" si="63"/>
        <v>#DIV/0!</v>
      </c>
      <c r="CI317" s="274"/>
    </row>
    <row r="318" spans="1:87" ht="24">
      <c r="A318" s="652"/>
      <c r="B318" s="647"/>
      <c r="C318" s="643"/>
      <c r="D318" s="643"/>
      <c r="E318" s="643"/>
      <c r="F318" s="655"/>
      <c r="G318" s="657"/>
      <c r="H318" s="290" t="s">
        <v>1574</v>
      </c>
      <c r="I318" s="290" t="s">
        <v>1303</v>
      </c>
      <c r="J318" s="70" t="s">
        <v>1163</v>
      </c>
      <c r="K318" s="288" t="s">
        <v>1082</v>
      </c>
      <c r="L318" s="289" t="s">
        <v>648</v>
      </c>
      <c r="M318" s="290"/>
      <c r="N318" s="290"/>
      <c r="O318" s="290" t="s">
        <v>648</v>
      </c>
      <c r="P318" s="290"/>
      <c r="Q318" s="290"/>
      <c r="R318" s="290"/>
      <c r="S318" s="290"/>
      <c r="T318" s="290"/>
      <c r="U318" s="290"/>
      <c r="V318" s="290"/>
      <c r="W318" s="290"/>
      <c r="X318" s="290"/>
      <c r="Y318" s="290"/>
      <c r="Z318" s="290"/>
      <c r="AA318" s="290"/>
      <c r="AB318" s="290"/>
      <c r="AC318" s="290"/>
      <c r="AD318" s="290"/>
      <c r="AE318" s="290"/>
      <c r="AF318" s="290"/>
      <c r="AG318" s="290"/>
      <c r="AH318" s="290"/>
      <c r="AI318" s="290"/>
      <c r="AJ318" s="290"/>
      <c r="AK318" s="290"/>
      <c r="AL318" s="290"/>
      <c r="AM318" s="290"/>
      <c r="AN318" s="290"/>
      <c r="AO318" s="290"/>
      <c r="AP318" s="290"/>
      <c r="AQ318" s="290"/>
      <c r="AR318" s="290"/>
      <c r="AS318" s="290"/>
      <c r="AT318" s="290"/>
      <c r="AU318" s="290"/>
      <c r="AV318" s="290"/>
      <c r="AW318" s="290"/>
      <c r="AX318" s="290"/>
      <c r="AY318" s="290"/>
      <c r="AZ318" s="290"/>
      <c r="BA318" s="290"/>
      <c r="BB318" s="290"/>
      <c r="BC318" s="290"/>
      <c r="BD318" s="290"/>
      <c r="BE318" s="290"/>
      <c r="BF318" s="290"/>
      <c r="BG318" s="290"/>
      <c r="BH318" s="290"/>
      <c r="BI318" s="290"/>
      <c r="BJ318" s="290"/>
      <c r="BK318" s="290"/>
      <c r="BL318" s="290"/>
      <c r="BM318" s="290"/>
      <c r="BN318" s="290"/>
      <c r="BO318" s="290"/>
      <c r="BP318" s="290"/>
      <c r="BQ318" s="290"/>
      <c r="BR318" s="290"/>
      <c r="BS318" s="290"/>
      <c r="BT318" s="290"/>
      <c r="BU318" s="290"/>
      <c r="BV318" s="290"/>
      <c r="BW318" s="290"/>
      <c r="BX318" s="290"/>
      <c r="BY318" s="290"/>
      <c r="BZ318" s="290"/>
      <c r="CA318" s="291">
        <f t="shared" si="60"/>
        <v>0</v>
      </c>
      <c r="CB318" s="292" t="e">
        <f t="shared" si="73"/>
        <v>#DIV/0!</v>
      </c>
      <c r="CC318" s="291">
        <f t="shared" si="68"/>
        <v>0</v>
      </c>
      <c r="CD318" s="292" t="e">
        <f t="shared" si="74"/>
        <v>#DIV/0!</v>
      </c>
      <c r="CE318" s="291">
        <f t="shared" si="69"/>
        <v>0</v>
      </c>
      <c r="CF318" s="292" t="e">
        <f t="shared" si="61"/>
        <v>#DIV/0!</v>
      </c>
      <c r="CG318" s="291" t="e">
        <f t="shared" si="62"/>
        <v>#DIV/0!</v>
      </c>
      <c r="CH318" s="291" t="e">
        <f t="shared" si="63"/>
        <v>#DIV/0!</v>
      </c>
      <c r="CI318" s="274"/>
    </row>
    <row r="319" spans="1:87" ht="24">
      <c r="A319" s="652"/>
      <c r="B319" s="647"/>
      <c r="C319" s="643"/>
      <c r="D319" s="643"/>
      <c r="E319" s="643"/>
      <c r="F319" s="655"/>
      <c r="G319" s="657"/>
      <c r="H319" s="290" t="s">
        <v>1575</v>
      </c>
      <c r="I319" s="290" t="s">
        <v>1303</v>
      </c>
      <c r="J319" s="327" t="s">
        <v>1163</v>
      </c>
      <c r="K319" s="288" t="s">
        <v>1082</v>
      </c>
      <c r="L319" s="289" t="s">
        <v>648</v>
      </c>
      <c r="M319" s="290"/>
      <c r="N319" s="290"/>
      <c r="O319" s="290" t="s">
        <v>648</v>
      </c>
      <c r="P319" s="290"/>
      <c r="Q319" s="290"/>
      <c r="R319" s="290"/>
      <c r="S319" s="290"/>
      <c r="T319" s="290"/>
      <c r="U319" s="290"/>
      <c r="V319" s="290"/>
      <c r="W319" s="290"/>
      <c r="X319" s="290"/>
      <c r="Y319" s="290"/>
      <c r="Z319" s="290"/>
      <c r="AA319" s="290"/>
      <c r="AB319" s="290"/>
      <c r="AC319" s="290"/>
      <c r="AD319" s="290"/>
      <c r="AE319" s="290"/>
      <c r="AF319" s="290"/>
      <c r="AG319" s="290" t="s">
        <v>1769</v>
      </c>
      <c r="AH319" s="290"/>
      <c r="AI319" s="290"/>
      <c r="AJ319" s="290"/>
      <c r="AK319" s="290"/>
      <c r="AL319" s="290"/>
      <c r="AM319" s="290"/>
      <c r="AN319" s="290"/>
      <c r="AO319" s="290"/>
      <c r="AP319" s="290"/>
      <c r="AQ319" s="290"/>
      <c r="AR319" s="290"/>
      <c r="AS319" s="290"/>
      <c r="AT319" s="290"/>
      <c r="AU319" s="290"/>
      <c r="AV319" s="290"/>
      <c r="AW319" s="290"/>
      <c r="AX319" s="290"/>
      <c r="AY319" s="290"/>
      <c r="AZ319" s="290"/>
      <c r="BA319" s="290"/>
      <c r="BB319" s="290"/>
      <c r="BC319" s="290"/>
      <c r="BD319" s="290" t="s">
        <v>1769</v>
      </c>
      <c r="BE319" s="290"/>
      <c r="BF319" s="290"/>
      <c r="BG319" s="290"/>
      <c r="BH319" s="290"/>
      <c r="BI319" s="290"/>
      <c r="BJ319" s="290"/>
      <c r="BK319" s="290"/>
      <c r="BL319" s="290"/>
      <c r="BM319" s="290"/>
      <c r="BN319" s="290"/>
      <c r="BO319" s="290"/>
      <c r="BP319" s="290"/>
      <c r="BQ319" s="290"/>
      <c r="BR319" s="290"/>
      <c r="BS319" s="290"/>
      <c r="BT319" s="290"/>
      <c r="BU319" s="290"/>
      <c r="BV319" s="290"/>
      <c r="BW319" s="290"/>
      <c r="BX319" s="290"/>
      <c r="BY319" s="290"/>
      <c r="BZ319" s="290"/>
      <c r="CA319" s="291">
        <f t="shared" si="60"/>
        <v>0</v>
      </c>
      <c r="CB319" s="292" t="e">
        <f t="shared" si="73"/>
        <v>#DIV/0!</v>
      </c>
      <c r="CC319" s="291">
        <f t="shared" si="68"/>
        <v>0</v>
      </c>
      <c r="CD319" s="292" t="e">
        <f t="shared" si="74"/>
        <v>#DIV/0!</v>
      </c>
      <c r="CE319" s="291">
        <f t="shared" si="69"/>
        <v>0</v>
      </c>
      <c r="CF319" s="292" t="e">
        <f t="shared" si="61"/>
        <v>#DIV/0!</v>
      </c>
      <c r="CG319" s="291" t="e">
        <f t="shared" si="62"/>
        <v>#DIV/0!</v>
      </c>
      <c r="CH319" s="291" t="e">
        <f t="shared" si="63"/>
        <v>#DIV/0!</v>
      </c>
      <c r="CI319" s="274"/>
    </row>
    <row r="320" spans="1:87" ht="24">
      <c r="A320" s="652"/>
      <c r="B320" s="647"/>
      <c r="C320" s="643"/>
      <c r="D320" s="643"/>
      <c r="E320" s="643"/>
      <c r="F320" s="655"/>
      <c r="G320" s="657"/>
      <c r="H320" s="290" t="s">
        <v>1576</v>
      </c>
      <c r="I320" s="290" t="s">
        <v>1303</v>
      </c>
      <c r="J320" s="70" t="s">
        <v>1163</v>
      </c>
      <c r="K320" s="288" t="s">
        <v>1082</v>
      </c>
      <c r="L320" s="289" t="s">
        <v>648</v>
      </c>
      <c r="M320" s="290"/>
      <c r="N320" s="290"/>
      <c r="O320" s="290"/>
      <c r="P320" s="290"/>
      <c r="Q320" s="290"/>
      <c r="R320" s="290"/>
      <c r="S320" s="290" t="s">
        <v>648</v>
      </c>
      <c r="T320" s="290"/>
      <c r="U320" s="290"/>
      <c r="V320" s="290"/>
      <c r="W320" s="290"/>
      <c r="X320" s="290"/>
      <c r="Y320" s="290"/>
      <c r="Z320" s="290"/>
      <c r="AA320" s="290"/>
      <c r="AB320" s="290"/>
      <c r="AC320" s="290"/>
      <c r="AD320" s="290"/>
      <c r="AE320" s="290"/>
      <c r="AF320" s="290"/>
      <c r="AG320" s="290"/>
      <c r="AH320" s="290"/>
      <c r="AI320" s="290"/>
      <c r="AJ320" s="290"/>
      <c r="AK320" s="290"/>
      <c r="AL320" s="290"/>
      <c r="AM320" s="290"/>
      <c r="AN320" s="290"/>
      <c r="AO320" s="290"/>
      <c r="AP320" s="290"/>
      <c r="AQ320" s="290"/>
      <c r="AR320" s="290"/>
      <c r="AS320" s="290"/>
      <c r="AT320" s="290"/>
      <c r="AU320" s="290"/>
      <c r="AV320" s="290"/>
      <c r="AW320" s="290"/>
      <c r="AX320" s="290"/>
      <c r="AY320" s="290"/>
      <c r="AZ320" s="290"/>
      <c r="BA320" s="290"/>
      <c r="BB320" s="290"/>
      <c r="BC320" s="290"/>
      <c r="BD320" s="290"/>
      <c r="BE320" s="290" t="s">
        <v>1769</v>
      </c>
      <c r="BF320" s="290"/>
      <c r="BG320" s="290"/>
      <c r="BH320" s="290"/>
      <c r="BI320" s="290"/>
      <c r="BJ320" s="290"/>
      <c r="BK320" s="290"/>
      <c r="BL320" s="290"/>
      <c r="BM320" s="290"/>
      <c r="BN320" s="290"/>
      <c r="BO320" s="290"/>
      <c r="BP320" s="290"/>
      <c r="BQ320" s="290"/>
      <c r="BR320" s="290"/>
      <c r="BS320" s="290"/>
      <c r="BT320" s="290"/>
      <c r="BU320" s="290"/>
      <c r="BV320" s="290"/>
      <c r="BW320" s="290"/>
      <c r="BX320" s="290"/>
      <c r="BY320" s="290"/>
      <c r="BZ320" s="290"/>
      <c r="CA320" s="291">
        <f t="shared" si="60"/>
        <v>0</v>
      </c>
      <c r="CB320" s="292" t="e">
        <f t="shared" si="73"/>
        <v>#DIV/0!</v>
      </c>
      <c r="CC320" s="291">
        <f t="shared" si="68"/>
        <v>0</v>
      </c>
      <c r="CD320" s="292" t="e">
        <f t="shared" si="74"/>
        <v>#DIV/0!</v>
      </c>
      <c r="CE320" s="291">
        <f t="shared" si="69"/>
        <v>0</v>
      </c>
      <c r="CF320" s="292" t="e">
        <f t="shared" si="61"/>
        <v>#DIV/0!</v>
      </c>
      <c r="CG320" s="291" t="e">
        <f t="shared" si="62"/>
        <v>#DIV/0!</v>
      </c>
      <c r="CH320" s="291" t="e">
        <f t="shared" si="63"/>
        <v>#DIV/0!</v>
      </c>
      <c r="CI320" s="274"/>
    </row>
    <row r="321" spans="1:87" ht="24">
      <c r="A321" s="652"/>
      <c r="B321" s="647"/>
      <c r="C321" s="643"/>
      <c r="D321" s="643"/>
      <c r="E321" s="643"/>
      <c r="F321" s="655"/>
      <c r="G321" s="657"/>
      <c r="H321" s="290" t="s">
        <v>1880</v>
      </c>
      <c r="I321" s="290" t="s">
        <v>1303</v>
      </c>
      <c r="J321" s="70" t="s">
        <v>1163</v>
      </c>
      <c r="K321" s="288" t="s">
        <v>1082</v>
      </c>
      <c r="L321" s="289" t="s">
        <v>648</v>
      </c>
      <c r="M321" s="290"/>
      <c r="N321" s="290"/>
      <c r="O321" s="290"/>
      <c r="P321" s="290" t="s">
        <v>648</v>
      </c>
      <c r="Q321" s="290"/>
      <c r="R321" s="290"/>
      <c r="S321" s="290"/>
      <c r="T321" s="290"/>
      <c r="U321" s="290"/>
      <c r="V321" s="290"/>
      <c r="W321" s="290"/>
      <c r="X321" s="290"/>
      <c r="Y321" s="290"/>
      <c r="Z321" s="290"/>
      <c r="AA321" s="290"/>
      <c r="AB321" s="290"/>
      <c r="AC321" s="290"/>
      <c r="AD321" s="290"/>
      <c r="AE321" s="290"/>
      <c r="AF321" s="290"/>
      <c r="AG321" s="290"/>
      <c r="AH321" s="290"/>
      <c r="AI321" s="290"/>
      <c r="AJ321" s="290"/>
      <c r="AK321" s="290" t="s">
        <v>1769</v>
      </c>
      <c r="AL321" s="290"/>
      <c r="AM321" s="290"/>
      <c r="AN321" s="290"/>
      <c r="AO321" s="290"/>
      <c r="AP321" s="290"/>
      <c r="AQ321" s="290"/>
      <c r="AR321" s="290"/>
      <c r="AS321" s="290"/>
      <c r="AT321" s="290"/>
      <c r="AU321" s="290"/>
      <c r="AV321" s="290"/>
      <c r="AW321" s="290"/>
      <c r="AX321" s="290"/>
      <c r="AY321" s="290"/>
      <c r="AZ321" s="290"/>
      <c r="BA321" s="290"/>
      <c r="BB321" s="290"/>
      <c r="BC321" s="290"/>
      <c r="BD321" s="290"/>
      <c r="BE321" s="290"/>
      <c r="BF321" s="290"/>
      <c r="BG321" s="290"/>
      <c r="BH321" s="290" t="s">
        <v>1769</v>
      </c>
      <c r="BI321" s="290"/>
      <c r="BJ321" s="290"/>
      <c r="BK321" s="290"/>
      <c r="BL321" s="290"/>
      <c r="BM321" s="290"/>
      <c r="BN321" s="290"/>
      <c r="BO321" s="290"/>
      <c r="BP321" s="290"/>
      <c r="BQ321" s="290"/>
      <c r="BR321" s="290"/>
      <c r="BS321" s="290"/>
      <c r="BT321" s="290"/>
      <c r="BU321" s="290"/>
      <c r="BV321" s="290"/>
      <c r="BW321" s="290"/>
      <c r="BX321" s="290"/>
      <c r="BY321" s="290"/>
      <c r="BZ321" s="290"/>
      <c r="CA321" s="291">
        <f t="shared" si="60"/>
        <v>0</v>
      </c>
      <c r="CB321" s="292" t="e">
        <f t="shared" si="73"/>
        <v>#DIV/0!</v>
      </c>
      <c r="CC321" s="291">
        <f t="shared" si="68"/>
        <v>0</v>
      </c>
      <c r="CD321" s="292" t="e">
        <f t="shared" si="74"/>
        <v>#DIV/0!</v>
      </c>
      <c r="CE321" s="291">
        <f t="shared" si="69"/>
        <v>0</v>
      </c>
      <c r="CF321" s="292" t="e">
        <f t="shared" si="61"/>
        <v>#DIV/0!</v>
      </c>
      <c r="CG321" s="291" t="e">
        <f t="shared" si="62"/>
        <v>#DIV/0!</v>
      </c>
      <c r="CH321" s="291" t="e">
        <f t="shared" si="63"/>
        <v>#DIV/0!</v>
      </c>
      <c r="CI321" s="274"/>
    </row>
    <row r="322" spans="1:87" ht="24">
      <c r="A322" s="652"/>
      <c r="B322" s="647"/>
      <c r="C322" s="643"/>
      <c r="D322" s="643"/>
      <c r="E322" s="643"/>
      <c r="F322" s="655"/>
      <c r="G322" s="657"/>
      <c r="H322" s="290" t="s">
        <v>1883</v>
      </c>
      <c r="I322" s="290" t="s">
        <v>1303</v>
      </c>
      <c r="J322" s="70" t="s">
        <v>1163</v>
      </c>
      <c r="K322" s="288" t="s">
        <v>1082</v>
      </c>
      <c r="L322" s="289" t="s">
        <v>648</v>
      </c>
      <c r="M322" s="290"/>
      <c r="N322" s="290"/>
      <c r="O322" s="290"/>
      <c r="P322" s="290"/>
      <c r="Q322" s="290"/>
      <c r="R322" s="290"/>
      <c r="S322" s="290" t="s">
        <v>648</v>
      </c>
      <c r="T322" s="290"/>
      <c r="U322" s="290"/>
      <c r="V322" s="290"/>
      <c r="W322" s="290"/>
      <c r="X322" s="290"/>
      <c r="Y322" s="290"/>
      <c r="Z322" s="290"/>
      <c r="AA322" s="290"/>
      <c r="AB322" s="290"/>
      <c r="AC322" s="290"/>
      <c r="AD322" s="290"/>
      <c r="AE322" s="290"/>
      <c r="AF322" s="290"/>
      <c r="AG322" s="290"/>
      <c r="AH322" s="290"/>
      <c r="AI322" s="290"/>
      <c r="AJ322" s="290"/>
      <c r="AK322" s="290"/>
      <c r="AL322" s="290"/>
      <c r="AM322" s="290"/>
      <c r="AN322" s="290"/>
      <c r="AO322" s="290"/>
      <c r="AP322" s="290"/>
      <c r="AQ322" s="290"/>
      <c r="AR322" s="290"/>
      <c r="AS322" s="290"/>
      <c r="AT322" s="290"/>
      <c r="AU322" s="290"/>
      <c r="AV322" s="290"/>
      <c r="AW322" s="290"/>
      <c r="AX322" s="290"/>
      <c r="AY322" s="290"/>
      <c r="AZ322" s="290"/>
      <c r="BA322" s="290"/>
      <c r="BB322" s="290" t="s">
        <v>1769</v>
      </c>
      <c r="BC322" s="290"/>
      <c r="BD322" s="290"/>
      <c r="BE322" s="290"/>
      <c r="BF322" s="290"/>
      <c r="BG322" s="290"/>
      <c r="BH322" s="290"/>
      <c r="BI322" s="290"/>
      <c r="BJ322" s="290"/>
      <c r="BK322" s="290"/>
      <c r="BL322" s="290"/>
      <c r="BM322" s="290"/>
      <c r="BN322" s="290"/>
      <c r="BO322" s="290"/>
      <c r="BP322" s="290"/>
      <c r="BQ322" s="290"/>
      <c r="BR322" s="290"/>
      <c r="BS322" s="290"/>
      <c r="BT322" s="290"/>
      <c r="BU322" s="290"/>
      <c r="BV322" s="290"/>
      <c r="BW322" s="290"/>
      <c r="BX322" s="290"/>
      <c r="BY322" s="290"/>
      <c r="BZ322" s="290"/>
      <c r="CA322" s="291">
        <f t="shared" si="60"/>
        <v>0</v>
      </c>
      <c r="CB322" s="292" t="e">
        <f t="shared" si="73"/>
        <v>#DIV/0!</v>
      </c>
      <c r="CC322" s="291">
        <f t="shared" si="68"/>
        <v>0</v>
      </c>
      <c r="CD322" s="292" t="e">
        <f t="shared" si="74"/>
        <v>#DIV/0!</v>
      </c>
      <c r="CE322" s="291">
        <f t="shared" si="69"/>
        <v>0</v>
      </c>
      <c r="CF322" s="292" t="e">
        <f t="shared" si="61"/>
        <v>#DIV/0!</v>
      </c>
      <c r="CG322" s="291" t="e">
        <f t="shared" si="62"/>
        <v>#DIV/0!</v>
      </c>
      <c r="CH322" s="291" t="e">
        <f t="shared" si="63"/>
        <v>#DIV/0!</v>
      </c>
      <c r="CI322" s="274"/>
    </row>
    <row r="323" spans="1:87" ht="24">
      <c r="A323" s="652"/>
      <c r="B323" s="647"/>
      <c r="C323" s="643"/>
      <c r="D323" s="643"/>
      <c r="E323" s="643"/>
      <c r="F323" s="655"/>
      <c r="G323" s="657"/>
      <c r="H323" s="290" t="s">
        <v>1579</v>
      </c>
      <c r="I323" s="290" t="s">
        <v>1303</v>
      </c>
      <c r="J323" s="70" t="s">
        <v>1163</v>
      </c>
      <c r="K323" s="288" t="s">
        <v>1082</v>
      </c>
      <c r="L323" s="289" t="s">
        <v>648</v>
      </c>
      <c r="M323" s="290"/>
      <c r="N323" s="290"/>
      <c r="O323" s="290"/>
      <c r="P323" s="290"/>
      <c r="Q323" s="290"/>
      <c r="R323" s="290"/>
      <c r="S323" s="290" t="s">
        <v>648</v>
      </c>
      <c r="T323" s="290"/>
      <c r="U323" s="290"/>
      <c r="V323" s="290"/>
      <c r="W323" s="290"/>
      <c r="X323" s="290"/>
      <c r="Y323" s="290"/>
      <c r="Z323" s="290"/>
      <c r="AA323" s="290"/>
      <c r="AB323" s="290"/>
      <c r="AC323" s="290"/>
      <c r="AD323" s="290"/>
      <c r="AE323" s="290"/>
      <c r="AF323" s="290"/>
      <c r="AG323" s="290"/>
      <c r="AH323" s="290"/>
      <c r="AI323" s="290"/>
      <c r="AJ323" s="290"/>
      <c r="AK323" s="290"/>
      <c r="AL323" s="290"/>
      <c r="AM323" s="290"/>
      <c r="AN323" s="290"/>
      <c r="AO323" s="290"/>
      <c r="AP323" s="290"/>
      <c r="AQ323" s="290"/>
      <c r="AR323" s="290"/>
      <c r="AS323" s="290"/>
      <c r="AT323" s="290"/>
      <c r="AU323" s="290"/>
      <c r="AV323" s="290"/>
      <c r="AW323" s="290"/>
      <c r="AX323" s="290"/>
      <c r="AY323" s="290"/>
      <c r="AZ323" s="290"/>
      <c r="BA323" s="290"/>
      <c r="BB323" s="290"/>
      <c r="BC323" s="290" t="s">
        <v>1769</v>
      </c>
      <c r="BD323" s="290"/>
      <c r="BE323" s="290"/>
      <c r="BF323" s="290"/>
      <c r="BG323" s="290"/>
      <c r="BH323" s="290"/>
      <c r="BI323" s="290"/>
      <c r="BJ323" s="290"/>
      <c r="BK323" s="290"/>
      <c r="BL323" s="290"/>
      <c r="BM323" s="290"/>
      <c r="BN323" s="290"/>
      <c r="BO323" s="290"/>
      <c r="BP323" s="290"/>
      <c r="BQ323" s="290"/>
      <c r="BR323" s="290"/>
      <c r="BS323" s="290"/>
      <c r="BT323" s="290"/>
      <c r="BU323" s="290"/>
      <c r="BV323" s="290"/>
      <c r="BW323" s="290"/>
      <c r="BX323" s="290"/>
      <c r="BY323" s="290"/>
      <c r="BZ323" s="290"/>
      <c r="CA323" s="291">
        <f t="shared" si="60"/>
        <v>0</v>
      </c>
      <c r="CB323" s="292" t="e">
        <f t="shared" si="73"/>
        <v>#DIV/0!</v>
      </c>
      <c r="CC323" s="291">
        <f t="shared" si="68"/>
        <v>0</v>
      </c>
      <c r="CD323" s="292" t="e">
        <f t="shared" si="74"/>
        <v>#DIV/0!</v>
      </c>
      <c r="CE323" s="291">
        <f t="shared" si="69"/>
        <v>0</v>
      </c>
      <c r="CF323" s="292" t="e">
        <f t="shared" si="61"/>
        <v>#DIV/0!</v>
      </c>
      <c r="CG323" s="291" t="e">
        <f t="shared" si="62"/>
        <v>#DIV/0!</v>
      </c>
      <c r="CH323" s="291" t="e">
        <f t="shared" si="63"/>
        <v>#DIV/0!</v>
      </c>
      <c r="CI323" s="274"/>
    </row>
    <row r="324" spans="1:87" ht="24">
      <c r="A324" s="652"/>
      <c r="B324" s="647"/>
      <c r="C324" s="643"/>
      <c r="D324" s="643"/>
      <c r="E324" s="643"/>
      <c r="F324" s="655"/>
      <c r="G324" s="657"/>
      <c r="H324" s="290" t="s">
        <v>1953</v>
      </c>
      <c r="I324" s="290" t="s">
        <v>1303</v>
      </c>
      <c r="J324" s="327" t="s">
        <v>1163</v>
      </c>
      <c r="K324" s="288" t="s">
        <v>1082</v>
      </c>
      <c r="L324" s="289" t="s">
        <v>648</v>
      </c>
      <c r="M324" s="290"/>
      <c r="N324" s="290"/>
      <c r="O324" s="290"/>
      <c r="P324" s="290"/>
      <c r="Q324" s="290"/>
      <c r="R324" s="290" t="s">
        <v>648</v>
      </c>
      <c r="S324" s="290"/>
      <c r="T324" s="290"/>
      <c r="U324" s="290"/>
      <c r="V324" s="290"/>
      <c r="W324" s="290"/>
      <c r="X324" s="290"/>
      <c r="Y324" s="290"/>
      <c r="Z324" s="290"/>
      <c r="AA324" s="290"/>
      <c r="AB324" s="290"/>
      <c r="AC324" s="290"/>
      <c r="AD324" s="290"/>
      <c r="AE324" s="290"/>
      <c r="AF324" s="290"/>
      <c r="AG324" s="290"/>
      <c r="AH324" s="290"/>
      <c r="AI324" s="290"/>
      <c r="AJ324" s="290"/>
      <c r="AK324" s="290"/>
      <c r="AL324" s="290"/>
      <c r="AM324" s="290"/>
      <c r="AN324" s="290"/>
      <c r="AO324" s="290"/>
      <c r="AP324" s="290"/>
      <c r="AQ324" s="290"/>
      <c r="AR324" s="290"/>
      <c r="AS324" s="290"/>
      <c r="AT324" s="290"/>
      <c r="AU324" s="290"/>
      <c r="AV324" s="290"/>
      <c r="AW324" s="290"/>
      <c r="AX324" s="290"/>
      <c r="AY324" s="290" t="s">
        <v>1769</v>
      </c>
      <c r="AZ324" s="290"/>
      <c r="BA324" s="290"/>
      <c r="BB324" s="290"/>
      <c r="BC324" s="290"/>
      <c r="BD324" s="290"/>
      <c r="BE324" s="290"/>
      <c r="BF324" s="290"/>
      <c r="BG324" s="290"/>
      <c r="BH324" s="290"/>
      <c r="BI324" s="290"/>
      <c r="BJ324" s="290"/>
      <c r="BK324" s="290"/>
      <c r="BL324" s="290"/>
      <c r="BM324" s="290"/>
      <c r="BN324" s="290"/>
      <c r="BO324" s="290"/>
      <c r="BP324" s="290"/>
      <c r="BQ324" s="290"/>
      <c r="BR324" s="290"/>
      <c r="BS324" s="290"/>
      <c r="BT324" s="290"/>
      <c r="BU324" s="290"/>
      <c r="BV324" s="290"/>
      <c r="BW324" s="290"/>
      <c r="BX324" s="290"/>
      <c r="BY324" s="290"/>
      <c r="BZ324" s="290"/>
      <c r="CA324" s="291">
        <f t="shared" si="60"/>
        <v>0</v>
      </c>
      <c r="CB324" s="292" t="e">
        <f t="shared" si="73"/>
        <v>#DIV/0!</v>
      </c>
      <c r="CC324" s="291">
        <f t="shared" si="68"/>
        <v>0</v>
      </c>
      <c r="CD324" s="292" t="e">
        <f t="shared" si="74"/>
        <v>#DIV/0!</v>
      </c>
      <c r="CE324" s="291">
        <f t="shared" si="69"/>
        <v>0</v>
      </c>
      <c r="CF324" s="292" t="e">
        <f t="shared" si="61"/>
        <v>#DIV/0!</v>
      </c>
      <c r="CG324" s="291" t="e">
        <f t="shared" si="62"/>
        <v>#DIV/0!</v>
      </c>
      <c r="CH324" s="291" t="e">
        <f t="shared" si="63"/>
        <v>#DIV/0!</v>
      </c>
      <c r="CI324" s="274"/>
    </row>
    <row r="325" spans="1:87" ht="24">
      <c r="A325" s="652"/>
      <c r="B325" s="647"/>
      <c r="C325" s="643"/>
      <c r="D325" s="643"/>
      <c r="E325" s="643"/>
      <c r="F325" s="655"/>
      <c r="G325" s="657"/>
      <c r="H325" s="290" t="s">
        <v>1577</v>
      </c>
      <c r="I325" s="290" t="s">
        <v>1303</v>
      </c>
      <c r="J325" s="70" t="s">
        <v>1163</v>
      </c>
      <c r="K325" s="288" t="s">
        <v>1082</v>
      </c>
      <c r="L325" s="289" t="s">
        <v>648</v>
      </c>
      <c r="M325" s="290"/>
      <c r="N325" s="290"/>
      <c r="O325" s="290"/>
      <c r="P325" s="290"/>
      <c r="Q325" s="290"/>
      <c r="R325" s="290"/>
      <c r="S325" s="290"/>
      <c r="T325" s="290" t="s">
        <v>648</v>
      </c>
      <c r="U325" s="290"/>
      <c r="V325" s="290"/>
      <c r="W325" s="290"/>
      <c r="X325" s="290"/>
      <c r="Y325" s="290"/>
      <c r="Z325" s="290"/>
      <c r="AA325" s="290"/>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290"/>
      <c r="BC325" s="290"/>
      <c r="BD325" s="290" t="s">
        <v>1769</v>
      </c>
      <c r="BE325" s="290"/>
      <c r="BF325" s="290"/>
      <c r="BG325" s="290"/>
      <c r="BH325" s="290"/>
      <c r="BI325" s="290"/>
      <c r="BJ325" s="290"/>
      <c r="BK325" s="290"/>
      <c r="BL325" s="290"/>
      <c r="BM325" s="290"/>
      <c r="BN325" s="290"/>
      <c r="BO325" s="290"/>
      <c r="BP325" s="290"/>
      <c r="BQ325" s="290"/>
      <c r="BR325" s="290"/>
      <c r="BS325" s="290"/>
      <c r="BT325" s="290"/>
      <c r="BU325" s="290"/>
      <c r="BV325" s="290"/>
      <c r="BW325" s="290"/>
      <c r="BX325" s="290"/>
      <c r="BY325" s="290"/>
      <c r="BZ325" s="290"/>
      <c r="CA325" s="291">
        <f t="shared" si="60"/>
        <v>0</v>
      </c>
      <c r="CB325" s="292" t="e">
        <f t="shared" si="73"/>
        <v>#DIV/0!</v>
      </c>
      <c r="CC325" s="291">
        <f t="shared" si="68"/>
        <v>0</v>
      </c>
      <c r="CD325" s="292" t="e">
        <f t="shared" si="74"/>
        <v>#DIV/0!</v>
      </c>
      <c r="CE325" s="291">
        <f t="shared" si="69"/>
        <v>0</v>
      </c>
      <c r="CF325" s="292" t="e">
        <f t="shared" si="61"/>
        <v>#DIV/0!</v>
      </c>
      <c r="CG325" s="291" t="e">
        <f t="shared" si="62"/>
        <v>#DIV/0!</v>
      </c>
      <c r="CH325" s="291" t="e">
        <f t="shared" si="63"/>
        <v>#DIV/0!</v>
      </c>
      <c r="CI325" s="274"/>
    </row>
    <row r="326" spans="1:87" ht="24">
      <c r="A326" s="652"/>
      <c r="B326" s="647"/>
      <c r="C326" s="643"/>
      <c r="D326" s="643"/>
      <c r="E326" s="643"/>
      <c r="F326" s="655"/>
      <c r="G326" s="657"/>
      <c r="H326" s="290" t="s">
        <v>1884</v>
      </c>
      <c r="I326" s="290" t="s">
        <v>1303</v>
      </c>
      <c r="J326" s="70" t="s">
        <v>1163</v>
      </c>
      <c r="K326" s="288" t="s">
        <v>1082</v>
      </c>
      <c r="L326" s="289" t="s">
        <v>648</v>
      </c>
      <c r="M326" s="290"/>
      <c r="N326" s="290"/>
      <c r="O326" s="290"/>
      <c r="P326" s="290"/>
      <c r="Q326" s="290"/>
      <c r="R326" s="290"/>
      <c r="S326" s="290"/>
      <c r="T326" s="290" t="s">
        <v>648</v>
      </c>
      <c r="U326" s="290"/>
      <c r="V326" s="290"/>
      <c r="W326" s="290"/>
      <c r="X326" s="290"/>
      <c r="Y326" s="290"/>
      <c r="Z326" s="290"/>
      <c r="AA326" s="290"/>
      <c r="AB326" s="290"/>
      <c r="AC326" s="290"/>
      <c r="AD326" s="290"/>
      <c r="AE326" s="290"/>
      <c r="AF326" s="290"/>
      <c r="AG326" s="290"/>
      <c r="AH326" s="290"/>
      <c r="AI326" s="290"/>
      <c r="AJ326" s="290"/>
      <c r="AK326" s="290"/>
      <c r="AL326" s="290"/>
      <c r="AM326" s="290"/>
      <c r="AN326" s="290"/>
      <c r="AO326" s="290"/>
      <c r="AP326" s="290"/>
      <c r="AQ326" s="290"/>
      <c r="AR326" s="290"/>
      <c r="AS326" s="290"/>
      <c r="AT326" s="290"/>
      <c r="AU326" s="290"/>
      <c r="AV326" s="290"/>
      <c r="AW326" s="290"/>
      <c r="AX326" s="290"/>
      <c r="AY326" s="290"/>
      <c r="AZ326" s="290"/>
      <c r="BA326" s="290"/>
      <c r="BB326" s="290"/>
      <c r="BC326" s="290"/>
      <c r="BD326" s="290"/>
      <c r="BE326" s="290" t="s">
        <v>1769</v>
      </c>
      <c r="BF326" s="290"/>
      <c r="BG326" s="290"/>
      <c r="BH326" s="290"/>
      <c r="BI326" s="290"/>
      <c r="BJ326" s="290"/>
      <c r="BK326" s="290"/>
      <c r="BL326" s="290"/>
      <c r="BM326" s="290"/>
      <c r="BN326" s="290"/>
      <c r="BO326" s="290"/>
      <c r="BP326" s="290"/>
      <c r="BQ326" s="290"/>
      <c r="BR326" s="290"/>
      <c r="BS326" s="290"/>
      <c r="BT326" s="290"/>
      <c r="BU326" s="290"/>
      <c r="BV326" s="290"/>
      <c r="BW326" s="290"/>
      <c r="BX326" s="290"/>
      <c r="BY326" s="290"/>
      <c r="BZ326" s="290"/>
      <c r="CA326" s="291">
        <f t="shared" si="60"/>
        <v>0</v>
      </c>
      <c r="CB326" s="292" t="e">
        <f t="shared" si="73"/>
        <v>#DIV/0!</v>
      </c>
      <c r="CC326" s="291">
        <f t="shared" si="68"/>
        <v>0</v>
      </c>
      <c r="CD326" s="292" t="e">
        <f t="shared" si="74"/>
        <v>#DIV/0!</v>
      </c>
      <c r="CE326" s="291">
        <f t="shared" si="69"/>
        <v>0</v>
      </c>
      <c r="CF326" s="292" t="e">
        <f t="shared" si="61"/>
        <v>#DIV/0!</v>
      </c>
      <c r="CG326" s="291" t="e">
        <f t="shared" si="62"/>
        <v>#DIV/0!</v>
      </c>
      <c r="CH326" s="291" t="e">
        <f t="shared" si="63"/>
        <v>#DIV/0!</v>
      </c>
      <c r="CI326" s="274"/>
    </row>
    <row r="327" spans="1:87" ht="24">
      <c r="A327" s="652"/>
      <c r="B327" s="647"/>
      <c r="C327" s="643"/>
      <c r="D327" s="643"/>
      <c r="E327" s="643"/>
      <c r="F327" s="655"/>
      <c r="G327" s="657"/>
      <c r="H327" s="290" t="s">
        <v>1885</v>
      </c>
      <c r="I327" s="290" t="s">
        <v>1303</v>
      </c>
      <c r="J327" s="70" t="s">
        <v>1163</v>
      </c>
      <c r="K327" s="288" t="s">
        <v>1082</v>
      </c>
      <c r="L327" s="289" t="s">
        <v>648</v>
      </c>
      <c r="M327" s="290"/>
      <c r="N327" s="290"/>
      <c r="O327" s="290"/>
      <c r="P327" s="290"/>
      <c r="Q327" s="290"/>
      <c r="R327" s="290"/>
      <c r="S327" s="290"/>
      <c r="T327" s="290"/>
      <c r="U327" s="290" t="s">
        <v>648</v>
      </c>
      <c r="V327" s="290"/>
      <c r="W327" s="290"/>
      <c r="X327" s="290"/>
      <c r="Y327" s="290"/>
      <c r="Z327" s="290"/>
      <c r="AA327" s="290"/>
      <c r="AB327" s="290"/>
      <c r="AC327" s="290"/>
      <c r="AD327" s="290"/>
      <c r="AE327" s="290"/>
      <c r="AF327" s="290"/>
      <c r="AG327" s="290"/>
      <c r="AH327" s="290"/>
      <c r="AI327" s="290"/>
      <c r="AJ327" s="290"/>
      <c r="AK327" s="290"/>
      <c r="AL327" s="290"/>
      <c r="AM327" s="290"/>
      <c r="AN327" s="290"/>
      <c r="AO327" s="290"/>
      <c r="AP327" s="290"/>
      <c r="AQ327" s="290"/>
      <c r="AR327" s="290"/>
      <c r="AS327" s="290"/>
      <c r="AT327" s="290"/>
      <c r="AU327" s="290"/>
      <c r="AV327" s="290"/>
      <c r="AW327" s="290"/>
      <c r="AX327" s="290"/>
      <c r="AY327" s="290"/>
      <c r="AZ327" s="290"/>
      <c r="BA327" s="290"/>
      <c r="BB327" s="290"/>
      <c r="BC327" s="290"/>
      <c r="BD327" s="290"/>
      <c r="BE327" s="290"/>
      <c r="BF327" s="290"/>
      <c r="BG327" s="290"/>
      <c r="BH327" s="290"/>
      <c r="BI327" s="290"/>
      <c r="BJ327" s="290" t="s">
        <v>1769</v>
      </c>
      <c r="BK327" s="290"/>
      <c r="BL327" s="290"/>
      <c r="BM327" s="290"/>
      <c r="BN327" s="290"/>
      <c r="BO327" s="290"/>
      <c r="BP327" s="290"/>
      <c r="BQ327" s="290"/>
      <c r="BR327" s="290"/>
      <c r="BS327" s="290"/>
      <c r="BT327" s="290"/>
      <c r="BU327" s="290"/>
      <c r="BV327" s="290"/>
      <c r="BW327" s="290"/>
      <c r="BX327" s="290"/>
      <c r="BY327" s="290"/>
      <c r="BZ327" s="290"/>
      <c r="CA327" s="291">
        <f t="shared" si="60"/>
        <v>0</v>
      </c>
      <c r="CB327" s="292" t="e">
        <f t="shared" si="73"/>
        <v>#DIV/0!</v>
      </c>
      <c r="CC327" s="291">
        <f t="shared" si="68"/>
        <v>0</v>
      </c>
      <c r="CD327" s="292" t="e">
        <f t="shared" si="74"/>
        <v>#DIV/0!</v>
      </c>
      <c r="CE327" s="291">
        <f t="shared" si="69"/>
        <v>0</v>
      </c>
      <c r="CF327" s="292" t="e">
        <f t="shared" si="61"/>
        <v>#DIV/0!</v>
      </c>
      <c r="CG327" s="291" t="e">
        <f t="shared" si="62"/>
        <v>#DIV/0!</v>
      </c>
      <c r="CH327" s="291" t="e">
        <f t="shared" si="63"/>
        <v>#DIV/0!</v>
      </c>
      <c r="CI327" s="274"/>
    </row>
    <row r="328" spans="1:87" ht="24">
      <c r="A328" s="653"/>
      <c r="B328" s="648"/>
      <c r="C328" s="644"/>
      <c r="D328" s="644"/>
      <c r="E328" s="644"/>
      <c r="F328" s="713"/>
      <c r="G328" s="712"/>
      <c r="H328" s="290" t="s">
        <v>1578</v>
      </c>
      <c r="I328" s="290" t="s">
        <v>1303</v>
      </c>
      <c r="J328" s="70" t="s">
        <v>1163</v>
      </c>
      <c r="K328" s="288" t="s">
        <v>1082</v>
      </c>
      <c r="L328" s="289" t="s">
        <v>648</v>
      </c>
      <c r="M328" s="290"/>
      <c r="N328" s="290"/>
      <c r="O328" s="290"/>
      <c r="P328" s="290"/>
      <c r="Q328" s="290"/>
      <c r="R328" s="290"/>
      <c r="S328" s="290"/>
      <c r="T328" s="290" t="s">
        <v>648</v>
      </c>
      <c r="U328" s="290"/>
      <c r="V328" s="290"/>
      <c r="W328" s="290"/>
      <c r="X328" s="290"/>
      <c r="Y328" s="290"/>
      <c r="Z328" s="290"/>
      <c r="AA328" s="290"/>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290"/>
      <c r="BC328" s="290"/>
      <c r="BD328" s="290"/>
      <c r="BE328" s="290"/>
      <c r="BF328" s="290"/>
      <c r="BG328" s="290" t="s">
        <v>1769</v>
      </c>
      <c r="BH328" s="290"/>
      <c r="BI328" s="290"/>
      <c r="BJ328" s="290"/>
      <c r="BK328" s="290"/>
      <c r="BL328" s="290"/>
      <c r="BM328" s="290"/>
      <c r="BN328" s="290"/>
      <c r="BO328" s="290"/>
      <c r="BP328" s="290"/>
      <c r="BQ328" s="290"/>
      <c r="BR328" s="290"/>
      <c r="BS328" s="290"/>
      <c r="BT328" s="290"/>
      <c r="BU328" s="290"/>
      <c r="BV328" s="290"/>
      <c r="BW328" s="290"/>
      <c r="BX328" s="290"/>
      <c r="BY328" s="290"/>
      <c r="BZ328" s="290"/>
      <c r="CA328" s="291">
        <f t="shared" si="60"/>
        <v>0</v>
      </c>
      <c r="CB328" s="292" t="e">
        <f t="shared" si="73"/>
        <v>#DIV/0!</v>
      </c>
      <c r="CC328" s="291">
        <f t="shared" si="68"/>
        <v>0</v>
      </c>
      <c r="CD328" s="292" t="e">
        <f t="shared" si="74"/>
        <v>#DIV/0!</v>
      </c>
      <c r="CE328" s="291">
        <f t="shared" si="69"/>
        <v>0</v>
      </c>
      <c r="CF328" s="292" t="e">
        <f t="shared" si="61"/>
        <v>#DIV/0!</v>
      </c>
      <c r="CG328" s="291" t="e">
        <f t="shared" si="62"/>
        <v>#DIV/0!</v>
      </c>
      <c r="CH328" s="291" t="e">
        <f t="shared" si="63"/>
        <v>#DIV/0!</v>
      </c>
      <c r="CI328" s="274"/>
    </row>
    <row r="329" spans="1:87" ht="409.5">
      <c r="A329" s="285">
        <v>260</v>
      </c>
      <c r="B329" s="384">
        <v>529</v>
      </c>
      <c r="C329" s="385" t="s">
        <v>1793</v>
      </c>
      <c r="D329" s="386" t="s">
        <v>23</v>
      </c>
      <c r="E329" s="385" t="s">
        <v>128</v>
      </c>
      <c r="F329" s="386" t="s">
        <v>25</v>
      </c>
      <c r="G329" s="290" t="s">
        <v>128</v>
      </c>
      <c r="H329" s="312" t="s">
        <v>1569</v>
      </c>
      <c r="I329" s="290" t="s">
        <v>1303</v>
      </c>
      <c r="J329" s="70" t="s">
        <v>1163</v>
      </c>
      <c r="K329" s="288" t="s">
        <v>1082</v>
      </c>
      <c r="L329" s="289" t="s">
        <v>648</v>
      </c>
      <c r="M329" s="290"/>
      <c r="N329" s="290"/>
      <c r="O329" s="290"/>
      <c r="P329" s="290"/>
      <c r="Q329" s="290"/>
      <c r="R329" s="290"/>
      <c r="S329" s="290"/>
      <c r="T329" s="290"/>
      <c r="U329" s="290"/>
      <c r="V329" s="290"/>
      <c r="W329" s="290"/>
      <c r="X329" s="290"/>
      <c r="Y329" s="290"/>
      <c r="Z329" s="290"/>
      <c r="AA329" s="290"/>
      <c r="AB329" s="290"/>
      <c r="AC329" s="290"/>
      <c r="AD329" s="290"/>
      <c r="AE329" s="290"/>
      <c r="AF329" s="290"/>
      <c r="AG329" s="290"/>
      <c r="AH329" s="290"/>
      <c r="AI329" s="290"/>
      <c r="AJ329" s="290"/>
      <c r="AK329" s="290"/>
      <c r="AL329" s="290"/>
      <c r="AM329" s="290"/>
      <c r="AN329" s="290"/>
      <c r="AO329" s="290"/>
      <c r="AP329" s="290"/>
      <c r="AQ329" s="290"/>
      <c r="AR329" s="290"/>
      <c r="AS329" s="290"/>
      <c r="AT329" s="290"/>
      <c r="AU329" s="290"/>
      <c r="AV329" s="290"/>
      <c r="AW329" s="290"/>
      <c r="AX329" s="290"/>
      <c r="AY329" s="290"/>
      <c r="AZ329" s="290"/>
      <c r="BA329" s="290"/>
      <c r="BB329" s="290"/>
      <c r="BC329" s="290"/>
      <c r="BD329" s="290"/>
      <c r="BE329" s="290"/>
      <c r="BF329" s="290"/>
      <c r="BG329" s="290"/>
      <c r="BH329" s="290"/>
      <c r="BI329" s="290"/>
      <c r="BJ329" s="290"/>
      <c r="BK329" s="290"/>
      <c r="BL329" s="290"/>
      <c r="BM329" s="290"/>
      <c r="BN329" s="290"/>
      <c r="BO329" s="290"/>
      <c r="BP329" s="290"/>
      <c r="BQ329" s="290"/>
      <c r="BR329" s="290"/>
      <c r="BS329" s="290"/>
      <c r="BT329" s="290"/>
      <c r="BU329" s="290"/>
      <c r="BV329" s="290"/>
      <c r="BW329" s="290"/>
      <c r="BX329" s="290"/>
      <c r="BY329" s="290"/>
      <c r="BZ329" s="290"/>
      <c r="CA329" s="291">
        <f t="shared" si="60"/>
        <v>0</v>
      </c>
      <c r="CB329" s="292" t="e">
        <f t="shared" si="73"/>
        <v>#DIV/0!</v>
      </c>
      <c r="CC329" s="291">
        <f t="shared" si="68"/>
        <v>0</v>
      </c>
      <c r="CD329" s="292" t="e">
        <f t="shared" si="74"/>
        <v>#DIV/0!</v>
      </c>
      <c r="CE329" s="291">
        <f t="shared" si="69"/>
        <v>0</v>
      </c>
      <c r="CF329" s="292" t="e">
        <f t="shared" si="61"/>
        <v>#DIV/0!</v>
      </c>
      <c r="CG329" s="291" t="e">
        <f t="shared" si="62"/>
        <v>#DIV/0!</v>
      </c>
      <c r="CH329" s="291" t="e">
        <f t="shared" si="63"/>
        <v>#DIV/0!</v>
      </c>
      <c r="CI329" s="274"/>
    </row>
    <row r="330" spans="1:87" ht="24">
      <c r="A330" s="651"/>
      <c r="B330" s="646"/>
      <c r="C330" s="645" t="s">
        <v>1580</v>
      </c>
      <c r="D330" s="645" t="s">
        <v>25</v>
      </c>
      <c r="E330" s="645" t="s">
        <v>1580</v>
      </c>
      <c r="F330" s="645" t="s">
        <v>25</v>
      </c>
      <c r="G330" s="616" t="s">
        <v>1580</v>
      </c>
      <c r="H330" s="290" t="s">
        <v>1886</v>
      </c>
      <c r="I330" s="290" t="s">
        <v>1303</v>
      </c>
      <c r="J330" s="70" t="s">
        <v>1163</v>
      </c>
      <c r="K330" s="288" t="s">
        <v>1082</v>
      </c>
      <c r="L330" s="289" t="s">
        <v>648</v>
      </c>
      <c r="M330" s="290" t="s">
        <v>648</v>
      </c>
      <c r="N330" s="290"/>
      <c r="O330" s="290"/>
      <c r="P330" s="290"/>
      <c r="Q330" s="290"/>
      <c r="R330" s="290"/>
      <c r="S330" s="290"/>
      <c r="T330" s="290"/>
      <c r="U330" s="290"/>
      <c r="V330" s="290"/>
      <c r="W330" s="290" t="s">
        <v>1769</v>
      </c>
      <c r="X330" s="290"/>
      <c r="Y330" s="290"/>
      <c r="Z330" s="290"/>
      <c r="AA330" s="290"/>
      <c r="AB330" s="290"/>
      <c r="AC330" s="290"/>
      <c r="AD330" s="290"/>
      <c r="AE330" s="290"/>
      <c r="AF330" s="290"/>
      <c r="AG330" s="290"/>
      <c r="AH330" s="290"/>
      <c r="AI330" s="290"/>
      <c r="AJ330" s="290"/>
      <c r="AK330" s="290"/>
      <c r="AL330" s="290"/>
      <c r="AM330" s="290"/>
      <c r="AN330" s="290"/>
      <c r="AO330" s="290"/>
      <c r="AP330" s="290"/>
      <c r="AQ330" s="290"/>
      <c r="AR330" s="290"/>
      <c r="AS330" s="290"/>
      <c r="AT330" s="290"/>
      <c r="AU330" s="290"/>
      <c r="AV330" s="290"/>
      <c r="AW330" s="290"/>
      <c r="AX330" s="290"/>
      <c r="AY330" s="290"/>
      <c r="AZ330" s="290"/>
      <c r="BA330" s="290"/>
      <c r="BB330" s="290"/>
      <c r="BC330" s="290"/>
      <c r="BD330" s="290"/>
      <c r="BE330" s="290"/>
      <c r="BF330" s="290"/>
      <c r="BG330" s="290"/>
      <c r="BH330" s="290"/>
      <c r="BI330" s="290"/>
      <c r="BJ330" s="290"/>
      <c r="BK330" s="290"/>
      <c r="BL330" s="290"/>
      <c r="BM330" s="290"/>
      <c r="BN330" s="290"/>
      <c r="BO330" s="290"/>
      <c r="BP330" s="290"/>
      <c r="BQ330" s="290"/>
      <c r="BR330" s="290"/>
      <c r="BS330" s="290"/>
      <c r="BT330" s="290"/>
      <c r="BU330" s="290"/>
      <c r="BV330" s="290"/>
      <c r="BW330" s="290"/>
      <c r="BX330" s="290"/>
      <c r="BY330" s="290"/>
      <c r="BZ330" s="290"/>
      <c r="CA330" s="291">
        <f t="shared" si="60"/>
        <v>0</v>
      </c>
      <c r="CB330" s="292" t="e">
        <f t="shared" si="73"/>
        <v>#DIV/0!</v>
      </c>
      <c r="CC330" s="291">
        <f t="shared" si="68"/>
        <v>0</v>
      </c>
      <c r="CD330" s="292" t="e">
        <f t="shared" si="74"/>
        <v>#DIV/0!</v>
      </c>
      <c r="CE330" s="291">
        <f t="shared" si="69"/>
        <v>0</v>
      </c>
      <c r="CF330" s="292" t="e">
        <f t="shared" si="61"/>
        <v>#DIV/0!</v>
      </c>
      <c r="CG330" s="291" t="e">
        <f t="shared" si="62"/>
        <v>#DIV/0!</v>
      </c>
      <c r="CH330" s="291" t="e">
        <f t="shared" si="63"/>
        <v>#DIV/0!</v>
      </c>
      <c r="CI330" s="274"/>
    </row>
    <row r="331" spans="1:87" ht="24">
      <c r="A331" s="652"/>
      <c r="B331" s="647"/>
      <c r="C331" s="658"/>
      <c r="D331" s="643"/>
      <c r="E331" s="643"/>
      <c r="F331" s="643"/>
      <c r="G331" s="617"/>
      <c r="H331" s="290" t="s">
        <v>1887</v>
      </c>
      <c r="I331" s="290" t="s">
        <v>1303</v>
      </c>
      <c r="J331" s="70" t="s">
        <v>1163</v>
      </c>
      <c r="K331" s="288" t="s">
        <v>1082</v>
      </c>
      <c r="L331" s="289" t="s">
        <v>648</v>
      </c>
      <c r="M331" s="290" t="s">
        <v>648</v>
      </c>
      <c r="N331" s="290"/>
      <c r="O331" s="290"/>
      <c r="P331" s="290"/>
      <c r="Q331" s="290"/>
      <c r="R331" s="290"/>
      <c r="S331" s="290"/>
      <c r="T331" s="290"/>
      <c r="U331" s="290"/>
      <c r="V331" s="290"/>
      <c r="W331" s="290"/>
      <c r="X331" s="290" t="s">
        <v>1769</v>
      </c>
      <c r="Y331" s="290"/>
      <c r="Z331" s="290"/>
      <c r="AA331" s="290"/>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290"/>
      <c r="BC331" s="290"/>
      <c r="BD331" s="290"/>
      <c r="BE331" s="290"/>
      <c r="BF331" s="290"/>
      <c r="BG331" s="290"/>
      <c r="BH331" s="290"/>
      <c r="BI331" s="290"/>
      <c r="BJ331" s="290"/>
      <c r="BK331" s="290"/>
      <c r="BL331" s="290"/>
      <c r="BM331" s="290"/>
      <c r="BN331" s="290"/>
      <c r="BO331" s="290"/>
      <c r="BP331" s="290"/>
      <c r="BQ331" s="290"/>
      <c r="BR331" s="290"/>
      <c r="BS331" s="290"/>
      <c r="BT331" s="290"/>
      <c r="BU331" s="290"/>
      <c r="BV331" s="290"/>
      <c r="BW331" s="290"/>
      <c r="BX331" s="290"/>
      <c r="BY331" s="290"/>
      <c r="BZ331" s="290"/>
      <c r="CA331" s="291">
        <f t="shared" si="60"/>
        <v>0</v>
      </c>
      <c r="CB331" s="292" t="e">
        <f t="shared" si="73"/>
        <v>#DIV/0!</v>
      </c>
      <c r="CC331" s="291">
        <f t="shared" si="68"/>
        <v>0</v>
      </c>
      <c r="CD331" s="292" t="e">
        <f t="shared" si="74"/>
        <v>#DIV/0!</v>
      </c>
      <c r="CE331" s="291">
        <f t="shared" si="69"/>
        <v>0</v>
      </c>
      <c r="CF331" s="292" t="e">
        <f t="shared" si="61"/>
        <v>#DIV/0!</v>
      </c>
      <c r="CG331" s="291" t="e">
        <f t="shared" si="62"/>
        <v>#DIV/0!</v>
      </c>
      <c r="CH331" s="291" t="e">
        <f t="shared" si="63"/>
        <v>#DIV/0!</v>
      </c>
      <c r="CI331" s="274"/>
    </row>
    <row r="332" spans="1:87" ht="24">
      <c r="A332" s="652"/>
      <c r="B332" s="647"/>
      <c r="C332" s="658"/>
      <c r="D332" s="643"/>
      <c r="E332" s="643"/>
      <c r="F332" s="643"/>
      <c r="G332" s="617"/>
      <c r="H332" s="290" t="s">
        <v>1888</v>
      </c>
      <c r="I332" s="290"/>
      <c r="J332" s="70" t="s">
        <v>1163</v>
      </c>
      <c r="K332" s="288" t="s">
        <v>1082</v>
      </c>
      <c r="L332" s="289" t="s">
        <v>648</v>
      </c>
      <c r="M332" s="290" t="s">
        <v>648</v>
      </c>
      <c r="N332" s="290"/>
      <c r="O332" s="290"/>
      <c r="P332" s="290"/>
      <c r="Q332" s="290"/>
      <c r="R332" s="290"/>
      <c r="S332" s="290"/>
      <c r="T332" s="290"/>
      <c r="U332" s="290"/>
      <c r="V332" s="290"/>
      <c r="W332" s="290"/>
      <c r="X332" s="290"/>
      <c r="Y332" s="290" t="s">
        <v>1769</v>
      </c>
      <c r="Z332" s="290"/>
      <c r="AA332" s="290"/>
      <c r="AB332" s="290"/>
      <c r="AC332" s="290"/>
      <c r="AD332" s="290"/>
      <c r="AE332" s="290"/>
      <c r="AF332" s="290"/>
      <c r="AG332" s="290"/>
      <c r="AH332" s="290"/>
      <c r="AI332" s="290"/>
      <c r="AJ332" s="290"/>
      <c r="AK332" s="290"/>
      <c r="AL332" s="290"/>
      <c r="AM332" s="290"/>
      <c r="AN332" s="290"/>
      <c r="AO332" s="290"/>
      <c r="AP332" s="290"/>
      <c r="AQ332" s="290"/>
      <c r="AR332" s="290"/>
      <c r="AS332" s="290"/>
      <c r="AT332" s="290"/>
      <c r="AU332" s="290"/>
      <c r="AV332" s="290"/>
      <c r="AW332" s="290"/>
      <c r="AX332" s="290"/>
      <c r="AY332" s="290"/>
      <c r="AZ332" s="290"/>
      <c r="BA332" s="290"/>
      <c r="BB332" s="290"/>
      <c r="BC332" s="290"/>
      <c r="BD332" s="290"/>
      <c r="BE332" s="290"/>
      <c r="BF332" s="290"/>
      <c r="BG332" s="290"/>
      <c r="BH332" s="290"/>
      <c r="BI332" s="290"/>
      <c r="BJ332" s="290"/>
      <c r="BK332" s="290"/>
      <c r="BL332" s="290"/>
      <c r="BM332" s="290"/>
      <c r="BN332" s="290"/>
      <c r="BO332" s="290"/>
      <c r="BP332" s="290"/>
      <c r="BQ332" s="290"/>
      <c r="BR332" s="290"/>
      <c r="BS332" s="290"/>
      <c r="BT332" s="290"/>
      <c r="BU332" s="290"/>
      <c r="BV332" s="290"/>
      <c r="BW332" s="290"/>
      <c r="BX332" s="290"/>
      <c r="BY332" s="290"/>
      <c r="BZ332" s="290"/>
      <c r="CA332" s="291">
        <f t="shared" si="60"/>
        <v>0</v>
      </c>
      <c r="CB332" s="292" t="e">
        <f t="shared" si="73"/>
        <v>#DIV/0!</v>
      </c>
      <c r="CC332" s="291">
        <f t="shared" si="68"/>
        <v>0</v>
      </c>
      <c r="CD332" s="292" t="e">
        <f t="shared" si="74"/>
        <v>#DIV/0!</v>
      </c>
      <c r="CE332" s="291">
        <f t="shared" si="69"/>
        <v>0</v>
      </c>
      <c r="CF332" s="292" t="e">
        <f t="shared" si="61"/>
        <v>#DIV/0!</v>
      </c>
      <c r="CG332" s="291" t="e">
        <f t="shared" si="62"/>
        <v>#DIV/0!</v>
      </c>
      <c r="CH332" s="291" t="e">
        <f t="shared" si="63"/>
        <v>#DIV/0!</v>
      </c>
      <c r="CI332" s="274"/>
    </row>
    <row r="333" spans="1:87" ht="24">
      <c r="A333" s="652"/>
      <c r="B333" s="647"/>
      <c r="C333" s="658"/>
      <c r="D333" s="643"/>
      <c r="E333" s="643"/>
      <c r="F333" s="643"/>
      <c r="G333" s="617"/>
      <c r="H333" s="290" t="s">
        <v>1889</v>
      </c>
      <c r="I333" s="290" t="s">
        <v>1303</v>
      </c>
      <c r="J333" s="70" t="s">
        <v>1163</v>
      </c>
      <c r="K333" s="288" t="s">
        <v>1082</v>
      </c>
      <c r="L333" s="289" t="s">
        <v>648</v>
      </c>
      <c r="M333" s="290" t="s">
        <v>648</v>
      </c>
      <c r="N333" s="290"/>
      <c r="O333" s="290"/>
      <c r="P333" s="290"/>
      <c r="Q333" s="290"/>
      <c r="R333" s="290"/>
      <c r="S333" s="290"/>
      <c r="T333" s="290"/>
      <c r="U333" s="290"/>
      <c r="V333" s="290"/>
      <c r="W333" s="290"/>
      <c r="X333" s="290"/>
      <c r="Y333" s="290"/>
      <c r="Z333" s="290" t="s">
        <v>1769</v>
      </c>
      <c r="AA333" s="290"/>
      <c r="AB333" s="290"/>
      <c r="AC333" s="290"/>
      <c r="AD333" s="290"/>
      <c r="AE333" s="290"/>
      <c r="AF333" s="290"/>
      <c r="AG333" s="290"/>
      <c r="AH333" s="290"/>
      <c r="AI333" s="290"/>
      <c r="AJ333" s="290"/>
      <c r="AK333" s="290"/>
      <c r="AL333" s="290"/>
      <c r="AM333" s="290"/>
      <c r="AN333" s="290"/>
      <c r="AO333" s="290"/>
      <c r="AP333" s="290"/>
      <c r="AQ333" s="290"/>
      <c r="AR333" s="290"/>
      <c r="AS333" s="290"/>
      <c r="AT333" s="290"/>
      <c r="AU333" s="290"/>
      <c r="AV333" s="290"/>
      <c r="AW333" s="290"/>
      <c r="AX333" s="290"/>
      <c r="AY333" s="290"/>
      <c r="AZ333" s="290"/>
      <c r="BA333" s="290"/>
      <c r="BB333" s="290"/>
      <c r="BC333" s="290"/>
      <c r="BD333" s="290"/>
      <c r="BE333" s="290"/>
      <c r="BF333" s="290"/>
      <c r="BG333" s="290"/>
      <c r="BH333" s="290"/>
      <c r="BI333" s="290"/>
      <c r="BJ333" s="290"/>
      <c r="BK333" s="290"/>
      <c r="BL333" s="290"/>
      <c r="BM333" s="290"/>
      <c r="BN333" s="290"/>
      <c r="BO333" s="290"/>
      <c r="BP333" s="290"/>
      <c r="BQ333" s="290"/>
      <c r="BR333" s="290"/>
      <c r="BS333" s="290"/>
      <c r="BT333" s="290"/>
      <c r="BU333" s="290"/>
      <c r="BV333" s="290"/>
      <c r="BW333" s="290"/>
      <c r="BX333" s="290"/>
      <c r="BY333" s="290"/>
      <c r="BZ333" s="290"/>
      <c r="CA333" s="291">
        <f t="shared" si="60"/>
        <v>0</v>
      </c>
      <c r="CB333" s="292" t="e">
        <f t="shared" si="73"/>
        <v>#DIV/0!</v>
      </c>
      <c r="CC333" s="291">
        <f t="shared" si="68"/>
        <v>0</v>
      </c>
      <c r="CD333" s="292" t="e">
        <f t="shared" si="74"/>
        <v>#DIV/0!</v>
      </c>
      <c r="CE333" s="291">
        <f t="shared" si="69"/>
        <v>0</v>
      </c>
      <c r="CF333" s="292" t="e">
        <f t="shared" si="61"/>
        <v>#DIV/0!</v>
      </c>
      <c r="CG333" s="291" t="e">
        <f t="shared" si="62"/>
        <v>#DIV/0!</v>
      </c>
      <c r="CH333" s="291" t="e">
        <f t="shared" si="63"/>
        <v>#DIV/0!</v>
      </c>
      <c r="CI333" s="274"/>
    </row>
    <row r="334" spans="1:87" ht="24">
      <c r="A334" s="652"/>
      <c r="B334" s="647"/>
      <c r="C334" s="658"/>
      <c r="D334" s="643"/>
      <c r="E334" s="643"/>
      <c r="F334" s="643"/>
      <c r="G334" s="617"/>
      <c r="H334" s="290" t="s">
        <v>1890</v>
      </c>
      <c r="I334" s="290" t="s">
        <v>1303</v>
      </c>
      <c r="J334" s="70" t="s">
        <v>1163</v>
      </c>
      <c r="K334" s="288" t="s">
        <v>1082</v>
      </c>
      <c r="L334" s="289" t="s">
        <v>648</v>
      </c>
      <c r="M334" s="290"/>
      <c r="N334" s="290" t="s">
        <v>648</v>
      </c>
      <c r="O334" s="290"/>
      <c r="P334" s="290"/>
      <c r="Q334" s="290"/>
      <c r="R334" s="290"/>
      <c r="S334" s="290"/>
      <c r="T334" s="290"/>
      <c r="U334" s="290"/>
      <c r="V334" s="290"/>
      <c r="W334" s="290"/>
      <c r="X334" s="290"/>
      <c r="Y334" s="290"/>
      <c r="Z334" s="290"/>
      <c r="AA334" s="290"/>
      <c r="AB334" s="290" t="s">
        <v>1769</v>
      </c>
      <c r="AC334" s="290"/>
      <c r="AD334" s="290"/>
      <c r="AE334" s="290"/>
      <c r="AF334" s="290"/>
      <c r="AG334" s="290"/>
      <c r="AH334" s="290"/>
      <c r="AI334" s="290"/>
      <c r="AJ334" s="290"/>
      <c r="AK334" s="290"/>
      <c r="AL334" s="290"/>
      <c r="AM334" s="290"/>
      <c r="AN334" s="290"/>
      <c r="AO334" s="290"/>
      <c r="AP334" s="290"/>
      <c r="AQ334" s="290"/>
      <c r="AR334" s="290"/>
      <c r="AS334" s="290"/>
      <c r="AT334" s="290"/>
      <c r="AU334" s="290"/>
      <c r="AV334" s="290"/>
      <c r="AW334" s="290"/>
      <c r="AX334" s="290"/>
      <c r="AY334" s="290"/>
      <c r="AZ334" s="290"/>
      <c r="BA334" s="290"/>
      <c r="BB334" s="290"/>
      <c r="BC334" s="290"/>
      <c r="BD334" s="290"/>
      <c r="BE334" s="290"/>
      <c r="BF334" s="290"/>
      <c r="BG334" s="290"/>
      <c r="BH334" s="290"/>
      <c r="BI334" s="290"/>
      <c r="BJ334" s="290"/>
      <c r="BK334" s="290"/>
      <c r="BL334" s="290"/>
      <c r="BM334" s="290"/>
      <c r="BN334" s="290"/>
      <c r="BO334" s="290"/>
      <c r="BP334" s="290"/>
      <c r="BQ334" s="290"/>
      <c r="BR334" s="290"/>
      <c r="BS334" s="290"/>
      <c r="BT334" s="290"/>
      <c r="BU334" s="290"/>
      <c r="BV334" s="290"/>
      <c r="BW334" s="290"/>
      <c r="BX334" s="290"/>
      <c r="BY334" s="290"/>
      <c r="BZ334" s="290"/>
      <c r="CA334" s="291">
        <f t="shared" ref="CA334:CA397" si="75">COUNTIF($BK334:$BZ334,2)</f>
        <v>0</v>
      </c>
      <c r="CB334" s="292" t="e">
        <f t="shared" si="73"/>
        <v>#DIV/0!</v>
      </c>
      <c r="CC334" s="291">
        <f t="shared" si="68"/>
        <v>0</v>
      </c>
      <c r="CD334" s="292" t="e">
        <f t="shared" si="74"/>
        <v>#DIV/0!</v>
      </c>
      <c r="CE334" s="291">
        <f t="shared" si="69"/>
        <v>0</v>
      </c>
      <c r="CF334" s="292" t="e">
        <f t="shared" ref="CF334:CF397" si="76">CE334/COUNTA($BK334:$BZ334)</f>
        <v>#DIV/0!</v>
      </c>
      <c r="CG334" s="291" t="e">
        <f t="shared" ref="CG334:CG397" si="77">(((CA334*2)+(CC334*1)+(CE334*0)))/COUNTA($BK334:$BZ334)</f>
        <v>#DIV/0!</v>
      </c>
      <c r="CH334" s="291" t="e">
        <f t="shared" ref="CH334:CH397" si="78">IF(CG334&gt;=1.6,"Đạt mục tiêu",IF(CG334&gt;=1,"Cần cố gắng","Chưa đạt"))</f>
        <v>#DIV/0!</v>
      </c>
      <c r="CI334" s="274"/>
    </row>
    <row r="335" spans="1:87" ht="24">
      <c r="A335" s="652"/>
      <c r="B335" s="647"/>
      <c r="C335" s="658"/>
      <c r="D335" s="643"/>
      <c r="E335" s="643"/>
      <c r="F335" s="643"/>
      <c r="G335" s="617"/>
      <c r="H335" s="290" t="s">
        <v>1581</v>
      </c>
      <c r="I335" s="290" t="s">
        <v>1303</v>
      </c>
      <c r="J335" s="70" t="s">
        <v>1163</v>
      </c>
      <c r="K335" s="288" t="s">
        <v>1082</v>
      </c>
      <c r="L335" s="289" t="s">
        <v>648</v>
      </c>
      <c r="M335" s="290"/>
      <c r="N335" s="290" t="s">
        <v>648</v>
      </c>
      <c r="O335" s="290"/>
      <c r="P335" s="290"/>
      <c r="Q335" s="290"/>
      <c r="R335" s="290"/>
      <c r="S335" s="290"/>
      <c r="T335" s="290"/>
      <c r="U335" s="290"/>
      <c r="V335" s="290"/>
      <c r="W335" s="290"/>
      <c r="X335" s="290"/>
      <c r="Y335" s="290"/>
      <c r="Z335" s="290"/>
      <c r="AA335" s="290"/>
      <c r="AB335" s="290"/>
      <c r="AC335" s="290" t="s">
        <v>1769</v>
      </c>
      <c r="AD335" s="290"/>
      <c r="AE335" s="290"/>
      <c r="AF335" s="290"/>
      <c r="AG335" s="290"/>
      <c r="AH335" s="290"/>
      <c r="AI335" s="290"/>
      <c r="AJ335" s="290"/>
      <c r="AK335" s="290"/>
      <c r="AL335" s="290"/>
      <c r="AM335" s="290"/>
      <c r="AN335" s="290"/>
      <c r="AO335" s="290"/>
      <c r="AP335" s="290"/>
      <c r="AQ335" s="290"/>
      <c r="AR335" s="290"/>
      <c r="AS335" s="290"/>
      <c r="AT335" s="290"/>
      <c r="AU335" s="290"/>
      <c r="AV335" s="290"/>
      <c r="AW335" s="290"/>
      <c r="AX335" s="290"/>
      <c r="AY335" s="290"/>
      <c r="AZ335" s="290"/>
      <c r="BA335" s="290"/>
      <c r="BB335" s="290"/>
      <c r="BC335" s="290"/>
      <c r="BD335" s="290"/>
      <c r="BE335" s="290"/>
      <c r="BF335" s="290"/>
      <c r="BG335" s="290"/>
      <c r="BH335" s="290"/>
      <c r="BI335" s="290"/>
      <c r="BJ335" s="290"/>
      <c r="BK335" s="290"/>
      <c r="BL335" s="290"/>
      <c r="BM335" s="290"/>
      <c r="BN335" s="290"/>
      <c r="BO335" s="290"/>
      <c r="BP335" s="290"/>
      <c r="BQ335" s="290"/>
      <c r="BR335" s="290"/>
      <c r="BS335" s="290"/>
      <c r="BT335" s="290"/>
      <c r="BU335" s="290"/>
      <c r="BV335" s="290"/>
      <c r="BW335" s="290"/>
      <c r="BX335" s="290"/>
      <c r="BY335" s="290"/>
      <c r="BZ335" s="290"/>
      <c r="CA335" s="291">
        <f t="shared" si="75"/>
        <v>0</v>
      </c>
      <c r="CB335" s="292" t="e">
        <f t="shared" si="73"/>
        <v>#DIV/0!</v>
      </c>
      <c r="CC335" s="291">
        <f t="shared" si="68"/>
        <v>0</v>
      </c>
      <c r="CD335" s="292" t="e">
        <f t="shared" si="74"/>
        <v>#DIV/0!</v>
      </c>
      <c r="CE335" s="291">
        <f t="shared" si="69"/>
        <v>0</v>
      </c>
      <c r="CF335" s="292" t="e">
        <f t="shared" si="76"/>
        <v>#DIV/0!</v>
      </c>
      <c r="CG335" s="291" t="e">
        <f t="shared" si="77"/>
        <v>#DIV/0!</v>
      </c>
      <c r="CH335" s="291" t="e">
        <f t="shared" si="78"/>
        <v>#DIV/0!</v>
      </c>
      <c r="CI335" s="274"/>
    </row>
    <row r="336" spans="1:87" ht="24">
      <c r="A336" s="652"/>
      <c r="B336" s="647"/>
      <c r="C336" s="658"/>
      <c r="D336" s="643"/>
      <c r="E336" s="643"/>
      <c r="F336" s="643"/>
      <c r="G336" s="617"/>
      <c r="H336" s="290" t="s">
        <v>1584</v>
      </c>
      <c r="I336" s="290" t="s">
        <v>1303</v>
      </c>
      <c r="J336" s="70" t="s">
        <v>1163</v>
      </c>
      <c r="K336" s="288" t="s">
        <v>1082</v>
      </c>
      <c r="L336" s="289" t="s">
        <v>648</v>
      </c>
      <c r="M336" s="290"/>
      <c r="N336" s="290"/>
      <c r="O336" s="290" t="s">
        <v>648</v>
      </c>
      <c r="P336" s="290"/>
      <c r="Q336" s="290"/>
      <c r="R336" s="290"/>
      <c r="S336" s="290"/>
      <c r="T336" s="290"/>
      <c r="U336" s="290"/>
      <c r="V336" s="290"/>
      <c r="W336" s="290"/>
      <c r="X336" s="290"/>
      <c r="Y336" s="290"/>
      <c r="Z336" s="290"/>
      <c r="AA336" s="290"/>
      <c r="AB336" s="290"/>
      <c r="AC336" s="290"/>
      <c r="AD336" s="290"/>
      <c r="AE336" s="290" t="s">
        <v>1769</v>
      </c>
      <c r="AF336" s="290" t="s">
        <v>1769</v>
      </c>
      <c r="AG336" s="290"/>
      <c r="AH336" s="290"/>
      <c r="AI336" s="290"/>
      <c r="AJ336" s="290"/>
      <c r="AK336" s="290"/>
      <c r="AL336" s="290"/>
      <c r="AM336" s="290"/>
      <c r="AN336" s="290"/>
      <c r="AO336" s="290"/>
      <c r="AP336" s="290"/>
      <c r="AQ336" s="290"/>
      <c r="AR336" s="290"/>
      <c r="AS336" s="290"/>
      <c r="AT336" s="290"/>
      <c r="AU336" s="290"/>
      <c r="AV336" s="290"/>
      <c r="AW336" s="290"/>
      <c r="AX336" s="290"/>
      <c r="AY336" s="290"/>
      <c r="AZ336" s="290"/>
      <c r="BA336" s="290"/>
      <c r="BB336" s="290"/>
      <c r="BC336" s="290"/>
      <c r="BD336" s="290"/>
      <c r="BE336" s="290"/>
      <c r="BF336" s="290"/>
      <c r="BG336" s="290"/>
      <c r="BH336" s="290"/>
      <c r="BI336" s="290"/>
      <c r="BJ336" s="290"/>
      <c r="BK336" s="290"/>
      <c r="BL336" s="290"/>
      <c r="BM336" s="290"/>
      <c r="BN336" s="290"/>
      <c r="BO336" s="290"/>
      <c r="BP336" s="290"/>
      <c r="BQ336" s="290"/>
      <c r="BR336" s="290"/>
      <c r="BS336" s="290"/>
      <c r="BT336" s="290"/>
      <c r="BU336" s="290"/>
      <c r="BV336" s="290"/>
      <c r="BW336" s="290"/>
      <c r="BX336" s="290"/>
      <c r="BY336" s="290"/>
      <c r="BZ336" s="290"/>
      <c r="CA336" s="291">
        <f t="shared" si="75"/>
        <v>0</v>
      </c>
      <c r="CB336" s="292" t="e">
        <f t="shared" si="73"/>
        <v>#DIV/0!</v>
      </c>
      <c r="CC336" s="291">
        <f t="shared" si="68"/>
        <v>0</v>
      </c>
      <c r="CD336" s="292" t="e">
        <f t="shared" si="74"/>
        <v>#DIV/0!</v>
      </c>
      <c r="CE336" s="291">
        <f t="shared" si="69"/>
        <v>0</v>
      </c>
      <c r="CF336" s="292" t="e">
        <f t="shared" si="76"/>
        <v>#DIV/0!</v>
      </c>
      <c r="CG336" s="291" t="e">
        <f t="shared" si="77"/>
        <v>#DIV/0!</v>
      </c>
      <c r="CH336" s="291" t="e">
        <f t="shared" si="78"/>
        <v>#DIV/0!</v>
      </c>
      <c r="CI336" s="274"/>
    </row>
    <row r="337" spans="1:87" ht="24">
      <c r="A337" s="652"/>
      <c r="B337" s="647"/>
      <c r="C337" s="658"/>
      <c r="D337" s="643"/>
      <c r="E337" s="643"/>
      <c r="F337" s="643"/>
      <c r="G337" s="617"/>
      <c r="H337" s="290" t="s">
        <v>1585</v>
      </c>
      <c r="I337" s="290" t="s">
        <v>1303</v>
      </c>
      <c r="J337" s="70" t="s">
        <v>1163</v>
      </c>
      <c r="K337" s="288" t="s">
        <v>1082</v>
      </c>
      <c r="L337" s="289" t="s">
        <v>648</v>
      </c>
      <c r="M337" s="290"/>
      <c r="N337" s="290"/>
      <c r="O337" s="290" t="s">
        <v>648</v>
      </c>
      <c r="P337" s="290"/>
      <c r="Q337" s="290"/>
      <c r="R337" s="290"/>
      <c r="S337" s="290"/>
      <c r="T337" s="290"/>
      <c r="U337" s="290"/>
      <c r="V337" s="290"/>
      <c r="W337" s="290"/>
      <c r="X337" s="290"/>
      <c r="Y337" s="290"/>
      <c r="Z337" s="290"/>
      <c r="AA337" s="290"/>
      <c r="AB337" s="290"/>
      <c r="AC337" s="290"/>
      <c r="AD337" s="290"/>
      <c r="AE337" s="290"/>
      <c r="AF337" s="290"/>
      <c r="AG337" s="290"/>
      <c r="AH337" s="290" t="s">
        <v>1769</v>
      </c>
      <c r="AI337" s="290"/>
      <c r="AJ337" s="290"/>
      <c r="AK337" s="290"/>
      <c r="AL337" s="290"/>
      <c r="AM337" s="290"/>
      <c r="AN337" s="290"/>
      <c r="AO337" s="290"/>
      <c r="AP337" s="290"/>
      <c r="AQ337" s="290"/>
      <c r="AR337" s="290"/>
      <c r="AS337" s="290"/>
      <c r="AT337" s="290"/>
      <c r="AU337" s="290"/>
      <c r="AV337" s="290"/>
      <c r="AW337" s="290"/>
      <c r="AX337" s="290"/>
      <c r="AY337" s="290"/>
      <c r="AZ337" s="290"/>
      <c r="BA337" s="290"/>
      <c r="BB337" s="290"/>
      <c r="BC337" s="290"/>
      <c r="BD337" s="290"/>
      <c r="BE337" s="290"/>
      <c r="BF337" s="290"/>
      <c r="BG337" s="290"/>
      <c r="BH337" s="290"/>
      <c r="BI337" s="290"/>
      <c r="BJ337" s="290"/>
      <c r="BK337" s="290"/>
      <c r="BL337" s="290"/>
      <c r="BM337" s="290"/>
      <c r="BN337" s="290"/>
      <c r="BO337" s="290"/>
      <c r="BP337" s="290"/>
      <c r="BQ337" s="290"/>
      <c r="BR337" s="290"/>
      <c r="BS337" s="290"/>
      <c r="BT337" s="290"/>
      <c r="BU337" s="290"/>
      <c r="BV337" s="290"/>
      <c r="BW337" s="290"/>
      <c r="BX337" s="290"/>
      <c r="BY337" s="290"/>
      <c r="BZ337" s="290"/>
      <c r="CA337" s="291">
        <f t="shared" si="75"/>
        <v>0</v>
      </c>
      <c r="CB337" s="292" t="e">
        <f t="shared" si="73"/>
        <v>#DIV/0!</v>
      </c>
      <c r="CC337" s="291">
        <f t="shared" si="68"/>
        <v>0</v>
      </c>
      <c r="CD337" s="292" t="e">
        <f t="shared" si="74"/>
        <v>#DIV/0!</v>
      </c>
      <c r="CE337" s="291">
        <f t="shared" si="69"/>
        <v>0</v>
      </c>
      <c r="CF337" s="292" t="e">
        <f t="shared" si="76"/>
        <v>#DIV/0!</v>
      </c>
      <c r="CG337" s="291" t="e">
        <f t="shared" si="77"/>
        <v>#DIV/0!</v>
      </c>
      <c r="CH337" s="291" t="e">
        <f t="shared" si="78"/>
        <v>#DIV/0!</v>
      </c>
      <c r="CI337" s="274"/>
    </row>
    <row r="338" spans="1:87" ht="24">
      <c r="A338" s="652"/>
      <c r="B338" s="647"/>
      <c r="C338" s="658"/>
      <c r="D338" s="643"/>
      <c r="E338" s="643"/>
      <c r="F338" s="643"/>
      <c r="G338" s="617"/>
      <c r="H338" s="290" t="s">
        <v>1891</v>
      </c>
      <c r="I338" s="290" t="s">
        <v>1303</v>
      </c>
      <c r="J338" s="70" t="s">
        <v>1163</v>
      </c>
      <c r="K338" s="288" t="s">
        <v>1082</v>
      </c>
      <c r="L338" s="289" t="s">
        <v>648</v>
      </c>
      <c r="M338" s="290"/>
      <c r="N338" s="290"/>
      <c r="O338" s="290" t="s">
        <v>648</v>
      </c>
      <c r="P338" s="290"/>
      <c r="Q338" s="290"/>
      <c r="R338" s="290"/>
      <c r="S338" s="290"/>
      <c r="T338" s="290"/>
      <c r="U338" s="290"/>
      <c r="V338" s="290"/>
      <c r="W338" s="290"/>
      <c r="X338" s="290"/>
      <c r="Y338" s="290"/>
      <c r="Z338" s="290"/>
      <c r="AA338" s="290"/>
      <c r="AB338" s="290"/>
      <c r="AC338" s="290"/>
      <c r="AD338" s="290"/>
      <c r="AE338" s="290"/>
      <c r="AF338" s="290"/>
      <c r="AG338" s="290" t="s">
        <v>1769</v>
      </c>
      <c r="AH338" s="290"/>
      <c r="AI338" s="290"/>
      <c r="AJ338" s="290"/>
      <c r="AK338" s="290"/>
      <c r="AL338" s="290"/>
      <c r="AM338" s="290"/>
      <c r="AN338" s="290"/>
      <c r="AO338" s="290"/>
      <c r="AP338" s="290"/>
      <c r="AQ338" s="290"/>
      <c r="AR338" s="290"/>
      <c r="AS338" s="290"/>
      <c r="AT338" s="290"/>
      <c r="AU338" s="290"/>
      <c r="AV338" s="290"/>
      <c r="AW338" s="290"/>
      <c r="AX338" s="290"/>
      <c r="AY338" s="290"/>
      <c r="AZ338" s="290"/>
      <c r="BA338" s="290"/>
      <c r="BB338" s="290"/>
      <c r="BC338" s="290"/>
      <c r="BD338" s="290"/>
      <c r="BE338" s="290"/>
      <c r="BF338" s="290"/>
      <c r="BG338" s="290"/>
      <c r="BH338" s="290"/>
      <c r="BI338" s="290"/>
      <c r="BJ338" s="290"/>
      <c r="BK338" s="290"/>
      <c r="BL338" s="290"/>
      <c r="BM338" s="290"/>
      <c r="BN338" s="290"/>
      <c r="BO338" s="290"/>
      <c r="BP338" s="290"/>
      <c r="BQ338" s="290"/>
      <c r="BR338" s="290"/>
      <c r="BS338" s="290"/>
      <c r="BT338" s="290"/>
      <c r="BU338" s="290"/>
      <c r="BV338" s="290"/>
      <c r="BW338" s="290"/>
      <c r="BX338" s="290"/>
      <c r="BY338" s="290"/>
      <c r="BZ338" s="290"/>
      <c r="CA338" s="291">
        <f t="shared" si="75"/>
        <v>0</v>
      </c>
      <c r="CB338" s="292" t="e">
        <f t="shared" si="73"/>
        <v>#DIV/0!</v>
      </c>
      <c r="CC338" s="291">
        <f t="shared" si="68"/>
        <v>0</v>
      </c>
      <c r="CD338" s="292" t="e">
        <f t="shared" si="74"/>
        <v>#DIV/0!</v>
      </c>
      <c r="CE338" s="291">
        <f t="shared" si="69"/>
        <v>0</v>
      </c>
      <c r="CF338" s="292" t="e">
        <f t="shared" si="76"/>
        <v>#DIV/0!</v>
      </c>
      <c r="CG338" s="291" t="e">
        <f t="shared" si="77"/>
        <v>#DIV/0!</v>
      </c>
      <c r="CH338" s="291" t="e">
        <f t="shared" si="78"/>
        <v>#DIV/0!</v>
      </c>
      <c r="CI338" s="274"/>
    </row>
    <row r="339" spans="1:87" ht="24">
      <c r="A339" s="652"/>
      <c r="B339" s="647"/>
      <c r="C339" s="658"/>
      <c r="D339" s="643"/>
      <c r="E339" s="643"/>
      <c r="F339" s="643"/>
      <c r="G339" s="617"/>
      <c r="H339" s="290" t="s">
        <v>1586</v>
      </c>
      <c r="I339" s="290" t="s">
        <v>1303</v>
      </c>
      <c r="J339" s="70" t="s">
        <v>1163</v>
      </c>
      <c r="K339" s="288" t="s">
        <v>1082</v>
      </c>
      <c r="L339" s="289" t="s">
        <v>648</v>
      </c>
      <c r="M339" s="290"/>
      <c r="N339" s="290"/>
      <c r="O339" s="290"/>
      <c r="P339" s="290" t="s">
        <v>648</v>
      </c>
      <c r="Q339" s="290"/>
      <c r="R339" s="290"/>
      <c r="S339" s="290"/>
      <c r="T339" s="290"/>
      <c r="U339" s="290"/>
      <c r="V339" s="290"/>
      <c r="W339" s="290"/>
      <c r="X339" s="290"/>
      <c r="Y339" s="290"/>
      <c r="Z339" s="290"/>
      <c r="AA339" s="290"/>
      <c r="AB339" s="290"/>
      <c r="AC339" s="290"/>
      <c r="AD339" s="290"/>
      <c r="AE339" s="290"/>
      <c r="AF339" s="290"/>
      <c r="AG339" s="290"/>
      <c r="AH339" s="290"/>
      <c r="AI339" s="290" t="s">
        <v>1769</v>
      </c>
      <c r="AJ339" s="290"/>
      <c r="AK339" s="290"/>
      <c r="AL339" s="290"/>
      <c r="AM339" s="290"/>
      <c r="AN339" s="290"/>
      <c r="AO339" s="290"/>
      <c r="AP339" s="290"/>
      <c r="AQ339" s="290"/>
      <c r="AR339" s="290"/>
      <c r="AS339" s="290"/>
      <c r="AT339" s="290"/>
      <c r="AU339" s="290"/>
      <c r="AV339" s="290"/>
      <c r="AW339" s="290"/>
      <c r="AX339" s="290"/>
      <c r="AY339" s="290"/>
      <c r="AZ339" s="290"/>
      <c r="BA339" s="290"/>
      <c r="BB339" s="290"/>
      <c r="BC339" s="290"/>
      <c r="BD339" s="290"/>
      <c r="BE339" s="290"/>
      <c r="BF339" s="290"/>
      <c r="BG339" s="290"/>
      <c r="BH339" s="290"/>
      <c r="BI339" s="290"/>
      <c r="BJ339" s="290"/>
      <c r="BK339" s="290"/>
      <c r="BL339" s="290"/>
      <c r="BM339" s="290"/>
      <c r="BN339" s="290"/>
      <c r="BO339" s="290"/>
      <c r="BP339" s="290"/>
      <c r="BQ339" s="290"/>
      <c r="BR339" s="290"/>
      <c r="BS339" s="290"/>
      <c r="BT339" s="290"/>
      <c r="BU339" s="290"/>
      <c r="BV339" s="290"/>
      <c r="BW339" s="290"/>
      <c r="BX339" s="290"/>
      <c r="BY339" s="290"/>
      <c r="BZ339" s="290"/>
      <c r="CA339" s="291">
        <f t="shared" si="75"/>
        <v>0</v>
      </c>
      <c r="CB339" s="292" t="e">
        <f t="shared" si="73"/>
        <v>#DIV/0!</v>
      </c>
      <c r="CC339" s="291">
        <f t="shared" si="68"/>
        <v>0</v>
      </c>
      <c r="CD339" s="292" t="e">
        <f t="shared" si="74"/>
        <v>#DIV/0!</v>
      </c>
      <c r="CE339" s="291">
        <f t="shared" si="69"/>
        <v>0</v>
      </c>
      <c r="CF339" s="292" t="e">
        <f t="shared" si="76"/>
        <v>#DIV/0!</v>
      </c>
      <c r="CG339" s="291" t="e">
        <f t="shared" si="77"/>
        <v>#DIV/0!</v>
      </c>
      <c r="CH339" s="291" t="e">
        <f t="shared" si="78"/>
        <v>#DIV/0!</v>
      </c>
      <c r="CI339" s="274"/>
    </row>
    <row r="340" spans="1:87" ht="24">
      <c r="A340" s="652"/>
      <c r="B340" s="647"/>
      <c r="C340" s="658"/>
      <c r="D340" s="643"/>
      <c r="E340" s="643"/>
      <c r="F340" s="643"/>
      <c r="G340" s="617"/>
      <c r="H340" s="290" t="s">
        <v>1892</v>
      </c>
      <c r="I340" s="290" t="s">
        <v>1303</v>
      </c>
      <c r="J340" s="70" t="s">
        <v>1163</v>
      </c>
      <c r="K340" s="288" t="s">
        <v>1082</v>
      </c>
      <c r="L340" s="289" t="s">
        <v>648</v>
      </c>
      <c r="M340" s="290"/>
      <c r="N340" s="290"/>
      <c r="O340" s="290"/>
      <c r="P340" s="290" t="s">
        <v>648</v>
      </c>
      <c r="Q340" s="290"/>
      <c r="R340" s="290"/>
      <c r="S340" s="290"/>
      <c r="T340" s="290"/>
      <c r="U340" s="290"/>
      <c r="V340" s="290"/>
      <c r="W340" s="290"/>
      <c r="X340" s="290"/>
      <c r="Y340" s="290"/>
      <c r="Z340" s="290"/>
      <c r="AA340" s="290"/>
      <c r="AB340" s="290"/>
      <c r="AC340" s="290"/>
      <c r="AD340" s="290"/>
      <c r="AE340" s="290"/>
      <c r="AF340" s="290"/>
      <c r="AG340" s="290"/>
      <c r="AH340" s="290"/>
      <c r="AI340" s="290"/>
      <c r="AJ340" s="290" t="s">
        <v>1769</v>
      </c>
      <c r="AK340" s="290"/>
      <c r="AL340" s="290"/>
      <c r="AM340" s="290"/>
      <c r="AN340" s="290"/>
      <c r="AO340" s="290"/>
      <c r="AP340" s="290"/>
      <c r="AQ340" s="290"/>
      <c r="AR340" s="290"/>
      <c r="AS340" s="290"/>
      <c r="AT340" s="290"/>
      <c r="AU340" s="290"/>
      <c r="AV340" s="290"/>
      <c r="AW340" s="290"/>
      <c r="AX340" s="290"/>
      <c r="AY340" s="290"/>
      <c r="AZ340" s="290"/>
      <c r="BA340" s="290"/>
      <c r="BB340" s="290"/>
      <c r="BC340" s="290"/>
      <c r="BD340" s="290"/>
      <c r="BE340" s="290"/>
      <c r="BF340" s="290"/>
      <c r="BG340" s="290"/>
      <c r="BH340" s="290"/>
      <c r="BI340" s="290"/>
      <c r="BJ340" s="290"/>
      <c r="BK340" s="290"/>
      <c r="BL340" s="290"/>
      <c r="BM340" s="290"/>
      <c r="BN340" s="290"/>
      <c r="BO340" s="290"/>
      <c r="BP340" s="290"/>
      <c r="BQ340" s="290"/>
      <c r="BR340" s="290"/>
      <c r="BS340" s="290"/>
      <c r="BT340" s="290"/>
      <c r="BU340" s="290"/>
      <c r="BV340" s="290"/>
      <c r="BW340" s="290"/>
      <c r="BX340" s="290"/>
      <c r="BY340" s="290"/>
      <c r="BZ340" s="290"/>
      <c r="CA340" s="291">
        <f t="shared" si="75"/>
        <v>0</v>
      </c>
      <c r="CB340" s="292" t="e">
        <f t="shared" si="73"/>
        <v>#DIV/0!</v>
      </c>
      <c r="CC340" s="291">
        <f t="shared" si="68"/>
        <v>0</v>
      </c>
      <c r="CD340" s="292" t="e">
        <f t="shared" si="74"/>
        <v>#DIV/0!</v>
      </c>
      <c r="CE340" s="291">
        <f t="shared" si="69"/>
        <v>0</v>
      </c>
      <c r="CF340" s="292" t="e">
        <f t="shared" si="76"/>
        <v>#DIV/0!</v>
      </c>
      <c r="CG340" s="291" t="e">
        <f t="shared" si="77"/>
        <v>#DIV/0!</v>
      </c>
      <c r="CH340" s="291" t="e">
        <f t="shared" si="78"/>
        <v>#DIV/0!</v>
      </c>
      <c r="CI340" s="274"/>
    </row>
    <row r="341" spans="1:87" ht="24">
      <c r="A341" s="652"/>
      <c r="B341" s="647"/>
      <c r="C341" s="658"/>
      <c r="D341" s="643"/>
      <c r="E341" s="643"/>
      <c r="F341" s="643"/>
      <c r="G341" s="617"/>
      <c r="H341" s="290" t="s">
        <v>1893</v>
      </c>
      <c r="I341" s="290" t="s">
        <v>1303</v>
      </c>
      <c r="J341" s="70" t="s">
        <v>1163</v>
      </c>
      <c r="K341" s="288" t="s">
        <v>1082</v>
      </c>
      <c r="L341" s="289" t="s">
        <v>648</v>
      </c>
      <c r="M341" s="290"/>
      <c r="N341" s="290"/>
      <c r="O341" s="290"/>
      <c r="P341" s="290" t="s">
        <v>648</v>
      </c>
      <c r="Q341" s="290"/>
      <c r="R341" s="290"/>
      <c r="S341" s="290"/>
      <c r="T341" s="290"/>
      <c r="U341" s="290"/>
      <c r="V341" s="290"/>
      <c r="W341" s="290"/>
      <c r="X341" s="290"/>
      <c r="Y341" s="290"/>
      <c r="Z341" s="290"/>
      <c r="AA341" s="290"/>
      <c r="AB341" s="290"/>
      <c r="AC341" s="290"/>
      <c r="AD341" s="290"/>
      <c r="AE341" s="290"/>
      <c r="AF341" s="290"/>
      <c r="AG341" s="290"/>
      <c r="AH341" s="290"/>
      <c r="AI341" s="290"/>
      <c r="AJ341" s="290"/>
      <c r="AK341" s="290" t="s">
        <v>1769</v>
      </c>
      <c r="AL341" s="290"/>
      <c r="AM341" s="290"/>
      <c r="AN341" s="290"/>
      <c r="AO341" s="290"/>
      <c r="AP341" s="290"/>
      <c r="AQ341" s="290"/>
      <c r="AR341" s="290"/>
      <c r="AS341" s="290"/>
      <c r="AT341" s="290"/>
      <c r="AU341" s="290"/>
      <c r="AV341" s="290"/>
      <c r="AW341" s="290"/>
      <c r="AX341" s="290"/>
      <c r="AY341" s="290"/>
      <c r="AZ341" s="290"/>
      <c r="BA341" s="290"/>
      <c r="BB341" s="290"/>
      <c r="BC341" s="290"/>
      <c r="BD341" s="290"/>
      <c r="BE341" s="290"/>
      <c r="BF341" s="290"/>
      <c r="BG341" s="290"/>
      <c r="BH341" s="290"/>
      <c r="BI341" s="290"/>
      <c r="BJ341" s="290"/>
      <c r="BK341" s="290"/>
      <c r="BL341" s="290"/>
      <c r="BM341" s="290"/>
      <c r="BN341" s="290"/>
      <c r="BO341" s="290"/>
      <c r="BP341" s="290"/>
      <c r="BQ341" s="290"/>
      <c r="BR341" s="290"/>
      <c r="BS341" s="290"/>
      <c r="BT341" s="290"/>
      <c r="BU341" s="290"/>
      <c r="BV341" s="290"/>
      <c r="BW341" s="290"/>
      <c r="BX341" s="290"/>
      <c r="BY341" s="290"/>
      <c r="BZ341" s="290"/>
      <c r="CA341" s="291">
        <f t="shared" si="75"/>
        <v>0</v>
      </c>
      <c r="CB341" s="292" t="e">
        <f t="shared" si="73"/>
        <v>#DIV/0!</v>
      </c>
      <c r="CC341" s="291">
        <f t="shared" si="68"/>
        <v>0</v>
      </c>
      <c r="CD341" s="292" t="e">
        <f t="shared" si="74"/>
        <v>#DIV/0!</v>
      </c>
      <c r="CE341" s="291">
        <f t="shared" si="69"/>
        <v>0</v>
      </c>
      <c r="CF341" s="292" t="e">
        <f t="shared" si="76"/>
        <v>#DIV/0!</v>
      </c>
      <c r="CG341" s="291" t="e">
        <f t="shared" si="77"/>
        <v>#DIV/0!</v>
      </c>
      <c r="CH341" s="291" t="e">
        <f t="shared" si="78"/>
        <v>#DIV/0!</v>
      </c>
      <c r="CI341" s="274"/>
    </row>
    <row r="342" spans="1:87" ht="24">
      <c r="A342" s="652"/>
      <c r="B342" s="647"/>
      <c r="C342" s="658"/>
      <c r="D342" s="643"/>
      <c r="E342" s="643"/>
      <c r="F342" s="643"/>
      <c r="G342" s="617"/>
      <c r="H342" s="290" t="s">
        <v>1894</v>
      </c>
      <c r="I342" s="290" t="s">
        <v>1303</v>
      </c>
      <c r="J342" s="70" t="s">
        <v>1163</v>
      </c>
      <c r="K342" s="288" t="s">
        <v>1082</v>
      </c>
      <c r="L342" s="289" t="s">
        <v>648</v>
      </c>
      <c r="M342" s="290"/>
      <c r="N342" s="290"/>
      <c r="O342" s="290"/>
      <c r="P342" s="290" t="s">
        <v>648</v>
      </c>
      <c r="Q342" s="290"/>
      <c r="R342" s="290"/>
      <c r="S342" s="290"/>
      <c r="T342" s="290"/>
      <c r="U342" s="290"/>
      <c r="V342" s="290"/>
      <c r="W342" s="290"/>
      <c r="X342" s="290"/>
      <c r="Y342" s="290"/>
      <c r="Z342" s="290"/>
      <c r="AA342" s="290"/>
      <c r="AB342" s="290"/>
      <c r="AC342" s="290"/>
      <c r="AD342" s="290"/>
      <c r="AE342" s="290"/>
      <c r="AF342" s="290"/>
      <c r="AG342" s="290"/>
      <c r="AH342" s="290"/>
      <c r="AI342" s="290"/>
      <c r="AJ342" s="290"/>
      <c r="AK342" s="290"/>
      <c r="AL342" s="290" t="s">
        <v>1769</v>
      </c>
      <c r="AM342" s="290"/>
      <c r="AN342" s="290"/>
      <c r="AO342" s="290"/>
      <c r="AP342" s="290"/>
      <c r="AQ342" s="290"/>
      <c r="AR342" s="290"/>
      <c r="AS342" s="290"/>
      <c r="AT342" s="290"/>
      <c r="AU342" s="290"/>
      <c r="AV342" s="290"/>
      <c r="AW342" s="290"/>
      <c r="AX342" s="290"/>
      <c r="AY342" s="290"/>
      <c r="AZ342" s="290"/>
      <c r="BA342" s="290"/>
      <c r="BB342" s="290"/>
      <c r="BC342" s="290"/>
      <c r="BD342" s="290"/>
      <c r="BE342" s="290"/>
      <c r="BF342" s="290"/>
      <c r="BG342" s="290"/>
      <c r="BH342" s="290"/>
      <c r="BI342" s="290"/>
      <c r="BJ342" s="290"/>
      <c r="BK342" s="290"/>
      <c r="BL342" s="290"/>
      <c r="BM342" s="290"/>
      <c r="BN342" s="290"/>
      <c r="BO342" s="290"/>
      <c r="BP342" s="290"/>
      <c r="BQ342" s="290"/>
      <c r="BR342" s="290"/>
      <c r="BS342" s="290"/>
      <c r="BT342" s="290"/>
      <c r="BU342" s="290"/>
      <c r="BV342" s="290"/>
      <c r="BW342" s="290"/>
      <c r="BX342" s="290"/>
      <c r="BY342" s="290"/>
      <c r="BZ342" s="290"/>
      <c r="CA342" s="291">
        <f t="shared" si="75"/>
        <v>0</v>
      </c>
      <c r="CB342" s="292" t="e">
        <f t="shared" si="73"/>
        <v>#DIV/0!</v>
      </c>
      <c r="CC342" s="291">
        <f t="shared" si="68"/>
        <v>0</v>
      </c>
      <c r="CD342" s="292" t="e">
        <f t="shared" si="74"/>
        <v>#DIV/0!</v>
      </c>
      <c r="CE342" s="291">
        <f t="shared" si="69"/>
        <v>0</v>
      </c>
      <c r="CF342" s="292" t="e">
        <f t="shared" si="76"/>
        <v>#DIV/0!</v>
      </c>
      <c r="CG342" s="291" t="e">
        <f t="shared" si="77"/>
        <v>#DIV/0!</v>
      </c>
      <c r="CH342" s="291" t="e">
        <f t="shared" si="78"/>
        <v>#DIV/0!</v>
      </c>
      <c r="CI342" s="274"/>
    </row>
    <row r="343" spans="1:87" ht="24">
      <c r="A343" s="652"/>
      <c r="B343" s="647"/>
      <c r="C343" s="658"/>
      <c r="D343" s="643"/>
      <c r="E343" s="643"/>
      <c r="F343" s="643"/>
      <c r="G343" s="617"/>
      <c r="H343" s="290" t="s">
        <v>1896</v>
      </c>
      <c r="I343" s="290" t="s">
        <v>1303</v>
      </c>
      <c r="J343" s="70" t="s">
        <v>1163</v>
      </c>
      <c r="K343" s="288" t="s">
        <v>1082</v>
      </c>
      <c r="L343" s="289" t="s">
        <v>648</v>
      </c>
      <c r="M343" s="290"/>
      <c r="N343" s="290"/>
      <c r="O343" s="290"/>
      <c r="P343" s="290"/>
      <c r="Q343" s="290" t="s">
        <v>648</v>
      </c>
      <c r="R343" s="290"/>
      <c r="S343" s="290"/>
      <c r="T343" s="290"/>
      <c r="U343" s="290"/>
      <c r="V343" s="290"/>
      <c r="W343" s="290"/>
      <c r="X343" s="290"/>
      <c r="Y343" s="290"/>
      <c r="Z343" s="290"/>
      <c r="AA343" s="290"/>
      <c r="AB343" s="290"/>
      <c r="AC343" s="290"/>
      <c r="AD343" s="290"/>
      <c r="AE343" s="290"/>
      <c r="AF343" s="290"/>
      <c r="AG343" s="290"/>
      <c r="AH343" s="290"/>
      <c r="AI343" s="290"/>
      <c r="AJ343" s="290"/>
      <c r="AK343" s="290"/>
      <c r="AL343" s="290"/>
      <c r="AM343" s="290" t="s">
        <v>1769</v>
      </c>
      <c r="AN343" s="290"/>
      <c r="AO343" s="290"/>
      <c r="AP343" s="290"/>
      <c r="AQ343" s="290"/>
      <c r="AR343" s="290"/>
      <c r="AS343" s="290"/>
      <c r="AT343" s="290"/>
      <c r="AU343" s="290"/>
      <c r="AV343" s="290"/>
      <c r="AW343" s="290"/>
      <c r="AX343" s="290"/>
      <c r="AY343" s="290"/>
      <c r="AZ343" s="290"/>
      <c r="BA343" s="290"/>
      <c r="BB343" s="290"/>
      <c r="BC343" s="290"/>
      <c r="BD343" s="290"/>
      <c r="BE343" s="290"/>
      <c r="BF343" s="290"/>
      <c r="BG343" s="290"/>
      <c r="BH343" s="290"/>
      <c r="BI343" s="290"/>
      <c r="BJ343" s="290"/>
      <c r="BK343" s="290"/>
      <c r="BL343" s="290"/>
      <c r="BM343" s="290"/>
      <c r="BN343" s="290"/>
      <c r="BO343" s="290"/>
      <c r="BP343" s="290"/>
      <c r="BQ343" s="290"/>
      <c r="BR343" s="290"/>
      <c r="BS343" s="290"/>
      <c r="BT343" s="290"/>
      <c r="BU343" s="290"/>
      <c r="BV343" s="290"/>
      <c r="BW343" s="290"/>
      <c r="BX343" s="290"/>
      <c r="BY343" s="290"/>
      <c r="BZ343" s="290"/>
      <c r="CA343" s="291">
        <f t="shared" si="75"/>
        <v>0</v>
      </c>
      <c r="CB343" s="292" t="e">
        <f t="shared" si="73"/>
        <v>#DIV/0!</v>
      </c>
      <c r="CC343" s="291">
        <f t="shared" si="68"/>
        <v>0</v>
      </c>
      <c r="CD343" s="292" t="e">
        <f t="shared" si="74"/>
        <v>#DIV/0!</v>
      </c>
      <c r="CE343" s="291">
        <f t="shared" si="69"/>
        <v>0</v>
      </c>
      <c r="CF343" s="292" t="e">
        <f t="shared" si="76"/>
        <v>#DIV/0!</v>
      </c>
      <c r="CG343" s="291" t="e">
        <f t="shared" si="77"/>
        <v>#DIV/0!</v>
      </c>
      <c r="CH343" s="291" t="e">
        <f t="shared" si="78"/>
        <v>#DIV/0!</v>
      </c>
      <c r="CI343" s="274"/>
    </row>
    <row r="344" spans="1:87" ht="24">
      <c r="A344" s="652"/>
      <c r="B344" s="647"/>
      <c r="C344" s="658"/>
      <c r="D344" s="643"/>
      <c r="E344" s="643"/>
      <c r="F344" s="643"/>
      <c r="G344" s="617"/>
      <c r="H344" s="290" t="s">
        <v>1895</v>
      </c>
      <c r="I344" s="290" t="s">
        <v>1303</v>
      </c>
      <c r="J344" s="70" t="s">
        <v>1163</v>
      </c>
      <c r="K344" s="288" t="s">
        <v>1082</v>
      </c>
      <c r="L344" s="289" t="s">
        <v>648</v>
      </c>
      <c r="M344" s="290"/>
      <c r="N344" s="290"/>
      <c r="O344" s="290"/>
      <c r="P344" s="290"/>
      <c r="Q344" s="290" t="s">
        <v>648</v>
      </c>
      <c r="R344" s="290"/>
      <c r="S344" s="290"/>
      <c r="T344" s="290"/>
      <c r="U344" s="290"/>
      <c r="V344" s="290"/>
      <c r="W344" s="290"/>
      <c r="X344" s="290"/>
      <c r="Y344" s="290"/>
      <c r="Z344" s="290"/>
      <c r="AA344" s="290"/>
      <c r="AB344" s="290"/>
      <c r="AC344" s="290"/>
      <c r="AD344" s="290"/>
      <c r="AE344" s="290"/>
      <c r="AF344" s="290"/>
      <c r="AG344" s="290"/>
      <c r="AH344" s="290"/>
      <c r="AI344" s="290"/>
      <c r="AJ344" s="290"/>
      <c r="AK344" s="290"/>
      <c r="AL344" s="290"/>
      <c r="AM344" s="290"/>
      <c r="AN344" s="290" t="s">
        <v>1769</v>
      </c>
      <c r="AO344" s="290"/>
      <c r="AP344" s="290"/>
      <c r="AQ344" s="290"/>
      <c r="AR344" s="290"/>
      <c r="AS344" s="290"/>
      <c r="AT344" s="290"/>
      <c r="AU344" s="290"/>
      <c r="AV344" s="290"/>
      <c r="AW344" s="290"/>
      <c r="AX344" s="290"/>
      <c r="AY344" s="290"/>
      <c r="AZ344" s="290"/>
      <c r="BA344" s="290"/>
      <c r="BB344" s="290"/>
      <c r="BC344" s="290"/>
      <c r="BD344" s="290"/>
      <c r="BE344" s="290"/>
      <c r="BF344" s="290"/>
      <c r="BG344" s="290"/>
      <c r="BH344" s="290"/>
      <c r="BI344" s="290"/>
      <c r="BJ344" s="290"/>
      <c r="BK344" s="290"/>
      <c r="BL344" s="290"/>
      <c r="BM344" s="290"/>
      <c r="BN344" s="290"/>
      <c r="BO344" s="290"/>
      <c r="BP344" s="290"/>
      <c r="BQ344" s="290"/>
      <c r="BR344" s="290"/>
      <c r="BS344" s="290"/>
      <c r="BT344" s="290"/>
      <c r="BU344" s="290"/>
      <c r="BV344" s="290"/>
      <c r="BW344" s="290"/>
      <c r="BX344" s="290"/>
      <c r="BY344" s="290"/>
      <c r="BZ344" s="290"/>
      <c r="CA344" s="291">
        <f t="shared" si="75"/>
        <v>0</v>
      </c>
      <c r="CB344" s="292" t="e">
        <f t="shared" si="73"/>
        <v>#DIV/0!</v>
      </c>
      <c r="CC344" s="291">
        <f t="shared" si="68"/>
        <v>0</v>
      </c>
      <c r="CD344" s="292" t="e">
        <f t="shared" si="74"/>
        <v>#DIV/0!</v>
      </c>
      <c r="CE344" s="291">
        <f t="shared" si="69"/>
        <v>0</v>
      </c>
      <c r="CF344" s="292" t="e">
        <f t="shared" si="76"/>
        <v>#DIV/0!</v>
      </c>
      <c r="CG344" s="291" t="e">
        <f t="shared" si="77"/>
        <v>#DIV/0!</v>
      </c>
      <c r="CH344" s="291" t="e">
        <f t="shared" si="78"/>
        <v>#DIV/0!</v>
      </c>
      <c r="CI344" s="274"/>
    </row>
    <row r="345" spans="1:87" ht="24">
      <c r="A345" s="652"/>
      <c r="B345" s="647"/>
      <c r="C345" s="658"/>
      <c r="D345" s="643"/>
      <c r="E345" s="643"/>
      <c r="F345" s="643"/>
      <c r="G345" s="617"/>
      <c r="H345" s="290" t="s">
        <v>1897</v>
      </c>
      <c r="I345" s="290" t="s">
        <v>1303</v>
      </c>
      <c r="J345" s="70" t="s">
        <v>1163</v>
      </c>
      <c r="K345" s="288" t="s">
        <v>1082</v>
      </c>
      <c r="L345" s="289" t="s">
        <v>648</v>
      </c>
      <c r="M345" s="290"/>
      <c r="N345" s="290"/>
      <c r="O345" s="290"/>
      <c r="P345" s="290"/>
      <c r="Q345" s="290" t="s">
        <v>648</v>
      </c>
      <c r="R345" s="290"/>
      <c r="S345" s="290"/>
      <c r="T345" s="290"/>
      <c r="U345" s="290"/>
      <c r="V345" s="290"/>
      <c r="W345" s="290"/>
      <c r="X345" s="290"/>
      <c r="Y345" s="290"/>
      <c r="Z345" s="290"/>
      <c r="AA345" s="290"/>
      <c r="AB345" s="290"/>
      <c r="AC345" s="290"/>
      <c r="AD345" s="290"/>
      <c r="AE345" s="290"/>
      <c r="AF345" s="290"/>
      <c r="AG345" s="290"/>
      <c r="AH345" s="290"/>
      <c r="AI345" s="290"/>
      <c r="AJ345" s="290"/>
      <c r="AK345" s="290"/>
      <c r="AL345" s="290"/>
      <c r="AM345" s="290"/>
      <c r="AN345" s="290"/>
      <c r="AO345" s="290" t="s">
        <v>1769</v>
      </c>
      <c r="AP345" s="290"/>
      <c r="AQ345" s="290"/>
      <c r="AR345" s="290"/>
      <c r="AS345" s="290"/>
      <c r="AT345" s="290"/>
      <c r="AU345" s="290"/>
      <c r="AV345" s="290"/>
      <c r="AW345" s="290"/>
      <c r="AX345" s="290"/>
      <c r="AY345" s="290"/>
      <c r="AZ345" s="290"/>
      <c r="BA345" s="290"/>
      <c r="BB345" s="290"/>
      <c r="BC345" s="290"/>
      <c r="BD345" s="290"/>
      <c r="BE345" s="290"/>
      <c r="BF345" s="290"/>
      <c r="BG345" s="290"/>
      <c r="BH345" s="290"/>
      <c r="BI345" s="290"/>
      <c r="BJ345" s="290"/>
      <c r="BK345" s="290"/>
      <c r="BL345" s="290"/>
      <c r="BM345" s="290"/>
      <c r="BN345" s="290"/>
      <c r="BO345" s="290"/>
      <c r="BP345" s="290"/>
      <c r="BQ345" s="290"/>
      <c r="BR345" s="290"/>
      <c r="BS345" s="290"/>
      <c r="BT345" s="290"/>
      <c r="BU345" s="290"/>
      <c r="BV345" s="290"/>
      <c r="BW345" s="290"/>
      <c r="BX345" s="290"/>
      <c r="BY345" s="290"/>
      <c r="BZ345" s="290"/>
      <c r="CA345" s="291">
        <f t="shared" si="75"/>
        <v>0</v>
      </c>
      <c r="CB345" s="292" t="e">
        <f t="shared" si="73"/>
        <v>#DIV/0!</v>
      </c>
      <c r="CC345" s="291">
        <f t="shared" si="68"/>
        <v>0</v>
      </c>
      <c r="CD345" s="292" t="e">
        <f t="shared" si="74"/>
        <v>#DIV/0!</v>
      </c>
      <c r="CE345" s="291">
        <f t="shared" si="69"/>
        <v>0</v>
      </c>
      <c r="CF345" s="292" t="e">
        <f t="shared" si="76"/>
        <v>#DIV/0!</v>
      </c>
      <c r="CG345" s="291" t="e">
        <f t="shared" si="77"/>
        <v>#DIV/0!</v>
      </c>
      <c r="CH345" s="291" t="e">
        <f t="shared" si="78"/>
        <v>#DIV/0!</v>
      </c>
      <c r="CI345" s="274"/>
    </row>
    <row r="346" spans="1:87" ht="24">
      <c r="A346" s="652"/>
      <c r="B346" s="647"/>
      <c r="C346" s="658"/>
      <c r="D346" s="643"/>
      <c r="E346" s="643"/>
      <c r="F346" s="643"/>
      <c r="G346" s="617"/>
      <c r="H346" s="290" t="s">
        <v>1898</v>
      </c>
      <c r="I346" s="290" t="s">
        <v>1303</v>
      </c>
      <c r="J346" s="70" t="s">
        <v>1163</v>
      </c>
      <c r="K346" s="288" t="s">
        <v>1082</v>
      </c>
      <c r="L346" s="289" t="s">
        <v>648</v>
      </c>
      <c r="M346" s="290"/>
      <c r="N346" s="290"/>
      <c r="O346" s="290"/>
      <c r="P346" s="290"/>
      <c r="Q346" s="290" t="s">
        <v>648</v>
      </c>
      <c r="R346" s="290"/>
      <c r="S346" s="290"/>
      <c r="T346" s="290"/>
      <c r="U346" s="290"/>
      <c r="V346" s="290"/>
      <c r="W346" s="290"/>
      <c r="X346" s="290"/>
      <c r="Y346" s="290"/>
      <c r="Z346" s="290"/>
      <c r="AA346" s="290"/>
      <c r="AB346" s="290"/>
      <c r="AC346" s="290"/>
      <c r="AD346" s="290"/>
      <c r="AE346" s="290"/>
      <c r="AF346" s="290"/>
      <c r="AG346" s="290"/>
      <c r="AH346" s="290"/>
      <c r="AI346" s="290"/>
      <c r="AJ346" s="290"/>
      <c r="AK346" s="290"/>
      <c r="AL346" s="290"/>
      <c r="AM346" s="290"/>
      <c r="AN346" s="290"/>
      <c r="AO346" s="290"/>
      <c r="AP346" s="290" t="s">
        <v>1769</v>
      </c>
      <c r="AQ346" s="290"/>
      <c r="AR346" s="290"/>
      <c r="AS346" s="290"/>
      <c r="AT346" s="290"/>
      <c r="AU346" s="290"/>
      <c r="AV346" s="290"/>
      <c r="AW346" s="290"/>
      <c r="AX346" s="290"/>
      <c r="AY346" s="290"/>
      <c r="AZ346" s="290"/>
      <c r="BA346" s="290"/>
      <c r="BB346" s="290"/>
      <c r="BC346" s="290"/>
      <c r="BD346" s="290"/>
      <c r="BE346" s="290"/>
      <c r="BF346" s="290"/>
      <c r="BG346" s="290"/>
      <c r="BH346" s="290"/>
      <c r="BI346" s="290"/>
      <c r="BJ346" s="290"/>
      <c r="BK346" s="290"/>
      <c r="BL346" s="290"/>
      <c r="BM346" s="290"/>
      <c r="BN346" s="290"/>
      <c r="BO346" s="290"/>
      <c r="BP346" s="290"/>
      <c r="BQ346" s="290"/>
      <c r="BR346" s="290"/>
      <c r="BS346" s="290"/>
      <c r="BT346" s="290"/>
      <c r="BU346" s="290"/>
      <c r="BV346" s="290"/>
      <c r="BW346" s="290"/>
      <c r="BX346" s="290"/>
      <c r="BY346" s="290"/>
      <c r="BZ346" s="290"/>
      <c r="CA346" s="291">
        <f t="shared" si="75"/>
        <v>0</v>
      </c>
      <c r="CB346" s="292" t="e">
        <f t="shared" si="73"/>
        <v>#DIV/0!</v>
      </c>
      <c r="CC346" s="291">
        <f t="shared" si="68"/>
        <v>0</v>
      </c>
      <c r="CD346" s="292" t="e">
        <f t="shared" si="74"/>
        <v>#DIV/0!</v>
      </c>
      <c r="CE346" s="291">
        <f t="shared" si="69"/>
        <v>0</v>
      </c>
      <c r="CF346" s="292" t="e">
        <f t="shared" si="76"/>
        <v>#DIV/0!</v>
      </c>
      <c r="CG346" s="291" t="e">
        <f t="shared" si="77"/>
        <v>#DIV/0!</v>
      </c>
      <c r="CH346" s="291" t="e">
        <f t="shared" si="78"/>
        <v>#DIV/0!</v>
      </c>
      <c r="CI346" s="274"/>
    </row>
    <row r="347" spans="1:87" ht="24">
      <c r="A347" s="652"/>
      <c r="B347" s="647"/>
      <c r="C347" s="658"/>
      <c r="D347" s="643"/>
      <c r="E347" s="643"/>
      <c r="F347" s="643"/>
      <c r="G347" s="617"/>
      <c r="H347" s="290" t="s">
        <v>1582</v>
      </c>
      <c r="I347" s="290" t="s">
        <v>1303</v>
      </c>
      <c r="J347" s="70" t="s">
        <v>1163</v>
      </c>
      <c r="K347" s="288" t="s">
        <v>1082</v>
      </c>
      <c r="L347" s="289" t="s">
        <v>648</v>
      </c>
      <c r="M347" s="290"/>
      <c r="N347" s="290"/>
      <c r="O347" s="290"/>
      <c r="P347" s="290"/>
      <c r="Q347" s="290"/>
      <c r="R347" s="290" t="s">
        <v>648</v>
      </c>
      <c r="S347" s="290"/>
      <c r="T347" s="290"/>
      <c r="U347" s="290"/>
      <c r="V347" s="290"/>
      <c r="W347" s="290"/>
      <c r="X347" s="290"/>
      <c r="Y347" s="290"/>
      <c r="Z347" s="290"/>
      <c r="AA347" s="290"/>
      <c r="AB347" s="290"/>
      <c r="AC347" s="290"/>
      <c r="AD347" s="290"/>
      <c r="AE347" s="290"/>
      <c r="AF347" s="290"/>
      <c r="AG347" s="290"/>
      <c r="AH347" s="290"/>
      <c r="AI347" s="290"/>
      <c r="AJ347" s="290"/>
      <c r="AK347" s="290"/>
      <c r="AL347" s="290"/>
      <c r="AM347" s="290"/>
      <c r="AN347" s="290"/>
      <c r="AO347" s="290"/>
      <c r="AP347" s="290"/>
      <c r="AQ347" s="290" t="s">
        <v>1769</v>
      </c>
      <c r="AR347" s="290"/>
      <c r="AS347" s="290"/>
      <c r="AT347" s="290"/>
      <c r="AU347" s="290"/>
      <c r="AV347" s="290"/>
      <c r="AW347" s="290"/>
      <c r="AX347" s="290"/>
      <c r="AY347" s="290"/>
      <c r="AZ347" s="290"/>
      <c r="BA347" s="290"/>
      <c r="BB347" s="290"/>
      <c r="BC347" s="290"/>
      <c r="BD347" s="290"/>
      <c r="BE347" s="290"/>
      <c r="BF347" s="290"/>
      <c r="BG347" s="290"/>
      <c r="BH347" s="290"/>
      <c r="BI347" s="290"/>
      <c r="BJ347" s="290"/>
      <c r="BK347" s="290"/>
      <c r="BL347" s="290"/>
      <c r="BM347" s="290"/>
      <c r="BN347" s="290"/>
      <c r="BO347" s="290"/>
      <c r="BP347" s="290"/>
      <c r="BQ347" s="290"/>
      <c r="BR347" s="290"/>
      <c r="BS347" s="290"/>
      <c r="BT347" s="290"/>
      <c r="BU347" s="290"/>
      <c r="BV347" s="290"/>
      <c r="BW347" s="290"/>
      <c r="BX347" s="290"/>
      <c r="BY347" s="290"/>
      <c r="BZ347" s="290"/>
      <c r="CA347" s="291">
        <f t="shared" si="75"/>
        <v>0</v>
      </c>
      <c r="CB347" s="292" t="e">
        <f t="shared" si="73"/>
        <v>#DIV/0!</v>
      </c>
      <c r="CC347" s="291">
        <f t="shared" si="68"/>
        <v>0</v>
      </c>
      <c r="CD347" s="292" t="e">
        <f t="shared" si="74"/>
        <v>#DIV/0!</v>
      </c>
      <c r="CE347" s="291">
        <f t="shared" si="69"/>
        <v>0</v>
      </c>
      <c r="CF347" s="292" t="e">
        <f t="shared" si="76"/>
        <v>#DIV/0!</v>
      </c>
      <c r="CG347" s="291" t="e">
        <f t="shared" si="77"/>
        <v>#DIV/0!</v>
      </c>
      <c r="CH347" s="291" t="e">
        <f t="shared" si="78"/>
        <v>#DIV/0!</v>
      </c>
      <c r="CI347" s="274"/>
    </row>
    <row r="348" spans="1:87" ht="24">
      <c r="A348" s="652"/>
      <c r="B348" s="647"/>
      <c r="C348" s="658"/>
      <c r="D348" s="643"/>
      <c r="E348" s="643"/>
      <c r="F348" s="643"/>
      <c r="G348" s="617"/>
      <c r="H348" s="290" t="s">
        <v>1899</v>
      </c>
      <c r="I348" s="290" t="s">
        <v>1303</v>
      </c>
      <c r="J348" s="70" t="s">
        <v>1163</v>
      </c>
      <c r="K348" s="288" t="s">
        <v>1082</v>
      </c>
      <c r="L348" s="289" t="s">
        <v>648</v>
      </c>
      <c r="M348" s="290"/>
      <c r="N348" s="290"/>
      <c r="O348" s="290"/>
      <c r="P348" s="290"/>
      <c r="Q348" s="290"/>
      <c r="R348" s="290" t="s">
        <v>648</v>
      </c>
      <c r="S348" s="290"/>
      <c r="T348" s="290"/>
      <c r="U348" s="290"/>
      <c r="V348" s="290"/>
      <c r="W348" s="290"/>
      <c r="X348" s="290"/>
      <c r="Y348" s="290"/>
      <c r="Z348" s="290"/>
      <c r="AA348" s="290"/>
      <c r="AB348" s="290"/>
      <c r="AC348" s="290"/>
      <c r="AD348" s="290"/>
      <c r="AE348" s="290"/>
      <c r="AF348" s="290"/>
      <c r="AG348" s="290"/>
      <c r="AH348" s="290"/>
      <c r="AI348" s="290"/>
      <c r="AJ348" s="290"/>
      <c r="AK348" s="290"/>
      <c r="AL348" s="290"/>
      <c r="AM348" s="290"/>
      <c r="AN348" s="290"/>
      <c r="AO348" s="290"/>
      <c r="AP348" s="290"/>
      <c r="AQ348" s="290"/>
      <c r="AR348" s="290" t="s">
        <v>1769</v>
      </c>
      <c r="AS348" s="290"/>
      <c r="AT348" s="290"/>
      <c r="AU348" s="290"/>
      <c r="AV348" s="290"/>
      <c r="AW348" s="290"/>
      <c r="AX348" s="290"/>
      <c r="AY348" s="290"/>
      <c r="AZ348" s="290"/>
      <c r="BA348" s="290"/>
      <c r="BB348" s="290"/>
      <c r="BC348" s="290"/>
      <c r="BD348" s="290"/>
      <c r="BE348" s="290"/>
      <c r="BF348" s="290"/>
      <c r="BG348" s="290"/>
      <c r="BH348" s="290"/>
      <c r="BI348" s="290"/>
      <c r="BJ348" s="290"/>
      <c r="BK348" s="290"/>
      <c r="BL348" s="290"/>
      <c r="BM348" s="290"/>
      <c r="BN348" s="290"/>
      <c r="BO348" s="290"/>
      <c r="BP348" s="290"/>
      <c r="BQ348" s="290"/>
      <c r="BR348" s="290"/>
      <c r="BS348" s="290"/>
      <c r="BT348" s="290"/>
      <c r="BU348" s="290"/>
      <c r="BV348" s="290"/>
      <c r="BW348" s="290"/>
      <c r="BX348" s="290"/>
      <c r="BY348" s="290"/>
      <c r="BZ348" s="290"/>
      <c r="CA348" s="291">
        <f t="shared" si="75"/>
        <v>0</v>
      </c>
      <c r="CB348" s="292" t="e">
        <f t="shared" si="73"/>
        <v>#DIV/0!</v>
      </c>
      <c r="CC348" s="291">
        <f t="shared" si="68"/>
        <v>0</v>
      </c>
      <c r="CD348" s="292" t="e">
        <f t="shared" si="74"/>
        <v>#DIV/0!</v>
      </c>
      <c r="CE348" s="291">
        <f t="shared" si="69"/>
        <v>0</v>
      </c>
      <c r="CF348" s="292" t="e">
        <f t="shared" si="76"/>
        <v>#DIV/0!</v>
      </c>
      <c r="CG348" s="291" t="e">
        <f t="shared" si="77"/>
        <v>#DIV/0!</v>
      </c>
      <c r="CH348" s="291" t="e">
        <f t="shared" si="78"/>
        <v>#DIV/0!</v>
      </c>
      <c r="CI348" s="274"/>
    </row>
    <row r="349" spans="1:87" ht="24">
      <c r="A349" s="652"/>
      <c r="B349" s="647"/>
      <c r="C349" s="658"/>
      <c r="D349" s="643"/>
      <c r="E349" s="643"/>
      <c r="F349" s="643"/>
      <c r="G349" s="617"/>
      <c r="H349" s="290" t="s">
        <v>1900</v>
      </c>
      <c r="I349" s="290" t="s">
        <v>1303</v>
      </c>
      <c r="J349" s="70" t="s">
        <v>1163</v>
      </c>
      <c r="K349" s="288" t="s">
        <v>1082</v>
      </c>
      <c r="L349" s="289" t="s">
        <v>648</v>
      </c>
      <c r="M349" s="290"/>
      <c r="N349" s="290"/>
      <c r="O349" s="290"/>
      <c r="P349" s="290"/>
      <c r="Q349" s="290"/>
      <c r="R349" s="290" t="s">
        <v>648</v>
      </c>
      <c r="S349" s="290"/>
      <c r="T349" s="290"/>
      <c r="U349" s="290"/>
      <c r="V349" s="290"/>
      <c r="W349" s="290"/>
      <c r="X349" s="290"/>
      <c r="Y349" s="290"/>
      <c r="Z349" s="290"/>
      <c r="AA349" s="290"/>
      <c r="AB349" s="290"/>
      <c r="AC349" s="290"/>
      <c r="AD349" s="290"/>
      <c r="AE349" s="290"/>
      <c r="AF349" s="290"/>
      <c r="AG349" s="290"/>
      <c r="AH349" s="290"/>
      <c r="AI349" s="290"/>
      <c r="AJ349" s="290"/>
      <c r="AK349" s="290"/>
      <c r="AL349" s="290"/>
      <c r="AM349" s="290"/>
      <c r="AN349" s="290"/>
      <c r="AO349" s="290"/>
      <c r="AP349" s="290"/>
      <c r="AQ349" s="290"/>
      <c r="AR349" s="290"/>
      <c r="AS349" s="290"/>
      <c r="AT349" s="290"/>
      <c r="AU349" s="290"/>
      <c r="AV349" s="290"/>
      <c r="AW349" s="290"/>
      <c r="AX349" s="290" t="s">
        <v>1769</v>
      </c>
      <c r="AY349" s="290"/>
      <c r="AZ349" s="290"/>
      <c r="BA349" s="290"/>
      <c r="BB349" s="290"/>
      <c r="BC349" s="290"/>
      <c r="BD349" s="290"/>
      <c r="BE349" s="290"/>
      <c r="BF349" s="290"/>
      <c r="BG349" s="290"/>
      <c r="BH349" s="290"/>
      <c r="BI349" s="290"/>
      <c r="BJ349" s="290"/>
      <c r="BK349" s="290"/>
      <c r="BL349" s="290"/>
      <c r="BM349" s="290"/>
      <c r="BN349" s="290"/>
      <c r="BO349" s="290"/>
      <c r="BP349" s="290"/>
      <c r="BQ349" s="290"/>
      <c r="BR349" s="290"/>
      <c r="BS349" s="290"/>
      <c r="BT349" s="290"/>
      <c r="BU349" s="290"/>
      <c r="BV349" s="290"/>
      <c r="BW349" s="290"/>
      <c r="BX349" s="290"/>
      <c r="BY349" s="290"/>
      <c r="BZ349" s="290"/>
      <c r="CA349" s="291">
        <f t="shared" si="75"/>
        <v>0</v>
      </c>
      <c r="CB349" s="292" t="e">
        <f t="shared" si="73"/>
        <v>#DIV/0!</v>
      </c>
      <c r="CC349" s="291">
        <f t="shared" si="68"/>
        <v>0</v>
      </c>
      <c r="CD349" s="292" t="e">
        <f t="shared" si="74"/>
        <v>#DIV/0!</v>
      </c>
      <c r="CE349" s="291">
        <f t="shared" si="69"/>
        <v>0</v>
      </c>
      <c r="CF349" s="292" t="e">
        <f t="shared" si="76"/>
        <v>#DIV/0!</v>
      </c>
      <c r="CG349" s="291" t="e">
        <f t="shared" si="77"/>
        <v>#DIV/0!</v>
      </c>
      <c r="CH349" s="291" t="e">
        <f t="shared" si="78"/>
        <v>#DIV/0!</v>
      </c>
      <c r="CI349" s="274"/>
    </row>
    <row r="350" spans="1:87" ht="24">
      <c r="A350" s="652"/>
      <c r="B350" s="647"/>
      <c r="C350" s="658"/>
      <c r="D350" s="643"/>
      <c r="E350" s="643"/>
      <c r="F350" s="643"/>
      <c r="G350" s="617"/>
      <c r="H350" s="290" t="s">
        <v>1901</v>
      </c>
      <c r="I350" s="290" t="s">
        <v>1303</v>
      </c>
      <c r="J350" s="70" t="s">
        <v>1163</v>
      </c>
      <c r="K350" s="288" t="s">
        <v>1082</v>
      </c>
      <c r="L350" s="289" t="s">
        <v>648</v>
      </c>
      <c r="M350" s="290"/>
      <c r="N350" s="290"/>
      <c r="O350" s="290"/>
      <c r="P350" s="290"/>
      <c r="Q350" s="290"/>
      <c r="R350" s="290" t="s">
        <v>648</v>
      </c>
      <c r="S350" s="290"/>
      <c r="T350" s="290"/>
      <c r="U350" s="290"/>
      <c r="V350" s="290"/>
      <c r="W350" s="290"/>
      <c r="X350" s="290"/>
      <c r="Y350" s="290"/>
      <c r="Z350" s="290"/>
      <c r="AA350" s="290"/>
      <c r="AB350" s="290"/>
      <c r="AC350" s="290"/>
      <c r="AD350" s="290"/>
      <c r="AE350" s="290"/>
      <c r="AF350" s="290"/>
      <c r="AG350" s="290"/>
      <c r="AH350" s="290"/>
      <c r="AI350" s="290"/>
      <c r="AJ350" s="290"/>
      <c r="AK350" s="290"/>
      <c r="AL350" s="290"/>
      <c r="AM350" s="290"/>
      <c r="AN350" s="290"/>
      <c r="AO350" s="290"/>
      <c r="AP350" s="290"/>
      <c r="AQ350" s="290"/>
      <c r="AR350" s="290"/>
      <c r="AS350" s="290"/>
      <c r="AT350" s="290"/>
      <c r="AU350" s="290"/>
      <c r="AV350" s="290"/>
      <c r="AW350" s="290"/>
      <c r="AX350" s="290"/>
      <c r="AY350" s="290" t="s">
        <v>1769</v>
      </c>
      <c r="AZ350" s="290"/>
      <c r="BA350" s="290"/>
      <c r="BB350" s="290"/>
      <c r="BC350" s="290"/>
      <c r="BD350" s="290"/>
      <c r="BE350" s="290"/>
      <c r="BF350" s="290"/>
      <c r="BG350" s="290"/>
      <c r="BH350" s="290"/>
      <c r="BI350" s="290"/>
      <c r="BJ350" s="290"/>
      <c r="BK350" s="290"/>
      <c r="BL350" s="290"/>
      <c r="BM350" s="290"/>
      <c r="BN350" s="290"/>
      <c r="BO350" s="290"/>
      <c r="BP350" s="290"/>
      <c r="BQ350" s="290"/>
      <c r="BR350" s="290"/>
      <c r="BS350" s="290"/>
      <c r="BT350" s="290"/>
      <c r="BU350" s="290"/>
      <c r="BV350" s="290"/>
      <c r="BW350" s="290"/>
      <c r="BX350" s="290"/>
      <c r="BY350" s="290"/>
      <c r="BZ350" s="290"/>
      <c r="CA350" s="291">
        <f t="shared" si="75"/>
        <v>0</v>
      </c>
      <c r="CB350" s="292" t="e">
        <f t="shared" si="73"/>
        <v>#DIV/0!</v>
      </c>
      <c r="CC350" s="291">
        <f t="shared" si="68"/>
        <v>0</v>
      </c>
      <c r="CD350" s="292" t="e">
        <f t="shared" si="74"/>
        <v>#DIV/0!</v>
      </c>
      <c r="CE350" s="291">
        <f t="shared" si="69"/>
        <v>0</v>
      </c>
      <c r="CF350" s="292" t="e">
        <f t="shared" si="76"/>
        <v>#DIV/0!</v>
      </c>
      <c r="CG350" s="291" t="e">
        <f t="shared" si="77"/>
        <v>#DIV/0!</v>
      </c>
      <c r="CH350" s="291" t="e">
        <f t="shared" si="78"/>
        <v>#DIV/0!</v>
      </c>
      <c r="CI350" s="274"/>
    </row>
    <row r="351" spans="1:87" ht="24">
      <c r="A351" s="652"/>
      <c r="B351" s="647"/>
      <c r="C351" s="658"/>
      <c r="D351" s="643"/>
      <c r="E351" s="643"/>
      <c r="F351" s="643"/>
      <c r="G351" s="617"/>
      <c r="H351" s="290" t="s">
        <v>1902</v>
      </c>
      <c r="I351" s="290" t="s">
        <v>1303</v>
      </c>
      <c r="J351" s="70" t="s">
        <v>1163</v>
      </c>
      <c r="K351" s="288" t="s">
        <v>1082</v>
      </c>
      <c r="L351" s="289" t="s">
        <v>648</v>
      </c>
      <c r="M351" s="290"/>
      <c r="N351" s="290"/>
      <c r="O351" s="290"/>
      <c r="P351" s="290"/>
      <c r="Q351" s="290"/>
      <c r="R351" s="290"/>
      <c r="S351" s="290" t="s">
        <v>648</v>
      </c>
      <c r="T351" s="290"/>
      <c r="U351" s="290"/>
      <c r="V351" s="290"/>
      <c r="W351" s="290"/>
      <c r="X351" s="290"/>
      <c r="Y351" s="290"/>
      <c r="Z351" s="290"/>
      <c r="AA351" s="290"/>
      <c r="AB351" s="290"/>
      <c r="AC351" s="290"/>
      <c r="AD351" s="290"/>
      <c r="AE351" s="290"/>
      <c r="AF351" s="290"/>
      <c r="AG351" s="290"/>
      <c r="AH351" s="290"/>
      <c r="AI351" s="290"/>
      <c r="AJ351" s="290"/>
      <c r="AK351" s="290"/>
      <c r="AL351" s="290"/>
      <c r="AM351" s="290"/>
      <c r="AN351" s="290"/>
      <c r="AO351" s="290"/>
      <c r="AP351" s="290"/>
      <c r="AQ351" s="290"/>
      <c r="AR351" s="290"/>
      <c r="AS351" s="290"/>
      <c r="AT351" s="290"/>
      <c r="AU351" s="290"/>
      <c r="AV351" s="290"/>
      <c r="AW351" s="290"/>
      <c r="AX351" s="290"/>
      <c r="AY351" s="290"/>
      <c r="AZ351" s="290" t="s">
        <v>1769</v>
      </c>
      <c r="BA351" s="290"/>
      <c r="BB351" s="290"/>
      <c r="BC351" s="290"/>
      <c r="BD351" s="290"/>
      <c r="BE351" s="290"/>
      <c r="BF351" s="290"/>
      <c r="BG351" s="290"/>
      <c r="BH351" s="290"/>
      <c r="BI351" s="290"/>
      <c r="BJ351" s="290"/>
      <c r="BK351" s="290"/>
      <c r="BL351" s="290"/>
      <c r="BM351" s="290"/>
      <c r="BN351" s="290"/>
      <c r="BO351" s="290"/>
      <c r="BP351" s="290"/>
      <c r="BQ351" s="290"/>
      <c r="BR351" s="290"/>
      <c r="BS351" s="290"/>
      <c r="BT351" s="290"/>
      <c r="BU351" s="290"/>
      <c r="BV351" s="290"/>
      <c r="BW351" s="290"/>
      <c r="BX351" s="290"/>
      <c r="BY351" s="290"/>
      <c r="BZ351" s="290"/>
      <c r="CA351" s="291">
        <f t="shared" si="75"/>
        <v>0</v>
      </c>
      <c r="CB351" s="292" t="e">
        <f t="shared" si="73"/>
        <v>#DIV/0!</v>
      </c>
      <c r="CC351" s="291">
        <f t="shared" si="68"/>
        <v>0</v>
      </c>
      <c r="CD351" s="292" t="e">
        <f t="shared" si="74"/>
        <v>#DIV/0!</v>
      </c>
      <c r="CE351" s="291">
        <f t="shared" si="69"/>
        <v>0</v>
      </c>
      <c r="CF351" s="292" t="e">
        <f t="shared" si="76"/>
        <v>#DIV/0!</v>
      </c>
      <c r="CG351" s="291" t="e">
        <f t="shared" si="77"/>
        <v>#DIV/0!</v>
      </c>
      <c r="CH351" s="291" t="e">
        <f t="shared" si="78"/>
        <v>#DIV/0!</v>
      </c>
      <c r="CI351" s="274"/>
    </row>
    <row r="352" spans="1:87" ht="24">
      <c r="A352" s="652"/>
      <c r="B352" s="647"/>
      <c r="C352" s="658"/>
      <c r="D352" s="643"/>
      <c r="E352" s="643"/>
      <c r="F352" s="643"/>
      <c r="G352" s="617"/>
      <c r="H352" s="290" t="s">
        <v>1583</v>
      </c>
      <c r="I352" s="290" t="s">
        <v>1303</v>
      </c>
      <c r="J352" s="70" t="s">
        <v>1163</v>
      </c>
      <c r="K352" s="288" t="s">
        <v>1082</v>
      </c>
      <c r="L352" s="289" t="s">
        <v>648</v>
      </c>
      <c r="M352" s="290"/>
      <c r="N352" s="290"/>
      <c r="O352" s="290"/>
      <c r="P352" s="290"/>
      <c r="Q352" s="290"/>
      <c r="R352" s="290"/>
      <c r="S352" s="290" t="s">
        <v>648</v>
      </c>
      <c r="T352" s="290"/>
      <c r="U352" s="290"/>
      <c r="V352" s="290"/>
      <c r="W352" s="290"/>
      <c r="X352" s="290"/>
      <c r="Y352" s="290"/>
      <c r="Z352" s="290"/>
      <c r="AA352" s="290"/>
      <c r="AB352" s="290"/>
      <c r="AC352" s="290"/>
      <c r="AD352" s="290"/>
      <c r="AE352" s="290"/>
      <c r="AF352" s="290"/>
      <c r="AG352" s="290"/>
      <c r="AH352" s="290"/>
      <c r="AI352" s="290"/>
      <c r="AJ352" s="290"/>
      <c r="AK352" s="290"/>
      <c r="AL352" s="290"/>
      <c r="AM352" s="290"/>
      <c r="AN352" s="290"/>
      <c r="AO352" s="290"/>
      <c r="AP352" s="290"/>
      <c r="AQ352" s="290"/>
      <c r="AR352" s="290"/>
      <c r="AS352" s="290"/>
      <c r="AT352" s="290"/>
      <c r="AU352" s="290"/>
      <c r="AV352" s="290"/>
      <c r="AW352" s="290"/>
      <c r="AX352" s="290"/>
      <c r="AY352" s="290"/>
      <c r="AZ352" s="290"/>
      <c r="BA352" s="290" t="s">
        <v>1769</v>
      </c>
      <c r="BB352" s="290"/>
      <c r="BC352" s="290"/>
      <c r="BD352" s="290"/>
      <c r="BE352" s="290"/>
      <c r="BF352" s="290"/>
      <c r="BG352" s="290"/>
      <c r="BH352" s="290"/>
      <c r="BI352" s="290"/>
      <c r="BJ352" s="290"/>
      <c r="BK352" s="290"/>
      <c r="BL352" s="290"/>
      <c r="BM352" s="290"/>
      <c r="BN352" s="290"/>
      <c r="BO352" s="290"/>
      <c r="BP352" s="290"/>
      <c r="BQ352" s="290"/>
      <c r="BR352" s="290"/>
      <c r="BS352" s="290"/>
      <c r="BT352" s="290"/>
      <c r="BU352" s="290"/>
      <c r="BV352" s="290"/>
      <c r="BW352" s="290"/>
      <c r="BX352" s="290"/>
      <c r="BY352" s="290"/>
      <c r="BZ352" s="290"/>
      <c r="CA352" s="291">
        <f t="shared" si="75"/>
        <v>0</v>
      </c>
      <c r="CB352" s="292" t="e">
        <f t="shared" si="73"/>
        <v>#DIV/0!</v>
      </c>
      <c r="CC352" s="291">
        <f t="shared" si="68"/>
        <v>0</v>
      </c>
      <c r="CD352" s="292" t="e">
        <f t="shared" si="74"/>
        <v>#DIV/0!</v>
      </c>
      <c r="CE352" s="291">
        <f t="shared" si="69"/>
        <v>0</v>
      </c>
      <c r="CF352" s="292" t="e">
        <f t="shared" si="76"/>
        <v>#DIV/0!</v>
      </c>
      <c r="CG352" s="291" t="e">
        <f t="shared" si="77"/>
        <v>#DIV/0!</v>
      </c>
      <c r="CH352" s="291" t="e">
        <f t="shared" si="78"/>
        <v>#DIV/0!</v>
      </c>
      <c r="CI352" s="274"/>
    </row>
    <row r="353" spans="1:87" ht="24">
      <c r="A353" s="652"/>
      <c r="B353" s="647"/>
      <c r="C353" s="658"/>
      <c r="D353" s="643"/>
      <c r="E353" s="643"/>
      <c r="F353" s="643"/>
      <c r="G353" s="617"/>
      <c r="H353" s="290" t="s">
        <v>1589</v>
      </c>
      <c r="I353" s="290" t="s">
        <v>1303</v>
      </c>
      <c r="J353" s="70" t="s">
        <v>1163</v>
      </c>
      <c r="K353" s="288" t="s">
        <v>1082</v>
      </c>
      <c r="L353" s="289" t="s">
        <v>648</v>
      </c>
      <c r="M353" s="290"/>
      <c r="N353" s="290"/>
      <c r="O353" s="290"/>
      <c r="P353" s="290"/>
      <c r="Q353" s="290"/>
      <c r="R353" s="290"/>
      <c r="S353" s="290" t="s">
        <v>648</v>
      </c>
      <c r="T353" s="290"/>
      <c r="U353" s="290"/>
      <c r="V353" s="290"/>
      <c r="W353" s="290"/>
      <c r="X353" s="290"/>
      <c r="Y353" s="290"/>
      <c r="Z353" s="290"/>
      <c r="AA353" s="290"/>
      <c r="AB353" s="290"/>
      <c r="AC353" s="290"/>
      <c r="AD353" s="290"/>
      <c r="AE353" s="290"/>
      <c r="AF353" s="290"/>
      <c r="AG353" s="290"/>
      <c r="AH353" s="290"/>
      <c r="AI353" s="290"/>
      <c r="AJ353" s="290"/>
      <c r="AK353" s="290"/>
      <c r="AL353" s="290"/>
      <c r="AM353" s="290"/>
      <c r="AN353" s="290"/>
      <c r="AO353" s="290"/>
      <c r="AP353" s="290"/>
      <c r="AQ353" s="290"/>
      <c r="AR353" s="290"/>
      <c r="AS353" s="290"/>
      <c r="AT353" s="290"/>
      <c r="AU353" s="290"/>
      <c r="AV353" s="290"/>
      <c r="AW353" s="290"/>
      <c r="AX353" s="290"/>
      <c r="AY353" s="290"/>
      <c r="AZ353" s="290"/>
      <c r="BA353" s="290"/>
      <c r="BB353" s="290" t="s">
        <v>1769</v>
      </c>
      <c r="BC353" s="290"/>
      <c r="BD353" s="290"/>
      <c r="BE353" s="290"/>
      <c r="BF353" s="290"/>
      <c r="BG353" s="290"/>
      <c r="BH353" s="290"/>
      <c r="BI353" s="290"/>
      <c r="BJ353" s="290"/>
      <c r="BK353" s="290"/>
      <c r="BL353" s="290"/>
      <c r="BM353" s="290"/>
      <c r="BN353" s="290"/>
      <c r="BO353" s="290"/>
      <c r="BP353" s="290"/>
      <c r="BQ353" s="290"/>
      <c r="BR353" s="290"/>
      <c r="BS353" s="290"/>
      <c r="BT353" s="290"/>
      <c r="BU353" s="290"/>
      <c r="BV353" s="290"/>
      <c r="BW353" s="290"/>
      <c r="BX353" s="290"/>
      <c r="BY353" s="290"/>
      <c r="BZ353" s="290"/>
      <c r="CA353" s="291">
        <f t="shared" si="75"/>
        <v>0</v>
      </c>
      <c r="CB353" s="292" t="e">
        <f t="shared" si="73"/>
        <v>#DIV/0!</v>
      </c>
      <c r="CC353" s="291">
        <f t="shared" si="68"/>
        <v>0</v>
      </c>
      <c r="CD353" s="292" t="e">
        <f t="shared" si="74"/>
        <v>#DIV/0!</v>
      </c>
      <c r="CE353" s="291">
        <f t="shared" si="69"/>
        <v>0</v>
      </c>
      <c r="CF353" s="292" t="e">
        <f t="shared" si="76"/>
        <v>#DIV/0!</v>
      </c>
      <c r="CG353" s="291" t="e">
        <f t="shared" si="77"/>
        <v>#DIV/0!</v>
      </c>
      <c r="CH353" s="291" t="e">
        <f t="shared" si="78"/>
        <v>#DIV/0!</v>
      </c>
      <c r="CI353" s="274"/>
    </row>
    <row r="354" spans="1:87" ht="24">
      <c r="A354" s="652"/>
      <c r="B354" s="647"/>
      <c r="C354" s="658"/>
      <c r="D354" s="643"/>
      <c r="E354" s="643"/>
      <c r="F354" s="643"/>
      <c r="G354" s="617"/>
      <c r="H354" s="290" t="s">
        <v>1590</v>
      </c>
      <c r="I354" s="290" t="s">
        <v>1303</v>
      </c>
      <c r="J354" s="70" t="s">
        <v>1163</v>
      </c>
      <c r="K354" s="288" t="s">
        <v>1082</v>
      </c>
      <c r="L354" s="289" t="s">
        <v>648</v>
      </c>
      <c r="M354" s="290"/>
      <c r="N354" s="290"/>
      <c r="O354" s="290"/>
      <c r="P354" s="290"/>
      <c r="Q354" s="290"/>
      <c r="R354" s="290"/>
      <c r="S354" s="290" t="s">
        <v>648</v>
      </c>
      <c r="T354" s="290"/>
      <c r="U354" s="290"/>
      <c r="V354" s="290"/>
      <c r="W354" s="290"/>
      <c r="X354" s="290"/>
      <c r="Y354" s="290"/>
      <c r="Z354" s="290"/>
      <c r="AA354" s="290"/>
      <c r="AB354" s="290"/>
      <c r="AC354" s="290"/>
      <c r="AD354" s="290"/>
      <c r="AE354" s="290"/>
      <c r="AF354" s="290"/>
      <c r="AG354" s="290"/>
      <c r="AH354" s="290"/>
      <c r="AI354" s="290"/>
      <c r="AJ354" s="290"/>
      <c r="AK354" s="290"/>
      <c r="AL354" s="290"/>
      <c r="AM354" s="290"/>
      <c r="AN354" s="290"/>
      <c r="AO354" s="290"/>
      <c r="AP354" s="290"/>
      <c r="AQ354" s="290"/>
      <c r="AR354" s="290"/>
      <c r="AS354" s="290"/>
      <c r="AT354" s="290"/>
      <c r="AU354" s="290"/>
      <c r="AV354" s="290"/>
      <c r="AW354" s="290"/>
      <c r="AX354" s="290"/>
      <c r="AY354" s="290"/>
      <c r="AZ354" s="290"/>
      <c r="BA354" s="290"/>
      <c r="BB354" s="290"/>
      <c r="BC354" s="290" t="s">
        <v>1769</v>
      </c>
      <c r="BD354" s="290"/>
      <c r="BE354" s="290"/>
      <c r="BF354" s="290"/>
      <c r="BG354" s="290"/>
      <c r="BH354" s="290"/>
      <c r="BI354" s="290"/>
      <c r="BJ354" s="290"/>
      <c r="BK354" s="290"/>
      <c r="BL354" s="290"/>
      <c r="BM354" s="290"/>
      <c r="BN354" s="290"/>
      <c r="BO354" s="290"/>
      <c r="BP354" s="290"/>
      <c r="BQ354" s="290"/>
      <c r="BR354" s="290"/>
      <c r="BS354" s="290"/>
      <c r="BT354" s="290"/>
      <c r="BU354" s="290"/>
      <c r="BV354" s="290"/>
      <c r="BW354" s="290"/>
      <c r="BX354" s="290"/>
      <c r="BY354" s="290"/>
      <c r="BZ354" s="290"/>
      <c r="CA354" s="291">
        <f t="shared" si="75"/>
        <v>0</v>
      </c>
      <c r="CB354" s="292" t="e">
        <f t="shared" si="73"/>
        <v>#DIV/0!</v>
      </c>
      <c r="CC354" s="291">
        <f t="shared" si="68"/>
        <v>0</v>
      </c>
      <c r="CD354" s="292" t="e">
        <f t="shared" si="74"/>
        <v>#DIV/0!</v>
      </c>
      <c r="CE354" s="291">
        <f t="shared" si="69"/>
        <v>0</v>
      </c>
      <c r="CF354" s="292" t="e">
        <f t="shared" si="76"/>
        <v>#DIV/0!</v>
      </c>
      <c r="CG354" s="291" t="e">
        <f t="shared" si="77"/>
        <v>#DIV/0!</v>
      </c>
      <c r="CH354" s="291" t="e">
        <f t="shared" si="78"/>
        <v>#DIV/0!</v>
      </c>
      <c r="CI354" s="274"/>
    </row>
    <row r="355" spans="1:87" ht="24">
      <c r="A355" s="652"/>
      <c r="B355" s="647"/>
      <c r="C355" s="658"/>
      <c r="D355" s="643"/>
      <c r="E355" s="643"/>
      <c r="F355" s="643"/>
      <c r="G355" s="617"/>
      <c r="H355" s="290" t="s">
        <v>1587</v>
      </c>
      <c r="I355" s="290" t="s">
        <v>1303</v>
      </c>
      <c r="J355" s="70" t="s">
        <v>1163</v>
      </c>
      <c r="K355" s="288" t="s">
        <v>1082</v>
      </c>
      <c r="L355" s="289" t="s">
        <v>648</v>
      </c>
      <c r="M355" s="290"/>
      <c r="N355" s="290"/>
      <c r="O355" s="290"/>
      <c r="P355" s="290"/>
      <c r="Q355" s="290"/>
      <c r="R355" s="290"/>
      <c r="S355" s="290"/>
      <c r="T355" s="290" t="s">
        <v>648</v>
      </c>
      <c r="U355" s="290"/>
      <c r="V355" s="290"/>
      <c r="W355" s="290"/>
      <c r="X355" s="290"/>
      <c r="Y355" s="290"/>
      <c r="Z355" s="290"/>
      <c r="AA355" s="290"/>
      <c r="AB355" s="290"/>
      <c r="AC355" s="290"/>
      <c r="AD355" s="290"/>
      <c r="AE355" s="290"/>
      <c r="AF355" s="290"/>
      <c r="AG355" s="290"/>
      <c r="AH355" s="290"/>
      <c r="AI355" s="290"/>
      <c r="AJ355" s="290"/>
      <c r="AK355" s="290"/>
      <c r="AL355" s="290"/>
      <c r="AM355" s="290"/>
      <c r="AN355" s="290"/>
      <c r="AO355" s="290"/>
      <c r="AP355" s="290"/>
      <c r="AQ355" s="290"/>
      <c r="AR355" s="290"/>
      <c r="AS355" s="290"/>
      <c r="AT355" s="290"/>
      <c r="AU355" s="290"/>
      <c r="AV355" s="290"/>
      <c r="AW355" s="290"/>
      <c r="AX355" s="290"/>
      <c r="AY355" s="290"/>
      <c r="AZ355" s="290"/>
      <c r="BA355" s="290"/>
      <c r="BB355" s="290"/>
      <c r="BC355" s="290"/>
      <c r="BD355" s="290" t="s">
        <v>1769</v>
      </c>
      <c r="BE355" s="290"/>
      <c r="BF355" s="290"/>
      <c r="BG355" s="290"/>
      <c r="BH355" s="290"/>
      <c r="BI355" s="290"/>
      <c r="BJ355" s="290"/>
      <c r="BK355" s="290"/>
      <c r="BL355" s="290"/>
      <c r="BM355" s="290"/>
      <c r="BN355" s="290"/>
      <c r="BO355" s="290"/>
      <c r="BP355" s="290"/>
      <c r="BQ355" s="290"/>
      <c r="BR355" s="290"/>
      <c r="BS355" s="290"/>
      <c r="BT355" s="290"/>
      <c r="BU355" s="290"/>
      <c r="BV355" s="290"/>
      <c r="BW355" s="290"/>
      <c r="BX355" s="290"/>
      <c r="BY355" s="290"/>
      <c r="BZ355" s="290"/>
      <c r="CA355" s="291">
        <f t="shared" si="75"/>
        <v>0</v>
      </c>
      <c r="CB355" s="292" t="e">
        <f t="shared" si="73"/>
        <v>#DIV/0!</v>
      </c>
      <c r="CC355" s="291">
        <f t="shared" si="68"/>
        <v>0</v>
      </c>
      <c r="CD355" s="292" t="e">
        <f t="shared" si="74"/>
        <v>#DIV/0!</v>
      </c>
      <c r="CE355" s="291">
        <f t="shared" si="69"/>
        <v>0</v>
      </c>
      <c r="CF355" s="292" t="e">
        <f t="shared" si="76"/>
        <v>#DIV/0!</v>
      </c>
      <c r="CG355" s="291" t="e">
        <f t="shared" si="77"/>
        <v>#DIV/0!</v>
      </c>
      <c r="CH355" s="291" t="e">
        <f t="shared" si="78"/>
        <v>#DIV/0!</v>
      </c>
      <c r="CI355" s="274"/>
    </row>
    <row r="356" spans="1:87" ht="24">
      <c r="A356" s="652"/>
      <c r="B356" s="647"/>
      <c r="C356" s="658"/>
      <c r="D356" s="643"/>
      <c r="E356" s="643"/>
      <c r="F356" s="643"/>
      <c r="G356" s="617"/>
      <c r="H356" s="290" t="s">
        <v>1903</v>
      </c>
      <c r="I356" s="290" t="s">
        <v>1303</v>
      </c>
      <c r="J356" s="70" t="s">
        <v>1163</v>
      </c>
      <c r="K356" s="288" t="s">
        <v>1082</v>
      </c>
      <c r="L356" s="289" t="s">
        <v>648</v>
      </c>
      <c r="M356" s="290"/>
      <c r="N356" s="290"/>
      <c r="O356" s="290"/>
      <c r="P356" s="290"/>
      <c r="Q356" s="290"/>
      <c r="R356" s="290"/>
      <c r="S356" s="290"/>
      <c r="T356" s="290" t="s">
        <v>648</v>
      </c>
      <c r="U356" s="290"/>
      <c r="V356" s="290"/>
      <c r="W356" s="290"/>
      <c r="X356" s="290"/>
      <c r="Y356" s="290"/>
      <c r="Z356" s="290"/>
      <c r="AA356" s="290"/>
      <c r="AB356" s="290"/>
      <c r="AC356" s="290"/>
      <c r="AD356" s="290"/>
      <c r="AE356" s="290"/>
      <c r="AF356" s="290"/>
      <c r="AG356" s="290"/>
      <c r="AH356" s="290"/>
      <c r="AI356" s="290"/>
      <c r="AJ356" s="290"/>
      <c r="AK356" s="290"/>
      <c r="AL356" s="290"/>
      <c r="AM356" s="290"/>
      <c r="AN356" s="290"/>
      <c r="AO356" s="290"/>
      <c r="AP356" s="290"/>
      <c r="AQ356" s="290"/>
      <c r="AR356" s="290"/>
      <c r="AS356" s="290"/>
      <c r="AT356" s="290"/>
      <c r="AU356" s="290"/>
      <c r="AV356" s="290"/>
      <c r="AW356" s="290"/>
      <c r="AX356" s="290"/>
      <c r="AY356" s="290"/>
      <c r="AZ356" s="290"/>
      <c r="BA356" s="290"/>
      <c r="BB356" s="290"/>
      <c r="BC356" s="290"/>
      <c r="BD356" s="290"/>
      <c r="BE356" s="290" t="s">
        <v>1769</v>
      </c>
      <c r="BF356" s="290"/>
      <c r="BG356" s="290"/>
      <c r="BH356" s="290"/>
      <c r="BI356" s="290"/>
      <c r="BJ356" s="290"/>
      <c r="BK356" s="290"/>
      <c r="BL356" s="290"/>
      <c r="BM356" s="290"/>
      <c r="BN356" s="290"/>
      <c r="BO356" s="290"/>
      <c r="BP356" s="290"/>
      <c r="BQ356" s="290"/>
      <c r="BR356" s="290"/>
      <c r="BS356" s="290"/>
      <c r="BT356" s="290"/>
      <c r="BU356" s="290"/>
      <c r="BV356" s="290"/>
      <c r="BW356" s="290"/>
      <c r="BX356" s="290"/>
      <c r="BY356" s="290"/>
      <c r="BZ356" s="290"/>
      <c r="CA356" s="291">
        <f t="shared" si="75"/>
        <v>0</v>
      </c>
      <c r="CB356" s="292" t="e">
        <f t="shared" si="73"/>
        <v>#DIV/0!</v>
      </c>
      <c r="CC356" s="291">
        <f t="shared" si="68"/>
        <v>0</v>
      </c>
      <c r="CD356" s="292" t="e">
        <f t="shared" si="74"/>
        <v>#DIV/0!</v>
      </c>
      <c r="CE356" s="291">
        <f t="shared" si="69"/>
        <v>0</v>
      </c>
      <c r="CF356" s="292" t="e">
        <f t="shared" si="76"/>
        <v>#DIV/0!</v>
      </c>
      <c r="CG356" s="291" t="e">
        <f t="shared" si="77"/>
        <v>#DIV/0!</v>
      </c>
      <c r="CH356" s="291" t="e">
        <f t="shared" si="78"/>
        <v>#DIV/0!</v>
      </c>
      <c r="CI356" s="274"/>
    </row>
    <row r="357" spans="1:87" ht="24">
      <c r="A357" s="652"/>
      <c r="B357" s="647"/>
      <c r="C357" s="658"/>
      <c r="D357" s="643"/>
      <c r="E357" s="643"/>
      <c r="F357" s="643"/>
      <c r="G357" s="617"/>
      <c r="H357" s="290" t="s">
        <v>1588</v>
      </c>
      <c r="I357" s="290" t="s">
        <v>1303</v>
      </c>
      <c r="J357" s="70" t="s">
        <v>1163</v>
      </c>
      <c r="K357" s="288" t="s">
        <v>1082</v>
      </c>
      <c r="L357" s="289" t="s">
        <v>648</v>
      </c>
      <c r="M357" s="290"/>
      <c r="N357" s="290"/>
      <c r="O357" s="290"/>
      <c r="P357" s="290"/>
      <c r="Q357" s="290"/>
      <c r="R357" s="290"/>
      <c r="S357" s="290"/>
      <c r="T357" s="290" t="s">
        <v>648</v>
      </c>
      <c r="U357" s="290"/>
      <c r="V357" s="290"/>
      <c r="W357" s="290"/>
      <c r="X357" s="290"/>
      <c r="Y357" s="290"/>
      <c r="Z357" s="290"/>
      <c r="AA357" s="290"/>
      <c r="AB357" s="290"/>
      <c r="AC357" s="290"/>
      <c r="AD357" s="290"/>
      <c r="AE357" s="290"/>
      <c r="AF357" s="290"/>
      <c r="AG357" s="290"/>
      <c r="AH357" s="290"/>
      <c r="AI357" s="290"/>
      <c r="AJ357" s="290"/>
      <c r="AK357" s="290"/>
      <c r="AL357" s="290"/>
      <c r="AM357" s="290"/>
      <c r="AN357" s="290"/>
      <c r="AO357" s="290"/>
      <c r="AP357" s="290"/>
      <c r="AQ357" s="290"/>
      <c r="AR357" s="290"/>
      <c r="AS357" s="290"/>
      <c r="AT357" s="290"/>
      <c r="AU357" s="290"/>
      <c r="AV357" s="290"/>
      <c r="AW357" s="290"/>
      <c r="AX357" s="290"/>
      <c r="AY357" s="290"/>
      <c r="AZ357" s="290"/>
      <c r="BA357" s="290"/>
      <c r="BB357" s="290"/>
      <c r="BC357" s="290"/>
      <c r="BD357" s="290"/>
      <c r="BE357" s="290"/>
      <c r="BF357" s="290" t="s">
        <v>1769</v>
      </c>
      <c r="BG357" s="290"/>
      <c r="BH357" s="290"/>
      <c r="BI357" s="290"/>
      <c r="BJ357" s="290"/>
      <c r="BK357" s="290"/>
      <c r="BL357" s="290"/>
      <c r="BM357" s="290"/>
      <c r="BN357" s="290"/>
      <c r="BO357" s="290"/>
      <c r="BP357" s="290"/>
      <c r="BQ357" s="290"/>
      <c r="BR357" s="290"/>
      <c r="BS357" s="290"/>
      <c r="BT357" s="290"/>
      <c r="BU357" s="290"/>
      <c r="BV357" s="290"/>
      <c r="BW357" s="290"/>
      <c r="BX357" s="290"/>
      <c r="BY357" s="290"/>
      <c r="BZ357" s="290"/>
      <c r="CA357" s="291">
        <f t="shared" si="75"/>
        <v>0</v>
      </c>
      <c r="CB357" s="292" t="e">
        <f t="shared" si="73"/>
        <v>#DIV/0!</v>
      </c>
      <c r="CC357" s="291">
        <f t="shared" si="68"/>
        <v>0</v>
      </c>
      <c r="CD357" s="292" t="e">
        <f t="shared" si="74"/>
        <v>#DIV/0!</v>
      </c>
      <c r="CE357" s="291">
        <f t="shared" si="69"/>
        <v>0</v>
      </c>
      <c r="CF357" s="292" t="e">
        <f t="shared" si="76"/>
        <v>#DIV/0!</v>
      </c>
      <c r="CG357" s="291" t="e">
        <f t="shared" si="77"/>
        <v>#DIV/0!</v>
      </c>
      <c r="CH357" s="291" t="e">
        <f t="shared" si="78"/>
        <v>#DIV/0!</v>
      </c>
      <c r="CI357" s="274"/>
    </row>
    <row r="358" spans="1:87" ht="24">
      <c r="A358" s="652"/>
      <c r="B358" s="647"/>
      <c r="C358" s="658"/>
      <c r="D358" s="643"/>
      <c r="E358" s="643"/>
      <c r="F358" s="643"/>
      <c r="G358" s="617"/>
      <c r="H358" s="290" t="s">
        <v>1904</v>
      </c>
      <c r="I358" s="290" t="s">
        <v>1303</v>
      </c>
      <c r="J358" s="70" t="s">
        <v>1163</v>
      </c>
      <c r="K358" s="288" t="s">
        <v>1082</v>
      </c>
      <c r="L358" s="289" t="s">
        <v>648</v>
      </c>
      <c r="M358" s="290"/>
      <c r="N358" s="290"/>
      <c r="O358" s="290"/>
      <c r="P358" s="290"/>
      <c r="Q358" s="290"/>
      <c r="R358" s="290"/>
      <c r="S358" s="290"/>
      <c r="T358" s="290" t="s">
        <v>648</v>
      </c>
      <c r="U358" s="290"/>
      <c r="V358" s="290"/>
      <c r="W358" s="290"/>
      <c r="X358" s="290"/>
      <c r="Y358" s="290"/>
      <c r="Z358" s="290"/>
      <c r="AA358" s="290"/>
      <c r="AB358" s="290"/>
      <c r="AC358" s="290"/>
      <c r="AD358" s="290"/>
      <c r="AE358" s="290"/>
      <c r="AF358" s="290"/>
      <c r="AG358" s="290"/>
      <c r="AH358" s="290"/>
      <c r="AI358" s="290"/>
      <c r="AJ358" s="290"/>
      <c r="AK358" s="290"/>
      <c r="AL358" s="290"/>
      <c r="AM358" s="290"/>
      <c r="AN358" s="290"/>
      <c r="AO358" s="290"/>
      <c r="AP358" s="290"/>
      <c r="AQ358" s="290"/>
      <c r="AR358" s="290"/>
      <c r="AS358" s="290"/>
      <c r="AT358" s="290"/>
      <c r="AU358" s="290"/>
      <c r="AV358" s="290"/>
      <c r="AW358" s="290"/>
      <c r="AX358" s="290"/>
      <c r="AY358" s="290"/>
      <c r="AZ358" s="290"/>
      <c r="BA358" s="290"/>
      <c r="BB358" s="290"/>
      <c r="BC358" s="290"/>
      <c r="BD358" s="290"/>
      <c r="BE358" s="290"/>
      <c r="BF358" s="290"/>
      <c r="BG358" s="290" t="s">
        <v>1769</v>
      </c>
      <c r="BH358" s="290"/>
      <c r="BI358" s="290"/>
      <c r="BJ358" s="290"/>
      <c r="BK358" s="290"/>
      <c r="BL358" s="290"/>
      <c r="BM358" s="290"/>
      <c r="BN358" s="290"/>
      <c r="BO358" s="290"/>
      <c r="BP358" s="290"/>
      <c r="BQ358" s="290"/>
      <c r="BR358" s="290"/>
      <c r="BS358" s="290"/>
      <c r="BT358" s="290"/>
      <c r="BU358" s="290"/>
      <c r="BV358" s="290"/>
      <c r="BW358" s="290"/>
      <c r="BX358" s="290"/>
      <c r="BY358" s="290"/>
      <c r="BZ358" s="290"/>
      <c r="CA358" s="291">
        <f t="shared" si="75"/>
        <v>0</v>
      </c>
      <c r="CB358" s="292" t="e">
        <f t="shared" si="73"/>
        <v>#DIV/0!</v>
      </c>
      <c r="CC358" s="291">
        <f t="shared" si="68"/>
        <v>0</v>
      </c>
      <c r="CD358" s="292" t="e">
        <f t="shared" si="74"/>
        <v>#DIV/0!</v>
      </c>
      <c r="CE358" s="291">
        <f t="shared" si="69"/>
        <v>0</v>
      </c>
      <c r="CF358" s="292" t="e">
        <f t="shared" si="76"/>
        <v>#DIV/0!</v>
      </c>
      <c r="CG358" s="291" t="e">
        <f t="shared" si="77"/>
        <v>#DIV/0!</v>
      </c>
      <c r="CH358" s="291" t="e">
        <f t="shared" si="78"/>
        <v>#DIV/0!</v>
      </c>
      <c r="CI358" s="274"/>
    </row>
    <row r="359" spans="1:87" ht="24">
      <c r="A359" s="652"/>
      <c r="B359" s="647"/>
      <c r="C359" s="658"/>
      <c r="D359" s="643"/>
      <c r="E359" s="643"/>
      <c r="F359" s="643"/>
      <c r="G359" s="617"/>
      <c r="H359" s="290" t="s">
        <v>1905</v>
      </c>
      <c r="I359" s="290" t="s">
        <v>1303</v>
      </c>
      <c r="J359" s="70" t="s">
        <v>1163</v>
      </c>
      <c r="K359" s="288" t="s">
        <v>1082</v>
      </c>
      <c r="L359" s="289" t="s">
        <v>648</v>
      </c>
      <c r="M359" s="290"/>
      <c r="N359" s="290"/>
      <c r="O359" s="290"/>
      <c r="P359" s="290"/>
      <c r="Q359" s="290"/>
      <c r="R359" s="290"/>
      <c r="S359" s="290"/>
      <c r="T359" s="290"/>
      <c r="U359" s="290" t="s">
        <v>648</v>
      </c>
      <c r="V359" s="290"/>
      <c r="W359" s="290"/>
      <c r="X359" s="290"/>
      <c r="Y359" s="290"/>
      <c r="Z359" s="290"/>
      <c r="AA359" s="290"/>
      <c r="AB359" s="290"/>
      <c r="AC359" s="290"/>
      <c r="AD359" s="290"/>
      <c r="AE359" s="290"/>
      <c r="AF359" s="290"/>
      <c r="AG359" s="290"/>
      <c r="AH359" s="290"/>
      <c r="AI359" s="290"/>
      <c r="AJ359" s="290"/>
      <c r="AK359" s="290"/>
      <c r="AL359" s="290"/>
      <c r="AM359" s="290"/>
      <c r="AN359" s="290"/>
      <c r="AO359" s="290"/>
      <c r="AP359" s="290"/>
      <c r="AQ359" s="290"/>
      <c r="AR359" s="290"/>
      <c r="AS359" s="290"/>
      <c r="AT359" s="290"/>
      <c r="AU359" s="290"/>
      <c r="AV359" s="290"/>
      <c r="AW359" s="290"/>
      <c r="AX359" s="290"/>
      <c r="AY359" s="290"/>
      <c r="AZ359" s="290"/>
      <c r="BA359" s="290"/>
      <c r="BB359" s="290"/>
      <c r="BC359" s="290"/>
      <c r="BD359" s="290"/>
      <c r="BE359" s="290"/>
      <c r="BF359" s="290"/>
      <c r="BG359" s="290"/>
      <c r="BH359" s="290" t="s">
        <v>1769</v>
      </c>
      <c r="BI359" s="290"/>
      <c r="BJ359" s="290"/>
      <c r="BK359" s="290"/>
      <c r="BL359" s="290"/>
      <c r="BM359" s="290"/>
      <c r="BN359" s="290"/>
      <c r="BO359" s="290"/>
      <c r="BP359" s="290"/>
      <c r="BQ359" s="290"/>
      <c r="BR359" s="290"/>
      <c r="BS359" s="290"/>
      <c r="BT359" s="290"/>
      <c r="BU359" s="290"/>
      <c r="BV359" s="290"/>
      <c r="BW359" s="290"/>
      <c r="BX359" s="290"/>
      <c r="BY359" s="290"/>
      <c r="BZ359" s="290"/>
      <c r="CA359" s="291">
        <f t="shared" si="75"/>
        <v>0</v>
      </c>
      <c r="CB359" s="292" t="e">
        <f t="shared" si="73"/>
        <v>#DIV/0!</v>
      </c>
      <c r="CC359" s="291">
        <f t="shared" si="68"/>
        <v>0</v>
      </c>
      <c r="CD359" s="292" t="e">
        <f t="shared" si="74"/>
        <v>#DIV/0!</v>
      </c>
      <c r="CE359" s="291">
        <f t="shared" si="69"/>
        <v>0</v>
      </c>
      <c r="CF359" s="292" t="e">
        <f t="shared" si="76"/>
        <v>#DIV/0!</v>
      </c>
      <c r="CG359" s="291" t="e">
        <f t="shared" si="77"/>
        <v>#DIV/0!</v>
      </c>
      <c r="CH359" s="291" t="e">
        <f t="shared" si="78"/>
        <v>#DIV/0!</v>
      </c>
      <c r="CI359" s="274"/>
    </row>
    <row r="360" spans="1:87" ht="24">
      <c r="A360" s="652"/>
      <c r="B360" s="647"/>
      <c r="C360" s="658"/>
      <c r="D360" s="643"/>
      <c r="E360" s="643"/>
      <c r="F360" s="643"/>
      <c r="G360" s="617"/>
      <c r="H360" s="290" t="s">
        <v>1906</v>
      </c>
      <c r="I360" s="290" t="s">
        <v>1303</v>
      </c>
      <c r="J360" s="70" t="s">
        <v>1163</v>
      </c>
      <c r="K360" s="288" t="s">
        <v>1082</v>
      </c>
      <c r="L360" s="289" t="s">
        <v>648</v>
      </c>
      <c r="M360" s="290"/>
      <c r="N360" s="290"/>
      <c r="O360" s="290"/>
      <c r="P360" s="290"/>
      <c r="Q360" s="290"/>
      <c r="R360" s="290"/>
      <c r="S360" s="290"/>
      <c r="T360" s="290"/>
      <c r="U360" s="290" t="s">
        <v>648</v>
      </c>
      <c r="V360" s="290"/>
      <c r="W360" s="290"/>
      <c r="X360" s="290"/>
      <c r="Y360" s="290"/>
      <c r="Z360" s="290"/>
      <c r="AA360" s="290"/>
      <c r="AB360" s="290"/>
      <c r="AC360" s="290"/>
      <c r="AD360" s="290"/>
      <c r="AE360" s="290"/>
      <c r="AF360" s="290"/>
      <c r="AG360" s="290"/>
      <c r="AH360" s="290"/>
      <c r="AI360" s="290"/>
      <c r="AJ360" s="290"/>
      <c r="AK360" s="290"/>
      <c r="AL360" s="290"/>
      <c r="AM360" s="290"/>
      <c r="AN360" s="290"/>
      <c r="AO360" s="290"/>
      <c r="AP360" s="290"/>
      <c r="AQ360" s="290"/>
      <c r="AR360" s="290"/>
      <c r="AS360" s="290"/>
      <c r="AT360" s="290"/>
      <c r="AU360" s="290"/>
      <c r="AV360" s="290"/>
      <c r="AW360" s="290"/>
      <c r="AX360" s="290"/>
      <c r="AY360" s="290"/>
      <c r="AZ360" s="290"/>
      <c r="BA360" s="290"/>
      <c r="BB360" s="290"/>
      <c r="BC360" s="290"/>
      <c r="BD360" s="290"/>
      <c r="BE360" s="290"/>
      <c r="BF360" s="290"/>
      <c r="BG360" s="290"/>
      <c r="BH360" s="290"/>
      <c r="BI360" s="290" t="s">
        <v>1769</v>
      </c>
      <c r="BJ360" s="290"/>
      <c r="BK360" s="290"/>
      <c r="BL360" s="290"/>
      <c r="BM360" s="290"/>
      <c r="BN360" s="290"/>
      <c r="BO360" s="290"/>
      <c r="BP360" s="290"/>
      <c r="BQ360" s="290"/>
      <c r="BR360" s="290"/>
      <c r="BS360" s="290"/>
      <c r="BT360" s="290"/>
      <c r="BU360" s="290"/>
      <c r="BV360" s="290"/>
      <c r="BW360" s="290"/>
      <c r="BX360" s="290"/>
      <c r="BY360" s="290"/>
      <c r="BZ360" s="290"/>
      <c r="CA360" s="291">
        <f t="shared" si="75"/>
        <v>0</v>
      </c>
      <c r="CB360" s="292" t="e">
        <f t="shared" si="73"/>
        <v>#DIV/0!</v>
      </c>
      <c r="CC360" s="291">
        <f t="shared" si="68"/>
        <v>0</v>
      </c>
      <c r="CD360" s="292" t="e">
        <f t="shared" si="74"/>
        <v>#DIV/0!</v>
      </c>
      <c r="CE360" s="291">
        <f t="shared" si="69"/>
        <v>0</v>
      </c>
      <c r="CF360" s="292" t="e">
        <f t="shared" si="76"/>
        <v>#DIV/0!</v>
      </c>
      <c r="CG360" s="291" t="e">
        <f t="shared" si="77"/>
        <v>#DIV/0!</v>
      </c>
      <c r="CH360" s="291" t="e">
        <f t="shared" si="78"/>
        <v>#DIV/0!</v>
      </c>
      <c r="CI360" s="274"/>
    </row>
    <row r="361" spans="1:87" ht="24">
      <c r="A361" s="652"/>
      <c r="B361" s="647"/>
      <c r="C361" s="658"/>
      <c r="D361" s="643"/>
      <c r="E361" s="643"/>
      <c r="F361" s="643"/>
      <c r="G361" s="617"/>
      <c r="H361" s="290" t="s">
        <v>1591</v>
      </c>
      <c r="I361" s="290" t="s">
        <v>1303</v>
      </c>
      <c r="J361" s="70" t="s">
        <v>1163</v>
      </c>
      <c r="K361" s="288" t="s">
        <v>1082</v>
      </c>
      <c r="L361" s="289" t="s">
        <v>648</v>
      </c>
      <c r="M361" s="290"/>
      <c r="N361" s="290"/>
      <c r="O361" s="290"/>
      <c r="P361" s="290"/>
      <c r="Q361" s="290"/>
      <c r="R361" s="290"/>
      <c r="S361" s="290"/>
      <c r="T361" s="290"/>
      <c r="U361" s="290" t="s">
        <v>648</v>
      </c>
      <c r="V361" s="290"/>
      <c r="W361" s="290"/>
      <c r="X361" s="290"/>
      <c r="Y361" s="290"/>
      <c r="Z361" s="290"/>
      <c r="AA361" s="290"/>
      <c r="AB361" s="290"/>
      <c r="AC361" s="290"/>
      <c r="AD361" s="290"/>
      <c r="AE361" s="290"/>
      <c r="AF361" s="290"/>
      <c r="AG361" s="290"/>
      <c r="AH361" s="290"/>
      <c r="AI361" s="290"/>
      <c r="AJ361" s="290"/>
      <c r="AK361" s="290"/>
      <c r="AL361" s="290"/>
      <c r="AM361" s="290"/>
      <c r="AN361" s="290"/>
      <c r="AO361" s="290"/>
      <c r="AP361" s="290"/>
      <c r="AQ361" s="290"/>
      <c r="AR361" s="290"/>
      <c r="AS361" s="290"/>
      <c r="AT361" s="290"/>
      <c r="AU361" s="290"/>
      <c r="AV361" s="290"/>
      <c r="AW361" s="290"/>
      <c r="AX361" s="290"/>
      <c r="AY361" s="290"/>
      <c r="AZ361" s="290"/>
      <c r="BA361" s="290"/>
      <c r="BB361" s="290"/>
      <c r="BC361" s="290"/>
      <c r="BD361" s="290"/>
      <c r="BE361" s="290"/>
      <c r="BF361" s="290"/>
      <c r="BG361" s="290"/>
      <c r="BH361" s="290"/>
      <c r="BI361" s="290"/>
      <c r="BJ361" s="290" t="s">
        <v>1769</v>
      </c>
      <c r="BK361" s="290"/>
      <c r="BL361" s="290"/>
      <c r="BM361" s="290"/>
      <c r="BN361" s="290"/>
      <c r="BO361" s="290"/>
      <c r="BP361" s="290"/>
      <c r="BQ361" s="290"/>
      <c r="BR361" s="290"/>
      <c r="BS361" s="290"/>
      <c r="BT361" s="290"/>
      <c r="BU361" s="290"/>
      <c r="BV361" s="290"/>
      <c r="BW361" s="290"/>
      <c r="BX361" s="290"/>
      <c r="BY361" s="290"/>
      <c r="BZ361" s="290"/>
      <c r="CA361" s="291">
        <f t="shared" si="75"/>
        <v>0</v>
      </c>
      <c r="CB361" s="292" t="e">
        <f t="shared" si="73"/>
        <v>#DIV/0!</v>
      </c>
      <c r="CC361" s="291">
        <f t="shared" si="68"/>
        <v>0</v>
      </c>
      <c r="CD361" s="292" t="e">
        <f t="shared" si="74"/>
        <v>#DIV/0!</v>
      </c>
      <c r="CE361" s="291">
        <f t="shared" si="69"/>
        <v>0</v>
      </c>
      <c r="CF361" s="292" t="e">
        <f t="shared" si="76"/>
        <v>#DIV/0!</v>
      </c>
      <c r="CG361" s="291" t="e">
        <f t="shared" si="77"/>
        <v>#DIV/0!</v>
      </c>
      <c r="CH361" s="291" t="e">
        <f t="shared" si="78"/>
        <v>#DIV/0!</v>
      </c>
      <c r="CI361" s="274"/>
    </row>
    <row r="362" spans="1:87" ht="24">
      <c r="A362" s="653"/>
      <c r="B362" s="648"/>
      <c r="C362" s="659"/>
      <c r="D362" s="644"/>
      <c r="E362" s="644"/>
      <c r="F362" s="644"/>
      <c r="G362" s="618"/>
      <c r="H362" s="290" t="s">
        <v>1588</v>
      </c>
      <c r="I362" s="290" t="s">
        <v>1303</v>
      </c>
      <c r="J362" s="70" t="s">
        <v>1163</v>
      </c>
      <c r="K362" s="288" t="s">
        <v>1082</v>
      </c>
      <c r="L362" s="289" t="s">
        <v>648</v>
      </c>
      <c r="M362" s="290"/>
      <c r="N362" s="290"/>
      <c r="O362" s="290"/>
      <c r="P362" s="290"/>
      <c r="Q362" s="290"/>
      <c r="R362" s="290"/>
      <c r="S362" s="290"/>
      <c r="T362" s="290" t="s">
        <v>648</v>
      </c>
      <c r="U362" s="290"/>
      <c r="V362" s="290"/>
      <c r="W362" s="290"/>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c r="AT362" s="290"/>
      <c r="AU362" s="290"/>
      <c r="AV362" s="290"/>
      <c r="AW362" s="290"/>
      <c r="AX362" s="290"/>
      <c r="AY362" s="290"/>
      <c r="AZ362" s="290"/>
      <c r="BA362" s="290"/>
      <c r="BB362" s="290"/>
      <c r="BC362" s="290"/>
      <c r="BD362" s="290"/>
      <c r="BE362" s="290"/>
      <c r="BF362" s="290"/>
      <c r="BG362" s="290"/>
      <c r="BH362" s="290"/>
      <c r="BI362" s="290"/>
      <c r="BJ362" s="290"/>
      <c r="BK362" s="290"/>
      <c r="BL362" s="290"/>
      <c r="BM362" s="290"/>
      <c r="BN362" s="290"/>
      <c r="BO362" s="290"/>
      <c r="BP362" s="290"/>
      <c r="BQ362" s="290"/>
      <c r="BR362" s="290"/>
      <c r="BS362" s="290"/>
      <c r="BT362" s="290"/>
      <c r="BU362" s="290"/>
      <c r="BV362" s="290"/>
      <c r="BW362" s="290"/>
      <c r="BX362" s="290"/>
      <c r="BY362" s="290"/>
      <c r="BZ362" s="290"/>
      <c r="CA362" s="291">
        <f t="shared" si="75"/>
        <v>0</v>
      </c>
      <c r="CB362" s="292" t="e">
        <f t="shared" si="73"/>
        <v>#DIV/0!</v>
      </c>
      <c r="CC362" s="291">
        <f t="shared" si="68"/>
        <v>0</v>
      </c>
      <c r="CD362" s="292" t="e">
        <f t="shared" si="74"/>
        <v>#DIV/0!</v>
      </c>
      <c r="CE362" s="291">
        <f t="shared" si="69"/>
        <v>0</v>
      </c>
      <c r="CF362" s="292" t="e">
        <f t="shared" si="76"/>
        <v>#DIV/0!</v>
      </c>
      <c r="CG362" s="291" t="e">
        <f t="shared" si="77"/>
        <v>#DIV/0!</v>
      </c>
      <c r="CH362" s="291" t="e">
        <f t="shared" si="78"/>
        <v>#DIV/0!</v>
      </c>
      <c r="CI362" s="274"/>
    </row>
    <row r="363" spans="1:87" ht="48">
      <c r="A363" s="651"/>
      <c r="B363" s="646"/>
      <c r="C363" s="62" t="s">
        <v>1593</v>
      </c>
      <c r="D363" s="645" t="s">
        <v>23</v>
      </c>
      <c r="E363" s="645" t="s">
        <v>1595</v>
      </c>
      <c r="F363" s="645" t="s">
        <v>25</v>
      </c>
      <c r="G363" s="616" t="s">
        <v>1595</v>
      </c>
      <c r="H363" s="290" t="s">
        <v>1596</v>
      </c>
      <c r="I363" s="290" t="s">
        <v>1303</v>
      </c>
      <c r="J363" s="70" t="s">
        <v>1163</v>
      </c>
      <c r="K363" s="288" t="s">
        <v>1082</v>
      </c>
      <c r="L363" s="289" t="s">
        <v>648</v>
      </c>
      <c r="M363" s="290" t="s">
        <v>648</v>
      </c>
      <c r="N363" s="290"/>
      <c r="O363" s="290"/>
      <c r="P363" s="290"/>
      <c r="Q363" s="290"/>
      <c r="R363" s="290"/>
      <c r="S363" s="290"/>
      <c r="T363" s="290"/>
      <c r="U363" s="290"/>
      <c r="V363" s="290"/>
      <c r="W363" s="290"/>
      <c r="X363" s="290" t="s">
        <v>1769</v>
      </c>
      <c r="Y363" s="290"/>
      <c r="Z363" s="290"/>
      <c r="AA363" s="290"/>
      <c r="AB363" s="290"/>
      <c r="AC363" s="290"/>
      <c r="AD363" s="290"/>
      <c r="AE363" s="290"/>
      <c r="AF363" s="290"/>
      <c r="AG363" s="290"/>
      <c r="AH363" s="290"/>
      <c r="AI363" s="290"/>
      <c r="AJ363" s="290"/>
      <c r="AK363" s="290"/>
      <c r="AL363" s="290"/>
      <c r="AM363" s="290"/>
      <c r="AN363" s="290"/>
      <c r="AO363" s="290"/>
      <c r="AP363" s="290"/>
      <c r="AQ363" s="290"/>
      <c r="AR363" s="290"/>
      <c r="AS363" s="290"/>
      <c r="AT363" s="290"/>
      <c r="AU363" s="290"/>
      <c r="AV363" s="290"/>
      <c r="AW363" s="290"/>
      <c r="AX363" s="290"/>
      <c r="AY363" s="290"/>
      <c r="AZ363" s="290"/>
      <c r="BA363" s="290"/>
      <c r="BB363" s="290"/>
      <c r="BC363" s="290"/>
      <c r="BD363" s="290"/>
      <c r="BE363" s="290"/>
      <c r="BF363" s="290"/>
      <c r="BG363" s="290"/>
      <c r="BH363" s="290"/>
      <c r="BI363" s="290"/>
      <c r="BJ363" s="290"/>
      <c r="BK363" s="290"/>
      <c r="BL363" s="290"/>
      <c r="BM363" s="290"/>
      <c r="BN363" s="290"/>
      <c r="BO363" s="290"/>
      <c r="BP363" s="290"/>
      <c r="BQ363" s="290"/>
      <c r="BR363" s="290"/>
      <c r="BS363" s="290"/>
      <c r="BT363" s="290"/>
      <c r="BU363" s="290"/>
      <c r="BV363" s="290"/>
      <c r="BW363" s="290"/>
      <c r="BX363" s="290"/>
      <c r="BY363" s="290"/>
      <c r="BZ363" s="290"/>
      <c r="CA363" s="291">
        <f t="shared" si="75"/>
        <v>0</v>
      </c>
      <c r="CB363" s="292" t="e">
        <f t="shared" si="73"/>
        <v>#DIV/0!</v>
      </c>
      <c r="CC363" s="291">
        <f t="shared" si="68"/>
        <v>0</v>
      </c>
      <c r="CD363" s="292" t="e">
        <f t="shared" si="74"/>
        <v>#DIV/0!</v>
      </c>
      <c r="CE363" s="291">
        <f t="shared" si="69"/>
        <v>0</v>
      </c>
      <c r="CF363" s="292" t="e">
        <f t="shared" si="76"/>
        <v>#DIV/0!</v>
      </c>
      <c r="CG363" s="291" t="e">
        <f t="shared" si="77"/>
        <v>#DIV/0!</v>
      </c>
      <c r="CH363" s="291" t="e">
        <f t="shared" si="78"/>
        <v>#DIV/0!</v>
      </c>
      <c r="CI363" s="274"/>
    </row>
    <row r="364" spans="1:87" ht="24">
      <c r="A364" s="652"/>
      <c r="B364" s="647"/>
      <c r="C364" s="150"/>
      <c r="D364" s="643"/>
      <c r="E364" s="643"/>
      <c r="F364" s="643"/>
      <c r="G364" s="617"/>
      <c r="H364" s="290" t="s">
        <v>1597</v>
      </c>
      <c r="I364" s="290"/>
      <c r="J364" s="70" t="s">
        <v>1163</v>
      </c>
      <c r="K364" s="288" t="s">
        <v>1082</v>
      </c>
      <c r="L364" s="289" t="s">
        <v>648</v>
      </c>
      <c r="M364" s="290"/>
      <c r="N364" s="290" t="s">
        <v>648</v>
      </c>
      <c r="O364" s="290"/>
      <c r="P364" s="290"/>
      <c r="Q364" s="290"/>
      <c r="R364" s="290"/>
      <c r="S364" s="290"/>
      <c r="T364" s="290"/>
      <c r="U364" s="290"/>
      <c r="V364" s="290"/>
      <c r="W364" s="290"/>
      <c r="X364" s="290"/>
      <c r="Y364" s="290"/>
      <c r="Z364" s="290"/>
      <c r="AA364" s="290" t="s">
        <v>1769</v>
      </c>
      <c r="AB364" s="290"/>
      <c r="AC364" s="290"/>
      <c r="AD364" s="290"/>
      <c r="AE364" s="290"/>
      <c r="AF364" s="290"/>
      <c r="AG364" s="290"/>
      <c r="AH364" s="290"/>
      <c r="AI364" s="290"/>
      <c r="AJ364" s="290"/>
      <c r="AK364" s="290"/>
      <c r="AL364" s="290"/>
      <c r="AM364" s="290"/>
      <c r="AN364" s="290"/>
      <c r="AO364" s="290"/>
      <c r="AP364" s="290"/>
      <c r="AQ364" s="290"/>
      <c r="AR364" s="290"/>
      <c r="AS364" s="290"/>
      <c r="AT364" s="290"/>
      <c r="AU364" s="290"/>
      <c r="AV364" s="290"/>
      <c r="AW364" s="290"/>
      <c r="AX364" s="290"/>
      <c r="AY364" s="290"/>
      <c r="AZ364" s="290"/>
      <c r="BA364" s="290"/>
      <c r="BB364" s="290"/>
      <c r="BC364" s="290"/>
      <c r="BD364" s="290"/>
      <c r="BE364" s="290"/>
      <c r="BF364" s="290"/>
      <c r="BG364" s="290"/>
      <c r="BH364" s="290"/>
      <c r="BI364" s="290"/>
      <c r="BJ364" s="290"/>
      <c r="BK364" s="290"/>
      <c r="BL364" s="290"/>
      <c r="BM364" s="290"/>
      <c r="BN364" s="290"/>
      <c r="BO364" s="290"/>
      <c r="BP364" s="290"/>
      <c r="BQ364" s="290"/>
      <c r="BR364" s="290"/>
      <c r="BS364" s="290"/>
      <c r="BT364" s="290"/>
      <c r="BU364" s="290"/>
      <c r="BV364" s="290"/>
      <c r="BW364" s="290"/>
      <c r="BX364" s="290"/>
      <c r="BY364" s="290"/>
      <c r="BZ364" s="290"/>
      <c r="CA364" s="291">
        <f t="shared" si="75"/>
        <v>0</v>
      </c>
      <c r="CB364" s="292" t="e">
        <f t="shared" si="73"/>
        <v>#DIV/0!</v>
      </c>
      <c r="CC364" s="291">
        <f t="shared" si="68"/>
        <v>0</v>
      </c>
      <c r="CD364" s="292" t="e">
        <f t="shared" si="74"/>
        <v>#DIV/0!</v>
      </c>
      <c r="CE364" s="291">
        <f t="shared" si="69"/>
        <v>0</v>
      </c>
      <c r="CF364" s="292" t="e">
        <f t="shared" si="76"/>
        <v>#DIV/0!</v>
      </c>
      <c r="CG364" s="291" t="e">
        <f t="shared" si="77"/>
        <v>#DIV/0!</v>
      </c>
      <c r="CH364" s="291" t="e">
        <f t="shared" si="78"/>
        <v>#DIV/0!</v>
      </c>
      <c r="CI364" s="274"/>
    </row>
    <row r="365" spans="1:87" ht="24">
      <c r="A365" s="652"/>
      <c r="B365" s="647"/>
      <c r="C365" s="150"/>
      <c r="D365" s="643"/>
      <c r="E365" s="643"/>
      <c r="F365" s="643"/>
      <c r="G365" s="617"/>
      <c r="H365" s="290" t="s">
        <v>1907</v>
      </c>
      <c r="I365" s="290"/>
      <c r="J365" s="70" t="s">
        <v>1163</v>
      </c>
      <c r="K365" s="288" t="s">
        <v>1082</v>
      </c>
      <c r="L365" s="289" t="s">
        <v>648</v>
      </c>
      <c r="M365" s="290"/>
      <c r="N365" s="290"/>
      <c r="O365" s="290" t="s">
        <v>648</v>
      </c>
      <c r="P365" s="290"/>
      <c r="Q365" s="290"/>
      <c r="R365" s="290"/>
      <c r="S365" s="290"/>
      <c r="T365" s="290"/>
      <c r="U365" s="290"/>
      <c r="V365" s="290"/>
      <c r="W365" s="290"/>
      <c r="X365" s="290"/>
      <c r="Y365" s="290"/>
      <c r="Z365" s="290"/>
      <c r="AA365" s="290"/>
      <c r="AB365" s="290"/>
      <c r="AC365" s="290"/>
      <c r="AD365" s="290"/>
      <c r="AE365" s="290" t="s">
        <v>1769</v>
      </c>
      <c r="AF365" s="290"/>
      <c r="AG365" s="290"/>
      <c r="AH365" s="290"/>
      <c r="AI365" s="290"/>
      <c r="AJ365" s="290"/>
      <c r="AK365" s="290"/>
      <c r="AL365" s="290"/>
      <c r="AM365" s="290"/>
      <c r="AN365" s="290"/>
      <c r="AO365" s="290"/>
      <c r="AP365" s="290"/>
      <c r="AQ365" s="290"/>
      <c r="AR365" s="290"/>
      <c r="AS365" s="290"/>
      <c r="AT365" s="290"/>
      <c r="AU365" s="290"/>
      <c r="AV365" s="290"/>
      <c r="AW365" s="290"/>
      <c r="AX365" s="290"/>
      <c r="AY365" s="290"/>
      <c r="AZ365" s="290"/>
      <c r="BA365" s="290"/>
      <c r="BB365" s="290"/>
      <c r="BC365" s="290"/>
      <c r="BD365" s="290"/>
      <c r="BE365" s="290"/>
      <c r="BF365" s="290"/>
      <c r="BG365" s="290"/>
      <c r="BH365" s="290"/>
      <c r="BI365" s="290"/>
      <c r="BJ365" s="290"/>
      <c r="BK365" s="290"/>
      <c r="BL365" s="290"/>
      <c r="BM365" s="290"/>
      <c r="BN365" s="290"/>
      <c r="BO365" s="290"/>
      <c r="BP365" s="290"/>
      <c r="BQ365" s="290"/>
      <c r="BR365" s="290"/>
      <c r="BS365" s="290"/>
      <c r="BT365" s="290"/>
      <c r="BU365" s="290"/>
      <c r="BV365" s="290"/>
      <c r="BW365" s="290"/>
      <c r="BX365" s="290"/>
      <c r="BY365" s="290"/>
      <c r="BZ365" s="290"/>
      <c r="CA365" s="291">
        <f t="shared" si="75"/>
        <v>0</v>
      </c>
      <c r="CB365" s="292" t="e">
        <f t="shared" si="73"/>
        <v>#DIV/0!</v>
      </c>
      <c r="CC365" s="291">
        <f t="shared" si="68"/>
        <v>0</v>
      </c>
      <c r="CD365" s="292" t="e">
        <f t="shared" si="74"/>
        <v>#DIV/0!</v>
      </c>
      <c r="CE365" s="291">
        <f t="shared" si="69"/>
        <v>0</v>
      </c>
      <c r="CF365" s="292" t="e">
        <f t="shared" si="76"/>
        <v>#DIV/0!</v>
      </c>
      <c r="CG365" s="291" t="e">
        <f t="shared" si="77"/>
        <v>#DIV/0!</v>
      </c>
      <c r="CH365" s="291" t="e">
        <f t="shared" si="78"/>
        <v>#DIV/0!</v>
      </c>
      <c r="CI365" s="274"/>
    </row>
    <row r="366" spans="1:87" ht="24">
      <c r="A366" s="652"/>
      <c r="B366" s="647"/>
      <c r="C366" s="150"/>
      <c r="D366" s="643"/>
      <c r="E366" s="643"/>
      <c r="F366" s="643"/>
      <c r="G366" s="617"/>
      <c r="H366" s="290" t="s">
        <v>1598</v>
      </c>
      <c r="I366" s="290" t="s">
        <v>1303</v>
      </c>
      <c r="J366" s="70" t="s">
        <v>1163</v>
      </c>
      <c r="K366" s="288" t="s">
        <v>1082</v>
      </c>
      <c r="L366" s="289" t="s">
        <v>648</v>
      </c>
      <c r="M366" s="290"/>
      <c r="N366" s="290"/>
      <c r="O366" s="290"/>
      <c r="P366" s="290" t="s">
        <v>648</v>
      </c>
      <c r="Q366" s="290"/>
      <c r="R366" s="290"/>
      <c r="S366" s="290"/>
      <c r="T366" s="290"/>
      <c r="U366" s="290"/>
      <c r="V366" s="290"/>
      <c r="W366" s="290"/>
      <c r="X366" s="290"/>
      <c r="Y366" s="290"/>
      <c r="Z366" s="290"/>
      <c r="AA366" s="290"/>
      <c r="AB366" s="290"/>
      <c r="AC366" s="290"/>
      <c r="AD366" s="290"/>
      <c r="AE366" s="290"/>
      <c r="AF366" s="290"/>
      <c r="AG366" s="290"/>
      <c r="AH366" s="290"/>
      <c r="AI366" s="290"/>
      <c r="AJ366" s="290"/>
      <c r="AK366" s="290"/>
      <c r="AL366" s="290"/>
      <c r="AM366" s="290"/>
      <c r="AN366" s="290"/>
      <c r="AO366" s="290"/>
      <c r="AP366" s="290" t="s">
        <v>1769</v>
      </c>
      <c r="AQ366" s="290"/>
      <c r="AR366" s="290"/>
      <c r="AS366" s="290"/>
      <c r="AT366" s="290"/>
      <c r="AU366" s="290"/>
      <c r="AV366" s="290"/>
      <c r="AW366" s="290"/>
      <c r="AX366" s="290"/>
      <c r="AY366" s="290"/>
      <c r="AZ366" s="290"/>
      <c r="BA366" s="290"/>
      <c r="BB366" s="290"/>
      <c r="BC366" s="290"/>
      <c r="BD366" s="290"/>
      <c r="BE366" s="290"/>
      <c r="BF366" s="290"/>
      <c r="BG366" s="290"/>
      <c r="BH366" s="290"/>
      <c r="BI366" s="290"/>
      <c r="BJ366" s="290"/>
      <c r="BK366" s="290"/>
      <c r="BL366" s="290"/>
      <c r="BM366" s="290"/>
      <c r="BN366" s="290"/>
      <c r="BO366" s="290"/>
      <c r="BP366" s="290"/>
      <c r="BQ366" s="290"/>
      <c r="BR366" s="290"/>
      <c r="BS366" s="290"/>
      <c r="BT366" s="290"/>
      <c r="BU366" s="290"/>
      <c r="BV366" s="290"/>
      <c r="BW366" s="290"/>
      <c r="BX366" s="290"/>
      <c r="BY366" s="290"/>
      <c r="BZ366" s="290"/>
      <c r="CA366" s="291">
        <f t="shared" si="75"/>
        <v>0</v>
      </c>
      <c r="CB366" s="292" t="e">
        <f t="shared" si="73"/>
        <v>#DIV/0!</v>
      </c>
      <c r="CC366" s="291">
        <f t="shared" si="68"/>
        <v>0</v>
      </c>
      <c r="CD366" s="292" t="e">
        <f t="shared" si="74"/>
        <v>#DIV/0!</v>
      </c>
      <c r="CE366" s="291">
        <f t="shared" si="69"/>
        <v>0</v>
      </c>
      <c r="CF366" s="292" t="e">
        <f t="shared" si="76"/>
        <v>#DIV/0!</v>
      </c>
      <c r="CG366" s="291" t="e">
        <f t="shared" si="77"/>
        <v>#DIV/0!</v>
      </c>
      <c r="CH366" s="291" t="e">
        <f t="shared" si="78"/>
        <v>#DIV/0!</v>
      </c>
      <c r="CI366" s="274"/>
    </row>
    <row r="367" spans="1:87" ht="24">
      <c r="A367" s="652"/>
      <c r="B367" s="647"/>
      <c r="C367" s="150"/>
      <c r="D367" s="643"/>
      <c r="E367" s="643"/>
      <c r="F367" s="643"/>
      <c r="G367" s="617"/>
      <c r="H367" s="290" t="s">
        <v>1599</v>
      </c>
      <c r="I367" s="290" t="s">
        <v>1303</v>
      </c>
      <c r="J367" s="70" t="s">
        <v>1163</v>
      </c>
      <c r="K367" s="288" t="s">
        <v>1082</v>
      </c>
      <c r="L367" s="289" t="s">
        <v>648</v>
      </c>
      <c r="M367" s="290"/>
      <c r="N367" s="290"/>
      <c r="O367" s="290"/>
      <c r="P367" s="290" t="s">
        <v>648</v>
      </c>
      <c r="Q367" s="290"/>
      <c r="R367" s="290"/>
      <c r="S367" s="290"/>
      <c r="T367" s="290"/>
      <c r="U367" s="290"/>
      <c r="V367" s="290"/>
      <c r="W367" s="290"/>
      <c r="X367" s="290"/>
      <c r="Y367" s="290"/>
      <c r="Z367" s="290"/>
      <c r="AA367" s="290"/>
      <c r="AB367" s="290"/>
      <c r="AC367" s="290"/>
      <c r="AD367" s="290"/>
      <c r="AE367" s="290"/>
      <c r="AF367" s="290"/>
      <c r="AG367" s="290"/>
      <c r="AH367" s="290"/>
      <c r="AI367" s="290"/>
      <c r="AJ367" s="290" t="s">
        <v>1769</v>
      </c>
      <c r="AK367" s="290"/>
      <c r="AL367" s="290"/>
      <c r="AM367" s="290"/>
      <c r="AN367" s="290"/>
      <c r="AO367" s="290"/>
      <c r="AP367" s="290"/>
      <c r="AQ367" s="290"/>
      <c r="AR367" s="290"/>
      <c r="AS367" s="290"/>
      <c r="AT367" s="290"/>
      <c r="AU367" s="290"/>
      <c r="AV367" s="290"/>
      <c r="AW367" s="290"/>
      <c r="AX367" s="290"/>
      <c r="AY367" s="290"/>
      <c r="AZ367" s="290"/>
      <c r="BA367" s="290"/>
      <c r="BB367" s="290"/>
      <c r="BC367" s="290"/>
      <c r="BD367" s="290"/>
      <c r="BE367" s="290"/>
      <c r="BF367" s="290"/>
      <c r="BG367" s="290" t="s">
        <v>1769</v>
      </c>
      <c r="BH367" s="290"/>
      <c r="BI367" s="290"/>
      <c r="BJ367" s="290"/>
      <c r="BK367" s="290"/>
      <c r="BL367" s="290"/>
      <c r="BM367" s="290"/>
      <c r="BN367" s="290"/>
      <c r="BO367" s="290"/>
      <c r="BP367" s="290"/>
      <c r="BQ367" s="290"/>
      <c r="BR367" s="290"/>
      <c r="BS367" s="290"/>
      <c r="BT367" s="290"/>
      <c r="BU367" s="290"/>
      <c r="BV367" s="290"/>
      <c r="BW367" s="290"/>
      <c r="BX367" s="290"/>
      <c r="BY367" s="290"/>
      <c r="BZ367" s="290"/>
      <c r="CA367" s="291">
        <f t="shared" si="75"/>
        <v>0</v>
      </c>
      <c r="CB367" s="292" t="e">
        <f t="shared" si="73"/>
        <v>#DIV/0!</v>
      </c>
      <c r="CC367" s="291">
        <f t="shared" si="68"/>
        <v>0</v>
      </c>
      <c r="CD367" s="292" t="e">
        <f t="shared" si="74"/>
        <v>#DIV/0!</v>
      </c>
      <c r="CE367" s="291">
        <f t="shared" si="69"/>
        <v>0</v>
      </c>
      <c r="CF367" s="292" t="e">
        <f t="shared" si="76"/>
        <v>#DIV/0!</v>
      </c>
      <c r="CG367" s="291" t="e">
        <f t="shared" si="77"/>
        <v>#DIV/0!</v>
      </c>
      <c r="CH367" s="291" t="e">
        <f t="shared" si="78"/>
        <v>#DIV/0!</v>
      </c>
      <c r="CI367" s="274"/>
    </row>
    <row r="368" spans="1:87" ht="24">
      <c r="A368" s="652"/>
      <c r="B368" s="647"/>
      <c r="C368" s="150"/>
      <c r="D368" s="643"/>
      <c r="E368" s="643"/>
      <c r="F368" s="643"/>
      <c r="G368" s="617"/>
      <c r="H368" s="290" t="s">
        <v>1600</v>
      </c>
      <c r="I368" s="290" t="s">
        <v>1303</v>
      </c>
      <c r="J368" s="70" t="s">
        <v>1163</v>
      </c>
      <c r="K368" s="288" t="s">
        <v>1082</v>
      </c>
      <c r="L368" s="289" t="s">
        <v>648</v>
      </c>
      <c r="M368" s="290"/>
      <c r="N368" s="290"/>
      <c r="O368" s="290"/>
      <c r="P368" s="290"/>
      <c r="Q368" s="290"/>
      <c r="R368" s="290"/>
      <c r="S368" s="290" t="s">
        <v>648</v>
      </c>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290"/>
      <c r="AY368" s="290"/>
      <c r="AZ368" s="290"/>
      <c r="BA368" s="290" t="s">
        <v>1769</v>
      </c>
      <c r="BB368" s="290"/>
      <c r="BC368" s="290"/>
      <c r="BD368" s="290"/>
      <c r="BE368" s="290"/>
      <c r="BF368" s="290"/>
      <c r="BG368" s="290"/>
      <c r="BH368" s="290"/>
      <c r="BI368" s="290"/>
      <c r="BJ368" s="290"/>
      <c r="BK368" s="290"/>
      <c r="BL368" s="290"/>
      <c r="BM368" s="290"/>
      <c r="BN368" s="290"/>
      <c r="BO368" s="290"/>
      <c r="BP368" s="290"/>
      <c r="BQ368" s="290"/>
      <c r="BR368" s="290"/>
      <c r="BS368" s="290"/>
      <c r="BT368" s="290"/>
      <c r="BU368" s="290"/>
      <c r="BV368" s="290"/>
      <c r="BW368" s="290"/>
      <c r="BX368" s="290"/>
      <c r="BY368" s="290"/>
      <c r="BZ368" s="290"/>
      <c r="CA368" s="291">
        <f t="shared" si="75"/>
        <v>0</v>
      </c>
      <c r="CB368" s="292" t="e">
        <f t="shared" ref="CB368:CB387" si="79">CA368/COUNTA($BK368:$BT368)</f>
        <v>#DIV/0!</v>
      </c>
      <c r="CC368" s="291">
        <f t="shared" si="68"/>
        <v>0</v>
      </c>
      <c r="CD368" s="292" t="e">
        <f t="shared" ref="CD368:CD387" si="80">CC368/COUNTA($BK368:$BT368)</f>
        <v>#DIV/0!</v>
      </c>
      <c r="CE368" s="291">
        <f t="shared" si="69"/>
        <v>0</v>
      </c>
      <c r="CF368" s="292" t="e">
        <f t="shared" si="76"/>
        <v>#DIV/0!</v>
      </c>
      <c r="CG368" s="291" t="e">
        <f t="shared" si="77"/>
        <v>#DIV/0!</v>
      </c>
      <c r="CH368" s="291" t="e">
        <f t="shared" si="78"/>
        <v>#DIV/0!</v>
      </c>
      <c r="CI368" s="274"/>
    </row>
    <row r="369" spans="1:87" ht="24">
      <c r="A369" s="652"/>
      <c r="B369" s="647"/>
      <c r="C369" s="150"/>
      <c r="D369" s="643"/>
      <c r="E369" s="643"/>
      <c r="F369" s="643"/>
      <c r="G369" s="617"/>
      <c r="H369" s="290" t="s">
        <v>1601</v>
      </c>
      <c r="I369" s="290" t="s">
        <v>1303</v>
      </c>
      <c r="J369" s="70" t="s">
        <v>1163</v>
      </c>
      <c r="K369" s="288" t="s">
        <v>1082</v>
      </c>
      <c r="L369" s="289" t="s">
        <v>648</v>
      </c>
      <c r="M369" s="290"/>
      <c r="N369" s="290"/>
      <c r="O369" s="290"/>
      <c r="P369" s="290"/>
      <c r="Q369" s="290"/>
      <c r="R369" s="290"/>
      <c r="S369" s="290"/>
      <c r="T369" s="290"/>
      <c r="U369" s="290" t="s">
        <v>648</v>
      </c>
      <c r="V369" s="290"/>
      <c r="W369" s="290"/>
      <c r="X369" s="290"/>
      <c r="Y369" s="290"/>
      <c r="Z369" s="290"/>
      <c r="AA369" s="290"/>
      <c r="AB369" s="290"/>
      <c r="AC369" s="290"/>
      <c r="AD369" s="290"/>
      <c r="AE369" s="290"/>
      <c r="AF369" s="290"/>
      <c r="AG369" s="290"/>
      <c r="AH369" s="290"/>
      <c r="AI369" s="290"/>
      <c r="AJ369" s="290"/>
      <c r="AK369" s="290"/>
      <c r="AL369" s="290"/>
      <c r="AM369" s="290"/>
      <c r="AN369" s="290"/>
      <c r="AO369" s="290"/>
      <c r="AP369" s="290"/>
      <c r="AQ369" s="290"/>
      <c r="AR369" s="290"/>
      <c r="AS369" s="290"/>
      <c r="AT369" s="290"/>
      <c r="AU369" s="290"/>
      <c r="AV369" s="290"/>
      <c r="AW369" s="290"/>
      <c r="AX369" s="290"/>
      <c r="AY369" s="290"/>
      <c r="AZ369" s="290"/>
      <c r="BA369" s="290"/>
      <c r="BB369" s="290"/>
      <c r="BC369" s="290"/>
      <c r="BD369" s="290"/>
      <c r="BE369" s="290"/>
      <c r="BF369" s="290"/>
      <c r="BG369" s="290"/>
      <c r="BH369" s="290"/>
      <c r="BI369" s="290" t="s">
        <v>1769</v>
      </c>
      <c r="BJ369" s="290"/>
      <c r="BK369" s="290"/>
      <c r="BL369" s="290"/>
      <c r="BM369" s="290"/>
      <c r="BN369" s="290"/>
      <c r="BO369" s="290"/>
      <c r="BP369" s="290"/>
      <c r="BQ369" s="290"/>
      <c r="BR369" s="290"/>
      <c r="BS369" s="290"/>
      <c r="BT369" s="290"/>
      <c r="BU369" s="290"/>
      <c r="BV369" s="290"/>
      <c r="BW369" s="290"/>
      <c r="BX369" s="290"/>
      <c r="BY369" s="290"/>
      <c r="BZ369" s="290"/>
      <c r="CA369" s="291">
        <f t="shared" si="75"/>
        <v>0</v>
      </c>
      <c r="CB369" s="292" t="e">
        <f t="shared" si="79"/>
        <v>#DIV/0!</v>
      </c>
      <c r="CC369" s="291">
        <f t="shared" si="68"/>
        <v>0</v>
      </c>
      <c r="CD369" s="292" t="e">
        <f t="shared" si="80"/>
        <v>#DIV/0!</v>
      </c>
      <c r="CE369" s="291">
        <f t="shared" si="69"/>
        <v>0</v>
      </c>
      <c r="CF369" s="292" t="e">
        <f t="shared" si="76"/>
        <v>#DIV/0!</v>
      </c>
      <c r="CG369" s="291" t="e">
        <f t="shared" si="77"/>
        <v>#DIV/0!</v>
      </c>
      <c r="CH369" s="291" t="e">
        <f t="shared" si="78"/>
        <v>#DIV/0!</v>
      </c>
      <c r="CI369" s="274"/>
    </row>
    <row r="370" spans="1:87" ht="24">
      <c r="A370" s="652"/>
      <c r="B370" s="647"/>
      <c r="C370" s="150"/>
      <c r="D370" s="643"/>
      <c r="E370" s="643"/>
      <c r="F370" s="643"/>
      <c r="G370" s="617"/>
      <c r="H370" s="290" t="s">
        <v>1594</v>
      </c>
      <c r="I370" s="290" t="s">
        <v>1303</v>
      </c>
      <c r="J370" s="70" t="s">
        <v>1163</v>
      </c>
      <c r="K370" s="288" t="s">
        <v>1082</v>
      </c>
      <c r="L370" s="289" t="s">
        <v>648</v>
      </c>
      <c r="M370" s="290"/>
      <c r="N370" s="290"/>
      <c r="O370" s="290"/>
      <c r="P370" s="290"/>
      <c r="Q370" s="290"/>
      <c r="R370" s="290"/>
      <c r="S370" s="290"/>
      <c r="T370" s="290" t="s">
        <v>648</v>
      </c>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0"/>
      <c r="AY370" s="290"/>
      <c r="AZ370" s="290"/>
      <c r="BA370" s="290"/>
      <c r="BB370" s="290"/>
      <c r="BC370" s="290"/>
      <c r="BD370" s="290"/>
      <c r="BE370" s="290"/>
      <c r="BF370" s="290" t="s">
        <v>1769</v>
      </c>
      <c r="BG370" s="290"/>
      <c r="BH370" s="290"/>
      <c r="BI370" s="290"/>
      <c r="BJ370" s="290"/>
      <c r="BK370" s="290"/>
      <c r="BL370" s="290"/>
      <c r="BM370" s="290"/>
      <c r="BN370" s="290"/>
      <c r="BO370" s="290"/>
      <c r="BP370" s="290"/>
      <c r="BQ370" s="290"/>
      <c r="BR370" s="290"/>
      <c r="BS370" s="290"/>
      <c r="BT370" s="290"/>
      <c r="BU370" s="290"/>
      <c r="BV370" s="290"/>
      <c r="BW370" s="290"/>
      <c r="BX370" s="290"/>
      <c r="BY370" s="290"/>
      <c r="BZ370" s="290"/>
      <c r="CA370" s="291">
        <f t="shared" si="75"/>
        <v>0</v>
      </c>
      <c r="CB370" s="292" t="e">
        <f t="shared" si="79"/>
        <v>#DIV/0!</v>
      </c>
      <c r="CC370" s="291">
        <f t="shared" si="68"/>
        <v>0</v>
      </c>
      <c r="CD370" s="292" t="e">
        <f t="shared" si="80"/>
        <v>#DIV/0!</v>
      </c>
      <c r="CE370" s="291">
        <f t="shared" si="69"/>
        <v>0</v>
      </c>
      <c r="CF370" s="292" t="e">
        <f t="shared" si="76"/>
        <v>#DIV/0!</v>
      </c>
      <c r="CG370" s="291" t="e">
        <f t="shared" si="77"/>
        <v>#DIV/0!</v>
      </c>
      <c r="CH370" s="291" t="e">
        <f t="shared" si="78"/>
        <v>#DIV/0!</v>
      </c>
      <c r="CI370" s="274"/>
    </row>
    <row r="371" spans="1:87" ht="24">
      <c r="A371" s="653"/>
      <c r="B371" s="648"/>
      <c r="C371" s="303"/>
      <c r="D371" s="644"/>
      <c r="E371" s="644"/>
      <c r="F371" s="644"/>
      <c r="G371" s="618"/>
      <c r="H371" s="290" t="s">
        <v>1601</v>
      </c>
      <c r="I371" s="290" t="s">
        <v>1303</v>
      </c>
      <c r="J371" s="70" t="s">
        <v>1163</v>
      </c>
      <c r="K371" s="288" t="s">
        <v>1082</v>
      </c>
      <c r="L371" s="289" t="s">
        <v>648</v>
      </c>
      <c r="M371" s="290"/>
      <c r="N371" s="290"/>
      <c r="O371" s="290"/>
      <c r="P371" s="290"/>
      <c r="Q371" s="290"/>
      <c r="R371" s="290"/>
      <c r="S371" s="290"/>
      <c r="T371" s="290"/>
      <c r="U371" s="290" t="s">
        <v>648</v>
      </c>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0"/>
      <c r="AY371" s="290"/>
      <c r="AZ371" s="290"/>
      <c r="BA371" s="290"/>
      <c r="BB371" s="290"/>
      <c r="BC371" s="290"/>
      <c r="BD371" s="290"/>
      <c r="BE371" s="290"/>
      <c r="BF371" s="290"/>
      <c r="BG371" s="290"/>
      <c r="BH371" s="290"/>
      <c r="BI371" s="290" t="s">
        <v>1769</v>
      </c>
      <c r="BJ371" s="290"/>
      <c r="BK371" s="290"/>
      <c r="BL371" s="290"/>
      <c r="BM371" s="290"/>
      <c r="BN371" s="290"/>
      <c r="BO371" s="290"/>
      <c r="BP371" s="290"/>
      <c r="BQ371" s="290"/>
      <c r="BR371" s="290"/>
      <c r="BS371" s="290"/>
      <c r="BT371" s="290"/>
      <c r="BU371" s="290"/>
      <c r="BV371" s="290"/>
      <c r="BW371" s="290"/>
      <c r="BX371" s="290"/>
      <c r="BY371" s="290"/>
      <c r="BZ371" s="290"/>
      <c r="CA371" s="291">
        <f t="shared" si="75"/>
        <v>0</v>
      </c>
      <c r="CB371" s="292" t="e">
        <f t="shared" si="79"/>
        <v>#DIV/0!</v>
      </c>
      <c r="CC371" s="291">
        <f t="shared" si="68"/>
        <v>0</v>
      </c>
      <c r="CD371" s="292" t="e">
        <f t="shared" si="80"/>
        <v>#DIV/0!</v>
      </c>
      <c r="CE371" s="291">
        <f t="shared" si="69"/>
        <v>0</v>
      </c>
      <c r="CF371" s="292" t="e">
        <f t="shared" si="76"/>
        <v>#DIV/0!</v>
      </c>
      <c r="CG371" s="291" t="e">
        <f t="shared" si="77"/>
        <v>#DIV/0!</v>
      </c>
      <c r="CH371" s="291" t="e">
        <f t="shared" si="78"/>
        <v>#DIV/0!</v>
      </c>
      <c r="CI371" s="274"/>
    </row>
    <row r="372" spans="1:87" ht="24">
      <c r="A372" s="651"/>
      <c r="B372" s="646">
        <v>561</v>
      </c>
      <c r="C372" s="62" t="s">
        <v>140</v>
      </c>
      <c r="D372" s="645" t="s">
        <v>25</v>
      </c>
      <c r="E372" s="645" t="s">
        <v>140</v>
      </c>
      <c r="F372" s="645" t="s">
        <v>25</v>
      </c>
      <c r="G372" s="616" t="s">
        <v>140</v>
      </c>
      <c r="H372" s="290" t="s">
        <v>1602</v>
      </c>
      <c r="I372" s="290" t="s">
        <v>1303</v>
      </c>
      <c r="J372" s="70" t="s">
        <v>1163</v>
      </c>
      <c r="K372" s="288" t="s">
        <v>1082</v>
      </c>
      <c r="L372" s="289" t="s">
        <v>648</v>
      </c>
      <c r="M372" s="290"/>
      <c r="N372" s="290"/>
      <c r="O372" s="290"/>
      <c r="P372" s="290"/>
      <c r="Q372" s="290"/>
      <c r="R372" s="290" t="s">
        <v>648</v>
      </c>
      <c r="S372" s="290"/>
      <c r="T372" s="290"/>
      <c r="U372" s="290"/>
      <c r="V372" s="290"/>
      <c r="W372" s="290"/>
      <c r="X372" s="290"/>
      <c r="Y372" s="290"/>
      <c r="Z372" s="290"/>
      <c r="AA372" s="290"/>
      <c r="AB372" s="290"/>
      <c r="AC372" s="290"/>
      <c r="AD372" s="290"/>
      <c r="AE372" s="290"/>
      <c r="AF372" s="290"/>
      <c r="AG372" s="290"/>
      <c r="AH372" s="290" t="s">
        <v>1769</v>
      </c>
      <c r="AI372" s="290"/>
      <c r="AJ372" s="290"/>
      <c r="AK372" s="290"/>
      <c r="AL372" s="290"/>
      <c r="AM372" s="290"/>
      <c r="AN372" s="290"/>
      <c r="AO372" s="290"/>
      <c r="AP372" s="290"/>
      <c r="AQ372" s="290"/>
      <c r="AR372" s="290" t="s">
        <v>1769</v>
      </c>
      <c r="AS372" s="290"/>
      <c r="AT372" s="290"/>
      <c r="AU372" s="290"/>
      <c r="AV372" s="290"/>
      <c r="AW372" s="290"/>
      <c r="AX372" s="290"/>
      <c r="AY372" s="290"/>
      <c r="AZ372" s="290"/>
      <c r="BA372" s="290"/>
      <c r="BB372" s="290"/>
      <c r="BC372" s="290"/>
      <c r="BD372" s="290"/>
      <c r="BE372" s="290"/>
      <c r="BF372" s="290"/>
      <c r="BG372" s="290"/>
      <c r="BH372" s="290"/>
      <c r="BI372" s="290"/>
      <c r="BJ372" s="290"/>
      <c r="BK372" s="290"/>
      <c r="BL372" s="290"/>
      <c r="BM372" s="290"/>
      <c r="BN372" s="290"/>
      <c r="BO372" s="290"/>
      <c r="BP372" s="290"/>
      <c r="BQ372" s="290"/>
      <c r="BR372" s="290"/>
      <c r="BS372" s="290"/>
      <c r="BT372" s="290"/>
      <c r="BU372" s="290"/>
      <c r="BV372" s="290"/>
      <c r="BW372" s="290"/>
      <c r="BX372" s="290"/>
      <c r="BY372" s="290"/>
      <c r="BZ372" s="290"/>
      <c r="CA372" s="291">
        <f t="shared" si="75"/>
        <v>0</v>
      </c>
      <c r="CB372" s="292" t="e">
        <f t="shared" si="79"/>
        <v>#DIV/0!</v>
      </c>
      <c r="CC372" s="291">
        <f t="shared" si="68"/>
        <v>0</v>
      </c>
      <c r="CD372" s="292" t="e">
        <f t="shared" si="80"/>
        <v>#DIV/0!</v>
      </c>
      <c r="CE372" s="291">
        <f t="shared" si="69"/>
        <v>0</v>
      </c>
      <c r="CF372" s="292" t="e">
        <f t="shared" si="76"/>
        <v>#DIV/0!</v>
      </c>
      <c r="CG372" s="291" t="e">
        <f t="shared" si="77"/>
        <v>#DIV/0!</v>
      </c>
      <c r="CH372" s="291" t="e">
        <f t="shared" si="78"/>
        <v>#DIV/0!</v>
      </c>
      <c r="CI372" s="274"/>
    </row>
    <row r="373" spans="1:87" ht="24">
      <c r="A373" s="652"/>
      <c r="B373" s="647"/>
      <c r="C373" s="150"/>
      <c r="D373" s="643"/>
      <c r="E373" s="643" t="s">
        <v>140</v>
      </c>
      <c r="F373" s="643"/>
      <c r="G373" s="617" t="s">
        <v>140</v>
      </c>
      <c r="H373" s="290" t="s">
        <v>1603</v>
      </c>
      <c r="I373" s="290" t="s">
        <v>1303</v>
      </c>
      <c r="J373" s="70" t="s">
        <v>1163</v>
      </c>
      <c r="K373" s="288" t="s">
        <v>1082</v>
      </c>
      <c r="L373" s="289" t="s">
        <v>648</v>
      </c>
      <c r="M373" s="290"/>
      <c r="N373" s="290"/>
      <c r="O373" s="290" t="s">
        <v>648</v>
      </c>
      <c r="P373" s="290"/>
      <c r="Q373" s="290"/>
      <c r="R373" s="290"/>
      <c r="S373" s="290"/>
      <c r="T373" s="290"/>
      <c r="U373" s="290"/>
      <c r="V373" s="290"/>
      <c r="W373" s="290"/>
      <c r="X373" s="290"/>
      <c r="Y373" s="290"/>
      <c r="Z373" s="290"/>
      <c r="AA373" s="290"/>
      <c r="AB373" s="290"/>
      <c r="AC373" s="290"/>
      <c r="AD373" s="290"/>
      <c r="AE373" s="290"/>
      <c r="AF373" s="290"/>
      <c r="AG373" s="290"/>
      <c r="AH373" s="290" t="s">
        <v>1769</v>
      </c>
      <c r="AI373" s="290"/>
      <c r="AJ373" s="290"/>
      <c r="AK373" s="290"/>
      <c r="AL373" s="290"/>
      <c r="AM373" s="290"/>
      <c r="AN373" s="290"/>
      <c r="AO373" s="290"/>
      <c r="AP373" s="290"/>
      <c r="AQ373" s="290"/>
      <c r="AR373" s="290"/>
      <c r="AS373" s="290"/>
      <c r="AT373" s="290"/>
      <c r="AU373" s="290"/>
      <c r="AV373" s="290"/>
      <c r="AW373" s="290"/>
      <c r="AX373" s="290"/>
      <c r="AY373" s="290"/>
      <c r="AZ373" s="290"/>
      <c r="BA373" s="290"/>
      <c r="BB373" s="290" t="s">
        <v>1769</v>
      </c>
      <c r="BC373" s="290"/>
      <c r="BD373" s="290"/>
      <c r="BE373" s="290"/>
      <c r="BF373" s="290"/>
      <c r="BG373" s="290"/>
      <c r="BH373" s="290"/>
      <c r="BI373" s="290"/>
      <c r="BJ373" s="290"/>
      <c r="BK373" s="290"/>
      <c r="BL373" s="290"/>
      <c r="BM373" s="290"/>
      <c r="BN373" s="290"/>
      <c r="BO373" s="290"/>
      <c r="BP373" s="290"/>
      <c r="BQ373" s="290"/>
      <c r="BR373" s="290"/>
      <c r="BS373" s="290"/>
      <c r="BT373" s="290"/>
      <c r="BU373" s="290"/>
      <c r="BV373" s="290"/>
      <c r="BW373" s="290"/>
      <c r="BX373" s="290"/>
      <c r="BY373" s="290"/>
      <c r="BZ373" s="290"/>
      <c r="CA373" s="291">
        <f t="shared" si="75"/>
        <v>0</v>
      </c>
      <c r="CB373" s="292" t="e">
        <f t="shared" si="79"/>
        <v>#DIV/0!</v>
      </c>
      <c r="CC373" s="291">
        <f t="shared" si="68"/>
        <v>0</v>
      </c>
      <c r="CD373" s="292" t="e">
        <f t="shared" si="80"/>
        <v>#DIV/0!</v>
      </c>
      <c r="CE373" s="291">
        <f t="shared" si="69"/>
        <v>0</v>
      </c>
      <c r="CF373" s="292" t="e">
        <f t="shared" si="76"/>
        <v>#DIV/0!</v>
      </c>
      <c r="CG373" s="291" t="e">
        <f t="shared" si="77"/>
        <v>#DIV/0!</v>
      </c>
      <c r="CH373" s="291" t="e">
        <f t="shared" si="78"/>
        <v>#DIV/0!</v>
      </c>
      <c r="CI373" s="274"/>
    </row>
    <row r="374" spans="1:87" ht="18.75">
      <c r="A374" s="652"/>
      <c r="B374" s="647"/>
      <c r="C374" s="150"/>
      <c r="D374" s="643"/>
      <c r="E374" s="643" t="s">
        <v>140</v>
      </c>
      <c r="F374" s="643"/>
      <c r="G374" s="617" t="s">
        <v>140</v>
      </c>
      <c r="H374" s="290" t="s">
        <v>1604</v>
      </c>
      <c r="I374" s="290" t="s">
        <v>1303</v>
      </c>
      <c r="J374" s="70"/>
      <c r="K374" s="288" t="s">
        <v>1082</v>
      </c>
      <c r="L374" s="289" t="s">
        <v>648</v>
      </c>
      <c r="M374" s="290"/>
      <c r="N374" s="290"/>
      <c r="O374" s="290"/>
      <c r="P374" s="290"/>
      <c r="Q374" s="290"/>
      <c r="R374" s="290"/>
      <c r="S374" s="290" t="s">
        <v>648</v>
      </c>
      <c r="T374" s="290"/>
      <c r="U374" s="290"/>
      <c r="V374" s="290"/>
      <c r="W374" s="290"/>
      <c r="X374" s="290"/>
      <c r="Y374" s="290"/>
      <c r="Z374" s="290"/>
      <c r="AA374" s="290"/>
      <c r="AB374" s="290"/>
      <c r="AC374" s="290"/>
      <c r="AD374" s="290"/>
      <c r="AE374" s="290"/>
      <c r="AF374" s="290"/>
      <c r="AG374" s="290"/>
      <c r="AH374" s="290"/>
      <c r="AI374" s="290"/>
      <c r="AJ374" s="290"/>
      <c r="AK374" s="290"/>
      <c r="AL374" s="290"/>
      <c r="AM374" s="290"/>
      <c r="AN374" s="290"/>
      <c r="AO374" s="290"/>
      <c r="AP374" s="290"/>
      <c r="AQ374" s="290"/>
      <c r="AR374" s="290"/>
      <c r="AS374" s="290"/>
      <c r="AT374" s="290"/>
      <c r="AU374" s="290"/>
      <c r="AV374" s="290"/>
      <c r="AW374" s="290"/>
      <c r="AX374" s="290"/>
      <c r="AY374" s="290"/>
      <c r="AZ374" s="290" t="s">
        <v>1769</v>
      </c>
      <c r="BA374" s="290"/>
      <c r="BB374" s="290"/>
      <c r="BC374" s="290" t="s">
        <v>1769</v>
      </c>
      <c r="BD374" s="290"/>
      <c r="BE374" s="290"/>
      <c r="BF374" s="290"/>
      <c r="BG374" s="290"/>
      <c r="BH374" s="290"/>
      <c r="BI374" s="290"/>
      <c r="BJ374" s="290"/>
      <c r="BK374" s="290"/>
      <c r="BL374" s="290"/>
      <c r="BM374" s="290"/>
      <c r="BN374" s="290"/>
      <c r="BO374" s="290"/>
      <c r="BP374" s="290"/>
      <c r="BQ374" s="290"/>
      <c r="BR374" s="290"/>
      <c r="BS374" s="290"/>
      <c r="BT374" s="290"/>
      <c r="BU374" s="290"/>
      <c r="BV374" s="290"/>
      <c r="BW374" s="290"/>
      <c r="BX374" s="290"/>
      <c r="BY374" s="290"/>
      <c r="BZ374" s="290"/>
      <c r="CA374" s="291">
        <f t="shared" si="75"/>
        <v>0</v>
      </c>
      <c r="CB374" s="292" t="e">
        <f t="shared" si="79"/>
        <v>#DIV/0!</v>
      </c>
      <c r="CC374" s="291">
        <f t="shared" si="68"/>
        <v>0</v>
      </c>
      <c r="CD374" s="292" t="e">
        <f t="shared" si="80"/>
        <v>#DIV/0!</v>
      </c>
      <c r="CE374" s="291">
        <f t="shared" si="69"/>
        <v>0</v>
      </c>
      <c r="CF374" s="292" t="e">
        <f t="shared" si="76"/>
        <v>#DIV/0!</v>
      </c>
      <c r="CG374" s="291" t="e">
        <f t="shared" si="77"/>
        <v>#DIV/0!</v>
      </c>
      <c r="CH374" s="291" t="e">
        <f t="shared" si="78"/>
        <v>#DIV/0!</v>
      </c>
      <c r="CI374" s="274"/>
    </row>
    <row r="375" spans="1:87" ht="409.5">
      <c r="A375" s="306">
        <v>264</v>
      </c>
      <c r="B375" s="646">
        <v>562</v>
      </c>
      <c r="C375" s="645" t="s">
        <v>145</v>
      </c>
      <c r="D375" s="645" t="s">
        <v>23</v>
      </c>
      <c r="E375" s="645" t="s">
        <v>142</v>
      </c>
      <c r="F375" s="62" t="s">
        <v>25</v>
      </c>
      <c r="G375" s="328" t="s">
        <v>142</v>
      </c>
      <c r="H375" s="312" t="s">
        <v>1747</v>
      </c>
      <c r="I375" s="290" t="s">
        <v>1303</v>
      </c>
      <c r="J375" s="70" t="s">
        <v>1163</v>
      </c>
      <c r="K375" s="288" t="s">
        <v>1082</v>
      </c>
      <c r="L375" s="289" t="s">
        <v>648</v>
      </c>
      <c r="M375" s="290"/>
      <c r="N375" s="290"/>
      <c r="O375" s="290"/>
      <c r="P375" s="290"/>
      <c r="Q375" s="290"/>
      <c r="R375" s="290"/>
      <c r="S375" s="290"/>
      <c r="T375" s="290"/>
      <c r="U375" s="290"/>
      <c r="V375" s="290"/>
      <c r="W375" s="290"/>
      <c r="X375" s="290"/>
      <c r="Y375" s="290"/>
      <c r="Z375" s="290"/>
      <c r="AA375" s="290"/>
      <c r="AB375" s="290"/>
      <c r="AC375" s="290"/>
      <c r="AD375" s="290"/>
      <c r="AE375" s="290"/>
      <c r="AF375" s="290"/>
      <c r="AG375" s="290"/>
      <c r="AH375" s="290"/>
      <c r="AI375" s="290"/>
      <c r="AJ375" s="290"/>
      <c r="AK375" s="290"/>
      <c r="AL375" s="290"/>
      <c r="AM375" s="290"/>
      <c r="AN375" s="290"/>
      <c r="AO375" s="290"/>
      <c r="AP375" s="290"/>
      <c r="AQ375" s="290"/>
      <c r="AR375" s="290"/>
      <c r="AS375" s="290"/>
      <c r="AT375" s="290"/>
      <c r="AU375" s="290"/>
      <c r="AV375" s="290"/>
      <c r="AW375" s="290"/>
      <c r="AX375" s="290"/>
      <c r="AY375" s="290"/>
      <c r="AZ375" s="290"/>
      <c r="BA375" s="290"/>
      <c r="BB375" s="290"/>
      <c r="BC375" s="290"/>
      <c r="BD375" s="290"/>
      <c r="BE375" s="290"/>
      <c r="BF375" s="290"/>
      <c r="BG375" s="290"/>
      <c r="BH375" s="290"/>
      <c r="BI375" s="290"/>
      <c r="BJ375" s="290"/>
      <c r="BK375" s="290"/>
      <c r="BL375" s="290"/>
      <c r="BM375" s="290"/>
      <c r="BN375" s="290"/>
      <c r="BO375" s="290"/>
      <c r="BP375" s="290"/>
      <c r="BQ375" s="290"/>
      <c r="BR375" s="290"/>
      <c r="BS375" s="290"/>
      <c r="BT375" s="290"/>
      <c r="BU375" s="290"/>
      <c r="BV375" s="290"/>
      <c r="BW375" s="290"/>
      <c r="BX375" s="290"/>
      <c r="BY375" s="290"/>
      <c r="BZ375" s="290"/>
      <c r="CA375" s="291">
        <f t="shared" si="75"/>
        <v>0</v>
      </c>
      <c r="CB375" s="292" t="e">
        <f t="shared" si="79"/>
        <v>#DIV/0!</v>
      </c>
      <c r="CC375" s="291">
        <f t="shared" si="68"/>
        <v>0</v>
      </c>
      <c r="CD375" s="292" t="e">
        <f t="shared" si="80"/>
        <v>#DIV/0!</v>
      </c>
      <c r="CE375" s="291">
        <f t="shared" si="69"/>
        <v>0</v>
      </c>
      <c r="CF375" s="292" t="e">
        <f t="shared" si="76"/>
        <v>#DIV/0!</v>
      </c>
      <c r="CG375" s="291" t="e">
        <f t="shared" si="77"/>
        <v>#DIV/0!</v>
      </c>
      <c r="CH375" s="291" t="e">
        <f t="shared" si="78"/>
        <v>#DIV/0!</v>
      </c>
      <c r="CI375" s="274"/>
    </row>
    <row r="376" spans="1:87" ht="24">
      <c r="A376" s="307"/>
      <c r="B376" s="647"/>
      <c r="C376" s="643"/>
      <c r="D376" s="643"/>
      <c r="E376" s="643"/>
      <c r="F376" s="150"/>
      <c r="G376" s="323"/>
      <c r="H376" s="290" t="s">
        <v>1605</v>
      </c>
      <c r="I376" s="290" t="s">
        <v>1303</v>
      </c>
      <c r="J376" s="70" t="s">
        <v>1163</v>
      </c>
      <c r="K376" s="288" t="s">
        <v>1082</v>
      </c>
      <c r="L376" s="289" t="s">
        <v>648</v>
      </c>
      <c r="M376" s="290"/>
      <c r="N376" s="290"/>
      <c r="O376" s="290" t="s">
        <v>648</v>
      </c>
      <c r="P376" s="290"/>
      <c r="Q376" s="290"/>
      <c r="R376" s="290"/>
      <c r="S376" s="290"/>
      <c r="T376" s="290"/>
      <c r="U376" s="290"/>
      <c r="V376" s="290"/>
      <c r="W376" s="290"/>
      <c r="X376" s="290"/>
      <c r="Y376" s="290"/>
      <c r="Z376" s="290"/>
      <c r="AA376" s="290"/>
      <c r="AB376" s="290"/>
      <c r="AC376" s="290"/>
      <c r="AD376" s="290"/>
      <c r="AE376" s="290"/>
      <c r="AF376" s="290"/>
      <c r="AG376" s="290" t="s">
        <v>1769</v>
      </c>
      <c r="AH376" s="290"/>
      <c r="AI376" s="290"/>
      <c r="AJ376" s="290"/>
      <c r="AK376" s="290"/>
      <c r="AL376" s="290"/>
      <c r="AM376" s="290"/>
      <c r="AN376" s="290"/>
      <c r="AO376" s="290"/>
      <c r="AP376" s="290"/>
      <c r="AQ376" s="290"/>
      <c r="AR376" s="290"/>
      <c r="AS376" s="290"/>
      <c r="AT376" s="290"/>
      <c r="AU376" s="290"/>
      <c r="AV376" s="290"/>
      <c r="AW376" s="290"/>
      <c r="AX376" s="290"/>
      <c r="AY376" s="290"/>
      <c r="AZ376" s="290"/>
      <c r="BA376" s="290"/>
      <c r="BB376" s="290"/>
      <c r="BC376" s="290"/>
      <c r="BD376" s="290"/>
      <c r="BE376" s="290"/>
      <c r="BF376" s="290"/>
      <c r="BG376" s="290"/>
      <c r="BH376" s="290"/>
      <c r="BI376" s="290"/>
      <c r="BJ376" s="290"/>
      <c r="BK376" s="290"/>
      <c r="BL376" s="290"/>
      <c r="BM376" s="290"/>
      <c r="BN376" s="290"/>
      <c r="BO376" s="290"/>
      <c r="BP376" s="290"/>
      <c r="BQ376" s="290"/>
      <c r="BR376" s="290"/>
      <c r="BS376" s="290"/>
      <c r="BT376" s="290"/>
      <c r="BU376" s="290"/>
      <c r="BV376" s="290"/>
      <c r="BW376" s="290"/>
      <c r="BX376" s="290"/>
      <c r="BY376" s="290"/>
      <c r="BZ376" s="290"/>
      <c r="CA376" s="291">
        <f t="shared" si="75"/>
        <v>0</v>
      </c>
      <c r="CB376" s="292" t="e">
        <f t="shared" si="79"/>
        <v>#DIV/0!</v>
      </c>
      <c r="CC376" s="291">
        <f t="shared" si="68"/>
        <v>0</v>
      </c>
      <c r="CD376" s="292" t="e">
        <f t="shared" si="80"/>
        <v>#DIV/0!</v>
      </c>
      <c r="CE376" s="291">
        <f t="shared" si="69"/>
        <v>0</v>
      </c>
      <c r="CF376" s="292" t="e">
        <f t="shared" si="76"/>
        <v>#DIV/0!</v>
      </c>
      <c r="CG376" s="291" t="e">
        <f t="shared" si="77"/>
        <v>#DIV/0!</v>
      </c>
      <c r="CH376" s="291" t="e">
        <f t="shared" si="78"/>
        <v>#DIV/0!</v>
      </c>
      <c r="CI376" s="274"/>
    </row>
    <row r="377" spans="1:87" ht="24">
      <c r="A377" s="307"/>
      <c r="B377" s="647"/>
      <c r="C377" s="643"/>
      <c r="D377" s="643"/>
      <c r="E377" s="643"/>
      <c r="F377" s="150"/>
      <c r="G377" s="323"/>
      <c r="H377" s="290" t="s">
        <v>1606</v>
      </c>
      <c r="I377" s="290" t="s">
        <v>1303</v>
      </c>
      <c r="J377" s="70" t="s">
        <v>1163</v>
      </c>
      <c r="K377" s="288" t="s">
        <v>1082</v>
      </c>
      <c r="L377" s="289" t="s">
        <v>648</v>
      </c>
      <c r="M377" s="290" t="s">
        <v>648</v>
      </c>
      <c r="N377" s="290"/>
      <c r="O377" s="290"/>
      <c r="P377" s="290"/>
      <c r="Q377" s="290"/>
      <c r="R377" s="290"/>
      <c r="S377" s="290"/>
      <c r="T377" s="290"/>
      <c r="U377" s="290"/>
      <c r="V377" s="290"/>
      <c r="W377" s="290"/>
      <c r="X377" s="290" t="s">
        <v>1769</v>
      </c>
      <c r="Y377" s="290"/>
      <c r="Z377" s="290"/>
      <c r="AA377" s="290"/>
      <c r="AB377" s="290"/>
      <c r="AC377" s="290"/>
      <c r="AD377" s="290"/>
      <c r="AE377" s="290"/>
      <c r="AF377" s="290"/>
      <c r="AG377" s="290"/>
      <c r="AH377" s="290"/>
      <c r="AI377" s="290"/>
      <c r="AJ377" s="290"/>
      <c r="AK377" s="290"/>
      <c r="AL377" s="290"/>
      <c r="AM377" s="290"/>
      <c r="AN377" s="290" t="s">
        <v>1769</v>
      </c>
      <c r="AO377" s="290"/>
      <c r="AP377" s="290"/>
      <c r="AQ377" s="290"/>
      <c r="AR377" s="290"/>
      <c r="AS377" s="290"/>
      <c r="AT377" s="290"/>
      <c r="AU377" s="290"/>
      <c r="AV377" s="290"/>
      <c r="AW377" s="290"/>
      <c r="AX377" s="290"/>
      <c r="AY377" s="290"/>
      <c r="AZ377" s="290"/>
      <c r="BA377" s="290"/>
      <c r="BB377" s="290"/>
      <c r="BC377" s="290"/>
      <c r="BD377" s="290"/>
      <c r="BE377" s="290"/>
      <c r="BF377" s="290"/>
      <c r="BG377" s="290"/>
      <c r="BH377" s="290"/>
      <c r="BI377" s="290"/>
      <c r="BJ377" s="290"/>
      <c r="BK377" s="290"/>
      <c r="BL377" s="290"/>
      <c r="BM377" s="290"/>
      <c r="BN377" s="290"/>
      <c r="BO377" s="290"/>
      <c r="BP377" s="290"/>
      <c r="BQ377" s="290"/>
      <c r="BR377" s="290"/>
      <c r="BS377" s="290"/>
      <c r="BT377" s="290"/>
      <c r="BU377" s="290"/>
      <c r="BV377" s="290"/>
      <c r="BW377" s="290"/>
      <c r="BX377" s="290"/>
      <c r="BY377" s="290"/>
      <c r="BZ377" s="290"/>
      <c r="CA377" s="291">
        <f t="shared" si="75"/>
        <v>0</v>
      </c>
      <c r="CB377" s="292" t="e">
        <f t="shared" si="79"/>
        <v>#DIV/0!</v>
      </c>
      <c r="CC377" s="291">
        <f t="shared" si="68"/>
        <v>0</v>
      </c>
      <c r="CD377" s="292" t="e">
        <f t="shared" si="80"/>
        <v>#DIV/0!</v>
      </c>
      <c r="CE377" s="291">
        <f t="shared" si="69"/>
        <v>0</v>
      </c>
      <c r="CF377" s="292" t="e">
        <f t="shared" si="76"/>
        <v>#DIV/0!</v>
      </c>
      <c r="CG377" s="291" t="e">
        <f t="shared" si="77"/>
        <v>#DIV/0!</v>
      </c>
      <c r="CH377" s="291" t="e">
        <f t="shared" si="78"/>
        <v>#DIV/0!</v>
      </c>
      <c r="CI377" s="274"/>
    </row>
    <row r="378" spans="1:87" ht="24">
      <c r="A378" s="307"/>
      <c r="B378" s="647"/>
      <c r="C378" s="643"/>
      <c r="D378" s="643"/>
      <c r="E378" s="643"/>
      <c r="F378" s="150"/>
      <c r="G378" s="323"/>
      <c r="H378" s="290" t="s">
        <v>1607</v>
      </c>
      <c r="I378" s="290" t="s">
        <v>1303</v>
      </c>
      <c r="J378" s="70" t="s">
        <v>1163</v>
      </c>
      <c r="K378" s="288" t="s">
        <v>1082</v>
      </c>
      <c r="L378" s="289" t="s">
        <v>648</v>
      </c>
      <c r="M378" s="290"/>
      <c r="N378" s="290"/>
      <c r="O378" s="290"/>
      <c r="P378" s="290" t="s">
        <v>648</v>
      </c>
      <c r="Q378" s="290"/>
      <c r="R378" s="290"/>
      <c r="S378" s="290" t="s">
        <v>648</v>
      </c>
      <c r="T378" s="290"/>
      <c r="U378" s="290"/>
      <c r="V378" s="290"/>
      <c r="W378" s="290"/>
      <c r="X378" s="290"/>
      <c r="Y378" s="290"/>
      <c r="Z378" s="290"/>
      <c r="AA378" s="290"/>
      <c r="AB378" s="290"/>
      <c r="AC378" s="290"/>
      <c r="AD378" s="290"/>
      <c r="AE378" s="290"/>
      <c r="AF378" s="290"/>
      <c r="AG378" s="290"/>
      <c r="AH378" s="290"/>
      <c r="AI378" s="290"/>
      <c r="AJ378" s="290"/>
      <c r="AK378" s="290"/>
      <c r="AL378" s="290" t="s">
        <v>1769</v>
      </c>
      <c r="AM378" s="290"/>
      <c r="AN378" s="290"/>
      <c r="AO378" s="290"/>
      <c r="AP378" s="290"/>
      <c r="AQ378" s="290"/>
      <c r="AR378" s="290"/>
      <c r="AS378" s="290"/>
      <c r="AT378" s="290"/>
      <c r="AU378" s="290"/>
      <c r="AV378" s="290"/>
      <c r="AW378" s="290"/>
      <c r="AX378" s="290"/>
      <c r="AY378" s="290"/>
      <c r="AZ378" s="290"/>
      <c r="BA378" s="290"/>
      <c r="BB378" s="290"/>
      <c r="BC378" s="290"/>
      <c r="BD378" s="290"/>
      <c r="BE378" s="290"/>
      <c r="BF378" s="290"/>
      <c r="BG378" s="290"/>
      <c r="BH378" s="290"/>
      <c r="BI378" s="290"/>
      <c r="BJ378" s="290"/>
      <c r="BK378" s="290"/>
      <c r="BL378" s="290"/>
      <c r="BM378" s="290"/>
      <c r="BN378" s="290"/>
      <c r="BO378" s="290"/>
      <c r="BP378" s="290"/>
      <c r="BQ378" s="290"/>
      <c r="BR378" s="290"/>
      <c r="BS378" s="290"/>
      <c r="BT378" s="290"/>
      <c r="BU378" s="290"/>
      <c r="BV378" s="290"/>
      <c r="BW378" s="290"/>
      <c r="BX378" s="290"/>
      <c r="BY378" s="290"/>
      <c r="BZ378" s="290"/>
      <c r="CA378" s="291">
        <f t="shared" si="75"/>
        <v>0</v>
      </c>
      <c r="CB378" s="292" t="e">
        <f t="shared" si="79"/>
        <v>#DIV/0!</v>
      </c>
      <c r="CC378" s="291">
        <f t="shared" si="68"/>
        <v>0</v>
      </c>
      <c r="CD378" s="292" t="e">
        <f t="shared" si="80"/>
        <v>#DIV/0!</v>
      </c>
      <c r="CE378" s="291">
        <f t="shared" si="69"/>
        <v>0</v>
      </c>
      <c r="CF378" s="292" t="e">
        <f t="shared" si="76"/>
        <v>#DIV/0!</v>
      </c>
      <c r="CG378" s="291" t="e">
        <f t="shared" si="77"/>
        <v>#DIV/0!</v>
      </c>
      <c r="CH378" s="291" t="e">
        <f t="shared" si="78"/>
        <v>#DIV/0!</v>
      </c>
      <c r="CI378" s="274"/>
    </row>
    <row r="379" spans="1:87" ht="24">
      <c r="A379" s="307"/>
      <c r="B379" s="647"/>
      <c r="C379" s="643"/>
      <c r="D379" s="643"/>
      <c r="E379" s="643"/>
      <c r="F379" s="150"/>
      <c r="G379" s="323"/>
      <c r="H379" s="290" t="s">
        <v>1610</v>
      </c>
      <c r="I379" s="290" t="s">
        <v>1303</v>
      </c>
      <c r="J379" s="70" t="s">
        <v>1163</v>
      </c>
      <c r="K379" s="288" t="s">
        <v>1082</v>
      </c>
      <c r="L379" s="289" t="s">
        <v>648</v>
      </c>
      <c r="M379" s="290"/>
      <c r="N379" s="290"/>
      <c r="O379" s="290"/>
      <c r="P379" s="290"/>
      <c r="Q379" s="290"/>
      <c r="R379" s="290"/>
      <c r="S379" s="290" t="s">
        <v>648</v>
      </c>
      <c r="T379" s="290"/>
      <c r="U379" s="290"/>
      <c r="V379" s="290"/>
      <c r="W379" s="290"/>
      <c r="X379" s="290"/>
      <c r="Y379" s="290"/>
      <c r="Z379" s="290"/>
      <c r="AA379" s="290"/>
      <c r="AB379" s="290"/>
      <c r="AC379" s="290"/>
      <c r="AD379" s="290"/>
      <c r="AE379" s="290"/>
      <c r="AF379" s="290"/>
      <c r="AG379" s="290"/>
      <c r="AH379" s="290"/>
      <c r="AI379" s="290"/>
      <c r="AJ379" s="290"/>
      <c r="AK379" s="290"/>
      <c r="AL379" s="290"/>
      <c r="AM379" s="290"/>
      <c r="AN379" s="290"/>
      <c r="AO379" s="290"/>
      <c r="AP379" s="290"/>
      <c r="AQ379" s="290"/>
      <c r="AR379" s="290"/>
      <c r="AS379" s="290"/>
      <c r="AT379" s="290"/>
      <c r="AU379" s="290"/>
      <c r="AV379" s="290"/>
      <c r="AW379" s="290"/>
      <c r="AX379" s="290"/>
      <c r="AY379" s="290"/>
      <c r="AZ379" s="290" t="s">
        <v>1769</v>
      </c>
      <c r="BA379" s="290"/>
      <c r="BB379" s="290"/>
      <c r="BC379" s="290"/>
      <c r="BD379" s="290"/>
      <c r="BE379" s="290"/>
      <c r="BF379" s="290"/>
      <c r="BG379" s="290"/>
      <c r="BH379" s="290"/>
      <c r="BI379" s="290"/>
      <c r="BJ379" s="290"/>
      <c r="BK379" s="290"/>
      <c r="BL379" s="290"/>
      <c r="BM379" s="290"/>
      <c r="BN379" s="290"/>
      <c r="BO379" s="290"/>
      <c r="BP379" s="290"/>
      <c r="BQ379" s="290"/>
      <c r="BR379" s="290"/>
      <c r="BS379" s="290"/>
      <c r="BT379" s="290"/>
      <c r="BU379" s="290"/>
      <c r="BV379" s="290"/>
      <c r="BW379" s="290"/>
      <c r="BX379" s="290"/>
      <c r="BY379" s="290"/>
      <c r="BZ379" s="290"/>
      <c r="CA379" s="291">
        <f t="shared" si="75"/>
        <v>0</v>
      </c>
      <c r="CB379" s="292" t="e">
        <f t="shared" si="79"/>
        <v>#DIV/0!</v>
      </c>
      <c r="CC379" s="291">
        <f t="shared" si="68"/>
        <v>0</v>
      </c>
      <c r="CD379" s="292" t="e">
        <f t="shared" si="80"/>
        <v>#DIV/0!</v>
      </c>
      <c r="CE379" s="291">
        <f t="shared" si="69"/>
        <v>0</v>
      </c>
      <c r="CF379" s="292" t="e">
        <f t="shared" si="76"/>
        <v>#DIV/0!</v>
      </c>
      <c r="CG379" s="291" t="e">
        <f t="shared" si="77"/>
        <v>#DIV/0!</v>
      </c>
      <c r="CH379" s="291" t="e">
        <f t="shared" si="78"/>
        <v>#DIV/0!</v>
      </c>
      <c r="CI379" s="274"/>
    </row>
    <row r="380" spans="1:87" ht="24">
      <c r="A380" s="307"/>
      <c r="B380" s="647"/>
      <c r="C380" s="643"/>
      <c r="D380" s="643"/>
      <c r="E380" s="643"/>
      <c r="F380" s="150"/>
      <c r="G380" s="323"/>
      <c r="H380" s="290" t="s">
        <v>1608</v>
      </c>
      <c r="I380" s="290" t="s">
        <v>1303</v>
      </c>
      <c r="J380" s="70" t="s">
        <v>1163</v>
      </c>
      <c r="K380" s="288" t="s">
        <v>1082</v>
      </c>
      <c r="L380" s="289" t="s">
        <v>648</v>
      </c>
      <c r="M380" s="290"/>
      <c r="N380" s="290"/>
      <c r="O380" s="290"/>
      <c r="P380" s="290" t="s">
        <v>648</v>
      </c>
      <c r="Q380" s="290"/>
      <c r="R380" s="290"/>
      <c r="S380" s="290"/>
      <c r="T380" s="290"/>
      <c r="U380" s="290"/>
      <c r="V380" s="290"/>
      <c r="W380" s="290"/>
      <c r="X380" s="290"/>
      <c r="Y380" s="290"/>
      <c r="Z380" s="290"/>
      <c r="AA380" s="290"/>
      <c r="AB380" s="290"/>
      <c r="AC380" s="290"/>
      <c r="AD380" s="290"/>
      <c r="AE380" s="290"/>
      <c r="AF380" s="290"/>
      <c r="AG380" s="290"/>
      <c r="AH380" s="290"/>
      <c r="AI380" s="290"/>
      <c r="AJ380" s="290" t="s">
        <v>1769</v>
      </c>
      <c r="AK380" s="290"/>
      <c r="AL380" s="290"/>
      <c r="AM380" s="290"/>
      <c r="AN380" s="290"/>
      <c r="AO380" s="290"/>
      <c r="AP380" s="290"/>
      <c r="AQ380" s="290"/>
      <c r="AR380" s="290"/>
      <c r="AS380" s="290"/>
      <c r="AT380" s="290"/>
      <c r="AU380" s="290"/>
      <c r="AV380" s="290"/>
      <c r="AW380" s="290"/>
      <c r="AX380" s="290"/>
      <c r="AY380" s="290"/>
      <c r="AZ380" s="290"/>
      <c r="BA380" s="290"/>
      <c r="BB380" s="290"/>
      <c r="BC380" s="290"/>
      <c r="BD380" s="290"/>
      <c r="BE380" s="290"/>
      <c r="BF380" s="290"/>
      <c r="BG380" s="290"/>
      <c r="BH380" s="290"/>
      <c r="BI380" s="290"/>
      <c r="BJ380" s="290"/>
      <c r="BK380" s="290"/>
      <c r="BL380" s="290"/>
      <c r="BM380" s="290"/>
      <c r="BN380" s="290"/>
      <c r="BO380" s="290"/>
      <c r="BP380" s="290"/>
      <c r="BQ380" s="290"/>
      <c r="BR380" s="290"/>
      <c r="BS380" s="290"/>
      <c r="BT380" s="290"/>
      <c r="BU380" s="290"/>
      <c r="BV380" s="290"/>
      <c r="BW380" s="290"/>
      <c r="BX380" s="290"/>
      <c r="BY380" s="290"/>
      <c r="BZ380" s="290"/>
      <c r="CA380" s="291">
        <f t="shared" si="75"/>
        <v>0</v>
      </c>
      <c r="CB380" s="292" t="e">
        <f t="shared" si="79"/>
        <v>#DIV/0!</v>
      </c>
      <c r="CC380" s="291">
        <f t="shared" si="68"/>
        <v>0</v>
      </c>
      <c r="CD380" s="292" t="e">
        <f t="shared" si="80"/>
        <v>#DIV/0!</v>
      </c>
      <c r="CE380" s="291">
        <f t="shared" si="69"/>
        <v>0</v>
      </c>
      <c r="CF380" s="292" t="e">
        <f t="shared" si="76"/>
        <v>#DIV/0!</v>
      </c>
      <c r="CG380" s="291" t="e">
        <f t="shared" si="77"/>
        <v>#DIV/0!</v>
      </c>
      <c r="CH380" s="291" t="e">
        <f t="shared" si="78"/>
        <v>#DIV/0!</v>
      </c>
      <c r="CI380" s="274"/>
    </row>
    <row r="381" spans="1:87" ht="24">
      <c r="A381" s="307"/>
      <c r="B381" s="647"/>
      <c r="C381" s="643"/>
      <c r="D381" s="643"/>
      <c r="E381" s="643"/>
      <c r="F381" s="150"/>
      <c r="G381" s="323"/>
      <c r="H381" s="290" t="s">
        <v>1609</v>
      </c>
      <c r="I381" s="290" t="s">
        <v>1303</v>
      </c>
      <c r="J381" s="70" t="s">
        <v>1163</v>
      </c>
      <c r="K381" s="288" t="s">
        <v>1082</v>
      </c>
      <c r="L381" s="289" t="s">
        <v>648</v>
      </c>
      <c r="M381" s="290"/>
      <c r="N381" s="290"/>
      <c r="O381" s="290"/>
      <c r="P381" s="290"/>
      <c r="Q381" s="290"/>
      <c r="R381" s="290"/>
      <c r="S381" s="290"/>
      <c r="T381" s="290" t="s">
        <v>648</v>
      </c>
      <c r="U381" s="290"/>
      <c r="V381" s="290"/>
      <c r="W381" s="290"/>
      <c r="X381" s="290"/>
      <c r="Y381" s="290"/>
      <c r="Z381" s="290"/>
      <c r="AA381" s="290"/>
      <c r="AB381" s="290"/>
      <c r="AC381" s="290"/>
      <c r="AD381" s="290"/>
      <c r="AE381" s="290"/>
      <c r="AF381" s="290"/>
      <c r="AG381" s="290"/>
      <c r="AH381" s="290"/>
      <c r="AI381" s="290"/>
      <c r="AJ381" s="290"/>
      <c r="AK381" s="290"/>
      <c r="AL381" s="290"/>
      <c r="AM381" s="290"/>
      <c r="AN381" s="290"/>
      <c r="AO381" s="290"/>
      <c r="AP381" s="290"/>
      <c r="AQ381" s="290"/>
      <c r="AR381" s="290"/>
      <c r="AS381" s="290"/>
      <c r="AT381" s="290"/>
      <c r="AU381" s="290"/>
      <c r="AV381" s="290"/>
      <c r="AW381" s="290"/>
      <c r="AX381" s="290"/>
      <c r="AY381" s="290"/>
      <c r="AZ381" s="290"/>
      <c r="BA381" s="290"/>
      <c r="BB381" s="290"/>
      <c r="BC381" s="290"/>
      <c r="BD381" s="290"/>
      <c r="BE381" s="290" t="s">
        <v>1769</v>
      </c>
      <c r="BF381" s="290"/>
      <c r="BG381" s="290"/>
      <c r="BH381" s="290"/>
      <c r="BI381" s="290"/>
      <c r="BJ381" s="290"/>
      <c r="BK381" s="290"/>
      <c r="BL381" s="290"/>
      <c r="BM381" s="290"/>
      <c r="BN381" s="290"/>
      <c r="BO381" s="290"/>
      <c r="BP381" s="290"/>
      <c r="BQ381" s="290"/>
      <c r="BR381" s="290"/>
      <c r="BS381" s="290"/>
      <c r="BT381" s="290"/>
      <c r="BU381" s="290"/>
      <c r="BV381" s="290"/>
      <c r="BW381" s="290"/>
      <c r="BX381" s="290"/>
      <c r="BY381" s="290"/>
      <c r="BZ381" s="290"/>
      <c r="CA381" s="291">
        <f t="shared" si="75"/>
        <v>0</v>
      </c>
      <c r="CB381" s="292" t="e">
        <f t="shared" si="79"/>
        <v>#DIV/0!</v>
      </c>
      <c r="CC381" s="291">
        <f t="shared" si="68"/>
        <v>0</v>
      </c>
      <c r="CD381" s="292" t="e">
        <f t="shared" si="80"/>
        <v>#DIV/0!</v>
      </c>
      <c r="CE381" s="291">
        <f t="shared" si="69"/>
        <v>0</v>
      </c>
      <c r="CF381" s="292" t="e">
        <f t="shared" si="76"/>
        <v>#DIV/0!</v>
      </c>
      <c r="CG381" s="291" t="e">
        <f t="shared" si="77"/>
        <v>#DIV/0!</v>
      </c>
      <c r="CH381" s="291" t="e">
        <f t="shared" si="78"/>
        <v>#DIV/0!</v>
      </c>
      <c r="CI381" s="274"/>
    </row>
    <row r="382" spans="1:87" ht="24">
      <c r="A382" s="307"/>
      <c r="B382" s="647"/>
      <c r="C382" s="643"/>
      <c r="D382" s="643"/>
      <c r="E382" s="643"/>
      <c r="F382" s="150"/>
      <c r="G382" s="323"/>
      <c r="H382" s="312" t="s">
        <v>1749</v>
      </c>
      <c r="I382" s="290" t="s">
        <v>1303</v>
      </c>
      <c r="J382" s="70" t="s">
        <v>1163</v>
      </c>
      <c r="K382" s="288" t="s">
        <v>1082</v>
      </c>
      <c r="L382" s="289" t="s">
        <v>648</v>
      </c>
      <c r="M382" s="290"/>
      <c r="N382" s="290"/>
      <c r="O382" s="290"/>
      <c r="P382" s="290"/>
      <c r="Q382" s="290"/>
      <c r="R382" s="290"/>
      <c r="S382" s="290"/>
      <c r="T382" s="290"/>
      <c r="U382" s="290"/>
      <c r="V382" s="290"/>
      <c r="W382" s="290"/>
      <c r="X382" s="290"/>
      <c r="Y382" s="290"/>
      <c r="Z382" s="290"/>
      <c r="AA382" s="290"/>
      <c r="AB382" s="290"/>
      <c r="AC382" s="290"/>
      <c r="AD382" s="290"/>
      <c r="AE382" s="290"/>
      <c r="AF382" s="290"/>
      <c r="AG382" s="290"/>
      <c r="AH382" s="290"/>
      <c r="AI382" s="290"/>
      <c r="AJ382" s="290"/>
      <c r="AK382" s="290"/>
      <c r="AL382" s="290"/>
      <c r="AM382" s="290"/>
      <c r="AN382" s="290"/>
      <c r="AO382" s="290"/>
      <c r="AP382" s="290"/>
      <c r="AQ382" s="290"/>
      <c r="AR382" s="290"/>
      <c r="AS382" s="290"/>
      <c r="AT382" s="290"/>
      <c r="AU382" s="290"/>
      <c r="AV382" s="290"/>
      <c r="AW382" s="290"/>
      <c r="AX382" s="290"/>
      <c r="AY382" s="290"/>
      <c r="AZ382" s="290"/>
      <c r="BA382" s="290"/>
      <c r="BB382" s="290"/>
      <c r="BC382" s="290"/>
      <c r="BD382" s="290"/>
      <c r="BE382" s="290"/>
      <c r="BF382" s="290"/>
      <c r="BG382" s="290"/>
      <c r="BH382" s="290"/>
      <c r="BI382" s="290"/>
      <c r="BJ382" s="290"/>
      <c r="BK382" s="290"/>
      <c r="BL382" s="290"/>
      <c r="BM382" s="290"/>
      <c r="BN382" s="290"/>
      <c r="BO382" s="290"/>
      <c r="BP382" s="290"/>
      <c r="BQ382" s="290"/>
      <c r="BR382" s="290"/>
      <c r="BS382" s="290"/>
      <c r="BT382" s="290"/>
      <c r="BU382" s="290"/>
      <c r="BV382" s="290"/>
      <c r="BW382" s="290"/>
      <c r="BX382" s="290"/>
      <c r="BY382" s="290"/>
      <c r="BZ382" s="290"/>
      <c r="CA382" s="291">
        <f t="shared" si="75"/>
        <v>0</v>
      </c>
      <c r="CB382" s="292" t="e">
        <f t="shared" si="79"/>
        <v>#DIV/0!</v>
      </c>
      <c r="CC382" s="291">
        <f t="shared" si="68"/>
        <v>0</v>
      </c>
      <c r="CD382" s="292" t="e">
        <f t="shared" si="80"/>
        <v>#DIV/0!</v>
      </c>
      <c r="CE382" s="291">
        <f t="shared" si="69"/>
        <v>0</v>
      </c>
      <c r="CF382" s="292" t="e">
        <f t="shared" si="76"/>
        <v>#DIV/0!</v>
      </c>
      <c r="CG382" s="291" t="e">
        <f t="shared" si="77"/>
        <v>#DIV/0!</v>
      </c>
      <c r="CH382" s="291" t="e">
        <f t="shared" si="78"/>
        <v>#DIV/0!</v>
      </c>
      <c r="CI382" s="274"/>
    </row>
    <row r="383" spans="1:87" ht="24">
      <c r="A383" s="307"/>
      <c r="B383" s="647"/>
      <c r="C383" s="643"/>
      <c r="D383" s="643"/>
      <c r="E383" s="643"/>
      <c r="F383" s="150"/>
      <c r="G383" s="323"/>
      <c r="H383" s="290" t="s">
        <v>1748</v>
      </c>
      <c r="I383" s="290" t="s">
        <v>1303</v>
      </c>
      <c r="J383" s="70" t="s">
        <v>1163</v>
      </c>
      <c r="K383" s="288" t="s">
        <v>1082</v>
      </c>
      <c r="L383" s="289" t="s">
        <v>648</v>
      </c>
      <c r="M383" s="290"/>
      <c r="N383" s="290"/>
      <c r="O383" s="290"/>
      <c r="P383" s="290"/>
      <c r="Q383" s="290"/>
      <c r="R383" s="290" t="s">
        <v>648</v>
      </c>
      <c r="S383" s="290"/>
      <c r="T383" s="290"/>
      <c r="U383" s="290"/>
      <c r="V383" s="290"/>
      <c r="W383" s="290"/>
      <c r="X383" s="290"/>
      <c r="Y383" s="290"/>
      <c r="Z383" s="290"/>
      <c r="AA383" s="290"/>
      <c r="AB383" s="290"/>
      <c r="AC383" s="290"/>
      <c r="AD383" s="290"/>
      <c r="AE383" s="290"/>
      <c r="AF383" s="290"/>
      <c r="AG383" s="290"/>
      <c r="AH383" s="290"/>
      <c r="AI383" s="290"/>
      <c r="AJ383" s="290"/>
      <c r="AK383" s="290"/>
      <c r="AL383" s="290"/>
      <c r="AM383" s="290"/>
      <c r="AN383" s="290"/>
      <c r="AO383" s="290"/>
      <c r="AP383" s="290"/>
      <c r="AQ383" s="290"/>
      <c r="AR383" s="290" t="s">
        <v>1769</v>
      </c>
      <c r="AS383" s="290"/>
      <c r="AT383" s="290"/>
      <c r="AU383" s="290"/>
      <c r="AV383" s="290"/>
      <c r="AW383" s="290"/>
      <c r="AX383" s="290"/>
      <c r="AY383" s="290"/>
      <c r="AZ383" s="290"/>
      <c r="BA383" s="290"/>
      <c r="BB383" s="290"/>
      <c r="BC383" s="290"/>
      <c r="BD383" s="290"/>
      <c r="BE383" s="290"/>
      <c r="BF383" s="290"/>
      <c r="BG383" s="290"/>
      <c r="BH383" s="290"/>
      <c r="BI383" s="290"/>
      <c r="BJ383" s="290" t="s">
        <v>1769</v>
      </c>
      <c r="BK383" s="290"/>
      <c r="BL383" s="290"/>
      <c r="BM383" s="290"/>
      <c r="BN383" s="290"/>
      <c r="BO383" s="290"/>
      <c r="BP383" s="290"/>
      <c r="BQ383" s="290"/>
      <c r="BR383" s="290"/>
      <c r="BS383" s="290"/>
      <c r="BT383" s="290"/>
      <c r="BU383" s="290"/>
      <c r="BV383" s="290"/>
      <c r="BW383" s="290"/>
      <c r="BX383" s="290"/>
      <c r="BY383" s="290"/>
      <c r="BZ383" s="290"/>
      <c r="CA383" s="291">
        <f t="shared" si="75"/>
        <v>0</v>
      </c>
      <c r="CB383" s="292" t="e">
        <f t="shared" si="79"/>
        <v>#DIV/0!</v>
      </c>
      <c r="CC383" s="291">
        <f t="shared" si="68"/>
        <v>0</v>
      </c>
      <c r="CD383" s="292" t="e">
        <f t="shared" si="80"/>
        <v>#DIV/0!</v>
      </c>
      <c r="CE383" s="291">
        <f t="shared" si="69"/>
        <v>0</v>
      </c>
      <c r="CF383" s="292" t="e">
        <f t="shared" si="76"/>
        <v>#DIV/0!</v>
      </c>
      <c r="CG383" s="291" t="e">
        <f t="shared" si="77"/>
        <v>#DIV/0!</v>
      </c>
      <c r="CH383" s="291" t="e">
        <f t="shared" si="78"/>
        <v>#DIV/0!</v>
      </c>
      <c r="CI383" s="274"/>
    </row>
    <row r="384" spans="1:87" ht="24">
      <c r="A384" s="308"/>
      <c r="B384" s="648"/>
      <c r="C384" s="643"/>
      <c r="D384" s="644"/>
      <c r="E384" s="643"/>
      <c r="F384" s="643"/>
      <c r="G384" s="617"/>
      <c r="H384" s="290" t="s">
        <v>1908</v>
      </c>
      <c r="I384" s="290" t="s">
        <v>1303</v>
      </c>
      <c r="J384" s="70" t="s">
        <v>1163</v>
      </c>
      <c r="K384" s="288" t="s">
        <v>1082</v>
      </c>
      <c r="L384" s="289" t="s">
        <v>648</v>
      </c>
      <c r="M384" s="290"/>
      <c r="N384" s="290"/>
      <c r="O384" s="290" t="s">
        <v>648</v>
      </c>
      <c r="P384" s="290"/>
      <c r="Q384" s="290"/>
      <c r="R384" s="290"/>
      <c r="S384" s="290"/>
      <c r="T384" s="290"/>
      <c r="U384" s="290"/>
      <c r="V384" s="290"/>
      <c r="W384" s="290"/>
      <c r="X384" s="290"/>
      <c r="Y384" s="290"/>
      <c r="Z384" s="290"/>
      <c r="AA384" s="290"/>
      <c r="AB384" s="290"/>
      <c r="AC384" s="290"/>
      <c r="AD384" s="290"/>
      <c r="AE384" s="290"/>
      <c r="AF384" s="290"/>
      <c r="AG384" s="290"/>
      <c r="AH384" s="290" t="s">
        <v>1772</v>
      </c>
      <c r="AI384" s="290"/>
      <c r="AJ384" s="290"/>
      <c r="AK384" s="290"/>
      <c r="AL384" s="290"/>
      <c r="AM384" s="290"/>
      <c r="AN384" s="290"/>
      <c r="AO384" s="290"/>
      <c r="AP384" s="290"/>
      <c r="AQ384" s="290"/>
      <c r="AR384" s="290"/>
      <c r="AS384" s="290"/>
      <c r="AT384" s="290"/>
      <c r="AU384" s="290"/>
      <c r="AV384" s="290"/>
      <c r="AW384" s="290"/>
      <c r="AX384" s="290"/>
      <c r="AY384" s="290"/>
      <c r="AZ384" s="290"/>
      <c r="BA384" s="290"/>
      <c r="BB384" s="290"/>
      <c r="BC384" s="290"/>
      <c r="BD384" s="290"/>
      <c r="BE384" s="290"/>
      <c r="BF384" s="290"/>
      <c r="BG384" s="290"/>
      <c r="BH384" s="290"/>
      <c r="BI384" s="290"/>
      <c r="BJ384" s="290"/>
      <c r="BK384" s="290"/>
      <c r="BL384" s="290"/>
      <c r="BM384" s="290"/>
      <c r="BN384" s="290"/>
      <c r="BO384" s="290"/>
      <c r="BP384" s="290"/>
      <c r="BQ384" s="290"/>
      <c r="BR384" s="290"/>
      <c r="BS384" s="290"/>
      <c r="BT384" s="290"/>
      <c r="BU384" s="290"/>
      <c r="BV384" s="290"/>
      <c r="BW384" s="290"/>
      <c r="BX384" s="290"/>
      <c r="BY384" s="290"/>
      <c r="BZ384" s="290"/>
      <c r="CA384" s="291">
        <f t="shared" si="75"/>
        <v>0</v>
      </c>
      <c r="CB384" s="292" t="e">
        <f t="shared" si="79"/>
        <v>#DIV/0!</v>
      </c>
      <c r="CC384" s="291">
        <f t="shared" si="68"/>
        <v>0</v>
      </c>
      <c r="CD384" s="292" t="e">
        <f t="shared" si="80"/>
        <v>#DIV/0!</v>
      </c>
      <c r="CE384" s="291">
        <f t="shared" si="69"/>
        <v>0</v>
      </c>
      <c r="CF384" s="292" t="e">
        <f t="shared" si="76"/>
        <v>#DIV/0!</v>
      </c>
      <c r="CG384" s="291" t="e">
        <f t="shared" si="77"/>
        <v>#DIV/0!</v>
      </c>
      <c r="CH384" s="291" t="e">
        <f t="shared" si="78"/>
        <v>#DIV/0!</v>
      </c>
      <c r="CI384" s="274"/>
    </row>
    <row r="385" spans="1:87" ht="24">
      <c r="A385" s="381"/>
      <c r="B385" s="371"/>
      <c r="C385" s="644"/>
      <c r="D385" s="378"/>
      <c r="E385" s="644"/>
      <c r="F385" s="644"/>
      <c r="G385" s="618"/>
      <c r="H385" s="290" t="s">
        <v>1909</v>
      </c>
      <c r="I385" s="290" t="s">
        <v>1303</v>
      </c>
      <c r="J385" s="70" t="s">
        <v>1163</v>
      </c>
      <c r="K385" s="288" t="s">
        <v>1082</v>
      </c>
      <c r="L385" s="289" t="s">
        <v>648</v>
      </c>
      <c r="M385" s="290"/>
      <c r="N385" s="290" t="s">
        <v>648</v>
      </c>
      <c r="O385" s="290"/>
      <c r="P385" s="290"/>
      <c r="Q385" s="290"/>
      <c r="R385" s="290"/>
      <c r="S385" s="290"/>
      <c r="T385" s="290"/>
      <c r="U385" s="290"/>
      <c r="V385" s="290"/>
      <c r="W385" s="290"/>
      <c r="X385" s="290"/>
      <c r="Y385" s="290"/>
      <c r="Z385" s="290"/>
      <c r="AA385" s="290" t="s">
        <v>1772</v>
      </c>
      <c r="AB385" s="290"/>
      <c r="AC385" s="290"/>
      <c r="AD385" s="290"/>
      <c r="AE385" s="290"/>
      <c r="AF385" s="290"/>
      <c r="AG385" s="290"/>
      <c r="AH385" s="290"/>
      <c r="AI385" s="290"/>
      <c r="AJ385" s="290"/>
      <c r="AK385" s="290"/>
      <c r="AL385" s="290"/>
      <c r="AM385" s="290"/>
      <c r="AN385" s="290"/>
      <c r="AO385" s="290"/>
      <c r="AP385" s="290"/>
      <c r="AQ385" s="290"/>
      <c r="AR385" s="290"/>
      <c r="AS385" s="290"/>
      <c r="AT385" s="290"/>
      <c r="AU385" s="290"/>
      <c r="AV385" s="290"/>
      <c r="AW385" s="290"/>
      <c r="AX385" s="290"/>
      <c r="AY385" s="290"/>
      <c r="AZ385" s="290"/>
      <c r="BA385" s="290"/>
      <c r="BB385" s="290"/>
      <c r="BC385" s="290"/>
      <c r="BD385" s="290"/>
      <c r="BE385" s="290"/>
      <c r="BF385" s="290"/>
      <c r="BG385" s="290"/>
      <c r="BH385" s="290"/>
      <c r="BI385" s="290"/>
      <c r="BJ385" s="290"/>
      <c r="BK385" s="290"/>
      <c r="BL385" s="290"/>
      <c r="BM385" s="290"/>
      <c r="BN385" s="290"/>
      <c r="BO385" s="290"/>
      <c r="BP385" s="290"/>
      <c r="BQ385" s="290"/>
      <c r="BR385" s="290"/>
      <c r="BS385" s="290"/>
      <c r="BT385" s="290"/>
      <c r="BU385" s="290"/>
      <c r="BV385" s="290"/>
      <c r="BW385" s="290"/>
      <c r="BX385" s="290"/>
      <c r="BY385" s="290"/>
      <c r="BZ385" s="290"/>
      <c r="CA385" s="291">
        <f t="shared" si="75"/>
        <v>0</v>
      </c>
      <c r="CB385" s="292" t="e">
        <f t="shared" si="79"/>
        <v>#DIV/0!</v>
      </c>
      <c r="CC385" s="291">
        <f t="shared" si="68"/>
        <v>0</v>
      </c>
      <c r="CD385" s="292" t="e">
        <f t="shared" si="80"/>
        <v>#DIV/0!</v>
      </c>
      <c r="CE385" s="291">
        <f t="shared" si="69"/>
        <v>0</v>
      </c>
      <c r="CF385" s="292" t="e">
        <f t="shared" si="76"/>
        <v>#DIV/0!</v>
      </c>
      <c r="CG385" s="291" t="e">
        <f t="shared" si="77"/>
        <v>#DIV/0!</v>
      </c>
      <c r="CH385" s="291" t="e">
        <f t="shared" si="78"/>
        <v>#DIV/0!</v>
      </c>
      <c r="CI385" s="274"/>
    </row>
    <row r="386" spans="1:87" ht="24">
      <c r="A386" s="651">
        <v>265</v>
      </c>
      <c r="B386" s="646">
        <v>563</v>
      </c>
      <c r="C386" s="645" t="s">
        <v>153</v>
      </c>
      <c r="D386" s="645" t="s">
        <v>23</v>
      </c>
      <c r="E386" s="645" t="s">
        <v>1611</v>
      </c>
      <c r="F386" s="645" t="s">
        <v>25</v>
      </c>
      <c r="G386" s="616" t="s">
        <v>1611</v>
      </c>
      <c r="H386" s="312" t="s">
        <v>1746</v>
      </c>
      <c r="I386" s="290" t="s">
        <v>1303</v>
      </c>
      <c r="J386" s="70" t="s">
        <v>1163</v>
      </c>
      <c r="K386" s="288" t="s">
        <v>1082</v>
      </c>
      <c r="L386" s="289" t="s">
        <v>648</v>
      </c>
      <c r="M386" s="290"/>
      <c r="N386" s="290"/>
      <c r="O386" s="290"/>
      <c r="P386" s="290"/>
      <c r="Q386" s="290"/>
      <c r="R386" s="290"/>
      <c r="S386" s="290"/>
      <c r="T386" s="290"/>
      <c r="U386" s="290"/>
      <c r="V386" s="290"/>
      <c r="W386" s="290"/>
      <c r="X386" s="290"/>
      <c r="Y386" s="290"/>
      <c r="Z386" s="290"/>
      <c r="AA386" s="290"/>
      <c r="AB386" s="290"/>
      <c r="AC386" s="290"/>
      <c r="AD386" s="290"/>
      <c r="AE386" s="290"/>
      <c r="AF386" s="290"/>
      <c r="AG386" s="290"/>
      <c r="AH386" s="290"/>
      <c r="AI386" s="290"/>
      <c r="AJ386" s="290"/>
      <c r="AK386" s="290"/>
      <c r="AL386" s="290"/>
      <c r="AM386" s="290"/>
      <c r="AN386" s="290"/>
      <c r="AO386" s="290"/>
      <c r="AP386" s="290"/>
      <c r="AQ386" s="290"/>
      <c r="AR386" s="290"/>
      <c r="AS386" s="290"/>
      <c r="AT386" s="290"/>
      <c r="AU386" s="290"/>
      <c r="AV386" s="290"/>
      <c r="AW386" s="290"/>
      <c r="AX386" s="290"/>
      <c r="AY386" s="290"/>
      <c r="AZ386" s="290"/>
      <c r="BA386" s="290"/>
      <c r="BB386" s="290"/>
      <c r="BC386" s="290"/>
      <c r="BD386" s="290"/>
      <c r="BE386" s="290"/>
      <c r="BF386" s="290"/>
      <c r="BG386" s="290"/>
      <c r="BH386" s="290"/>
      <c r="BI386" s="290"/>
      <c r="BJ386" s="290"/>
      <c r="BK386" s="290"/>
      <c r="BL386" s="290"/>
      <c r="BM386" s="290"/>
      <c r="BN386" s="290"/>
      <c r="BO386" s="290"/>
      <c r="BP386" s="290"/>
      <c r="BQ386" s="290"/>
      <c r="BR386" s="290"/>
      <c r="BS386" s="290"/>
      <c r="BT386" s="290"/>
      <c r="BU386" s="290"/>
      <c r="BV386" s="290"/>
      <c r="BW386" s="290"/>
      <c r="BX386" s="290"/>
      <c r="BY386" s="290"/>
      <c r="BZ386" s="290"/>
      <c r="CA386" s="291">
        <f t="shared" si="75"/>
        <v>0</v>
      </c>
      <c r="CB386" s="292" t="e">
        <f t="shared" si="79"/>
        <v>#DIV/0!</v>
      </c>
      <c r="CC386" s="291">
        <f t="shared" si="68"/>
        <v>0</v>
      </c>
      <c r="CD386" s="292" t="e">
        <f t="shared" si="80"/>
        <v>#DIV/0!</v>
      </c>
      <c r="CE386" s="291">
        <f t="shared" si="69"/>
        <v>0</v>
      </c>
      <c r="CF386" s="292" t="e">
        <f t="shared" si="76"/>
        <v>#DIV/0!</v>
      </c>
      <c r="CG386" s="291" t="e">
        <f t="shared" si="77"/>
        <v>#DIV/0!</v>
      </c>
      <c r="CH386" s="291" t="e">
        <f t="shared" si="78"/>
        <v>#DIV/0!</v>
      </c>
      <c r="CI386" s="274"/>
    </row>
    <row r="387" spans="1:87" ht="24">
      <c r="A387" s="652"/>
      <c r="B387" s="647"/>
      <c r="C387" s="643"/>
      <c r="D387" s="643"/>
      <c r="E387" s="643"/>
      <c r="F387" s="643"/>
      <c r="G387" s="617"/>
      <c r="H387" s="290" t="s">
        <v>1915</v>
      </c>
      <c r="I387" s="290" t="s">
        <v>1303</v>
      </c>
      <c r="J387" s="70" t="s">
        <v>1163</v>
      </c>
      <c r="K387" s="288" t="s">
        <v>1082</v>
      </c>
      <c r="L387" s="289" t="s">
        <v>648</v>
      </c>
      <c r="M387" s="290" t="s">
        <v>648</v>
      </c>
      <c r="N387" s="290"/>
      <c r="O387" s="290"/>
      <c r="P387" s="290"/>
      <c r="Q387" s="290"/>
      <c r="R387" s="290"/>
      <c r="S387" s="290"/>
      <c r="T387" s="290"/>
      <c r="U387" s="290"/>
      <c r="V387" s="290"/>
      <c r="W387" s="290" t="s">
        <v>1769</v>
      </c>
      <c r="X387" s="290"/>
      <c r="Y387" s="290"/>
      <c r="Z387" s="290"/>
      <c r="AA387" s="290"/>
      <c r="AB387" s="290"/>
      <c r="AC387" s="290"/>
      <c r="AD387" s="290"/>
      <c r="AE387" s="290"/>
      <c r="AF387" s="290"/>
      <c r="AG387" s="290"/>
      <c r="AH387" s="290"/>
      <c r="AI387" s="290"/>
      <c r="AJ387" s="290"/>
      <c r="AK387" s="290"/>
      <c r="AL387" s="290"/>
      <c r="AM387" s="290"/>
      <c r="AN387" s="290"/>
      <c r="AO387" s="290"/>
      <c r="AP387" s="290"/>
      <c r="AQ387" s="290"/>
      <c r="AR387" s="290"/>
      <c r="AS387" s="290"/>
      <c r="AT387" s="290"/>
      <c r="AU387" s="290"/>
      <c r="AV387" s="290"/>
      <c r="AW387" s="290"/>
      <c r="AX387" s="290"/>
      <c r="AY387" s="290"/>
      <c r="AZ387" s="290"/>
      <c r="BA387" s="290"/>
      <c r="BB387" s="290"/>
      <c r="BC387" s="290"/>
      <c r="BD387" s="290"/>
      <c r="BE387" s="290"/>
      <c r="BF387" s="290"/>
      <c r="BG387" s="290"/>
      <c r="BH387" s="290"/>
      <c r="BI387" s="290"/>
      <c r="BJ387" s="290"/>
      <c r="BK387" s="290"/>
      <c r="BL387" s="290"/>
      <c r="BM387" s="290"/>
      <c r="BN387" s="290"/>
      <c r="BO387" s="290"/>
      <c r="BP387" s="290"/>
      <c r="BQ387" s="290"/>
      <c r="BR387" s="290"/>
      <c r="BS387" s="290"/>
      <c r="BT387" s="290"/>
      <c r="BU387" s="290"/>
      <c r="BV387" s="290"/>
      <c r="BW387" s="290"/>
      <c r="BX387" s="290"/>
      <c r="BY387" s="290"/>
      <c r="BZ387" s="290"/>
      <c r="CA387" s="291">
        <f t="shared" si="75"/>
        <v>0</v>
      </c>
      <c r="CB387" s="292" t="e">
        <f t="shared" si="79"/>
        <v>#DIV/0!</v>
      </c>
      <c r="CC387" s="291">
        <f t="shared" si="68"/>
        <v>0</v>
      </c>
      <c r="CD387" s="292" t="e">
        <f t="shared" si="80"/>
        <v>#DIV/0!</v>
      </c>
      <c r="CE387" s="291">
        <f t="shared" si="69"/>
        <v>0</v>
      </c>
      <c r="CF387" s="292" t="e">
        <f t="shared" si="76"/>
        <v>#DIV/0!</v>
      </c>
      <c r="CG387" s="291" t="e">
        <f t="shared" si="77"/>
        <v>#DIV/0!</v>
      </c>
      <c r="CH387" s="291" t="e">
        <f t="shared" si="78"/>
        <v>#DIV/0!</v>
      </c>
      <c r="CI387" s="274"/>
    </row>
    <row r="388" spans="1:87" ht="24">
      <c r="A388" s="652"/>
      <c r="B388" s="647"/>
      <c r="C388" s="643"/>
      <c r="D388" s="643"/>
      <c r="E388" s="643"/>
      <c r="F388" s="643"/>
      <c r="G388" s="617"/>
      <c r="H388" s="290" t="s">
        <v>1613</v>
      </c>
      <c r="I388" s="290" t="s">
        <v>1303</v>
      </c>
      <c r="J388" s="70" t="s">
        <v>1163</v>
      </c>
      <c r="K388" s="288" t="s">
        <v>1082</v>
      </c>
      <c r="L388" s="289" t="s">
        <v>648</v>
      </c>
      <c r="M388" s="290" t="s">
        <v>648</v>
      </c>
      <c r="N388" s="290"/>
      <c r="O388" s="290"/>
      <c r="P388" s="290"/>
      <c r="Q388" s="290"/>
      <c r="R388" s="290"/>
      <c r="S388" s="290"/>
      <c r="T388" s="290"/>
      <c r="U388" s="290"/>
      <c r="V388" s="290"/>
      <c r="W388" s="290"/>
      <c r="X388" s="290"/>
      <c r="Y388" s="290" t="s">
        <v>1769</v>
      </c>
      <c r="Z388" s="290"/>
      <c r="AA388" s="290"/>
      <c r="AB388" s="290"/>
      <c r="AC388" s="290"/>
      <c r="AD388" s="290"/>
      <c r="AE388" s="290"/>
      <c r="AF388" s="290"/>
      <c r="AG388" s="290"/>
      <c r="AH388" s="290"/>
      <c r="AI388" s="290"/>
      <c r="AJ388" s="290"/>
      <c r="AK388" s="290"/>
      <c r="AL388" s="290"/>
      <c r="AM388" s="290"/>
      <c r="AN388" s="290"/>
      <c r="AO388" s="290"/>
      <c r="AP388" s="290"/>
      <c r="AQ388" s="290"/>
      <c r="AR388" s="290"/>
      <c r="AS388" s="290"/>
      <c r="AT388" s="290"/>
      <c r="AU388" s="290"/>
      <c r="AV388" s="290"/>
      <c r="AW388" s="290"/>
      <c r="AX388" s="290"/>
      <c r="AY388" s="290"/>
      <c r="AZ388" s="290"/>
      <c r="BA388" s="290"/>
      <c r="BB388" s="290"/>
      <c r="BC388" s="290"/>
      <c r="BD388" s="290"/>
      <c r="BE388" s="290"/>
      <c r="BF388" s="290"/>
      <c r="BG388" s="290"/>
      <c r="BH388" s="290"/>
      <c r="BI388" s="290"/>
      <c r="BJ388" s="290"/>
      <c r="BK388" s="290"/>
      <c r="BL388" s="290"/>
      <c r="BM388" s="290"/>
      <c r="BN388" s="290"/>
      <c r="BO388" s="290"/>
      <c r="BP388" s="290"/>
      <c r="BQ388" s="290"/>
      <c r="BR388" s="290"/>
      <c r="BS388" s="290"/>
      <c r="BT388" s="290"/>
      <c r="BU388" s="290"/>
      <c r="BV388" s="290"/>
      <c r="BW388" s="290"/>
      <c r="BX388" s="290"/>
      <c r="BY388" s="290"/>
      <c r="BZ388" s="290"/>
      <c r="CA388" s="291">
        <f t="shared" si="75"/>
        <v>0</v>
      </c>
      <c r="CB388" s="292" t="e">
        <f>CA388/COUNTA($BK388:$BT388)</f>
        <v>#DIV/0!</v>
      </c>
      <c r="CC388" s="291">
        <f t="shared" si="68"/>
        <v>0</v>
      </c>
      <c r="CD388" s="292" t="e">
        <f>CC388/COUNTA($BK388:$BT388)</f>
        <v>#DIV/0!</v>
      </c>
      <c r="CE388" s="291">
        <f t="shared" si="69"/>
        <v>0</v>
      </c>
      <c r="CF388" s="292" t="e">
        <f t="shared" si="76"/>
        <v>#DIV/0!</v>
      </c>
      <c r="CG388" s="291" t="e">
        <f t="shared" si="77"/>
        <v>#DIV/0!</v>
      </c>
      <c r="CH388" s="291" t="e">
        <f t="shared" si="78"/>
        <v>#DIV/0!</v>
      </c>
      <c r="CI388" s="274"/>
    </row>
    <row r="389" spans="1:87" ht="24">
      <c r="A389" s="652"/>
      <c r="B389" s="647"/>
      <c r="C389" s="643"/>
      <c r="D389" s="643"/>
      <c r="E389" s="643"/>
      <c r="F389" s="643"/>
      <c r="G389" s="617"/>
      <c r="H389" s="290" t="s">
        <v>1614</v>
      </c>
      <c r="I389" s="290" t="s">
        <v>1303</v>
      </c>
      <c r="J389" s="70" t="s">
        <v>1163</v>
      </c>
      <c r="K389" s="288" t="s">
        <v>1082</v>
      </c>
      <c r="L389" s="289" t="s">
        <v>648</v>
      </c>
      <c r="M389" s="290"/>
      <c r="N389" s="290" t="s">
        <v>648</v>
      </c>
      <c r="O389" s="290"/>
      <c r="P389" s="290"/>
      <c r="Q389" s="290"/>
      <c r="R389" s="290"/>
      <c r="S389" s="290"/>
      <c r="T389" s="290"/>
      <c r="U389" s="290"/>
      <c r="V389" s="290"/>
      <c r="W389" s="290"/>
      <c r="X389" s="290"/>
      <c r="Y389" s="290"/>
      <c r="Z389" s="290"/>
      <c r="AA389" s="290"/>
      <c r="AB389" s="290" t="s">
        <v>1769</v>
      </c>
      <c r="AC389" s="290"/>
      <c r="AD389" s="290"/>
      <c r="AE389" s="290"/>
      <c r="AF389" s="290"/>
      <c r="AG389" s="290"/>
      <c r="AH389" s="290"/>
      <c r="AI389" s="290"/>
      <c r="AJ389" s="290"/>
      <c r="AK389" s="290"/>
      <c r="AL389" s="290"/>
      <c r="AM389" s="290"/>
      <c r="AN389" s="290"/>
      <c r="AO389" s="290"/>
      <c r="AP389" s="290"/>
      <c r="AQ389" s="290"/>
      <c r="AR389" s="290"/>
      <c r="AS389" s="290"/>
      <c r="AT389" s="290"/>
      <c r="AU389" s="290"/>
      <c r="AV389" s="290"/>
      <c r="AW389" s="290"/>
      <c r="AX389" s="290"/>
      <c r="AY389" s="290"/>
      <c r="AZ389" s="290"/>
      <c r="BA389" s="290"/>
      <c r="BB389" s="290"/>
      <c r="BC389" s="290"/>
      <c r="BD389" s="290"/>
      <c r="BE389" s="290"/>
      <c r="BF389" s="290"/>
      <c r="BG389" s="290"/>
      <c r="BH389" s="290"/>
      <c r="BI389" s="290"/>
      <c r="BJ389" s="290"/>
      <c r="BK389" s="290"/>
      <c r="BL389" s="290"/>
      <c r="BM389" s="290"/>
      <c r="BN389" s="290"/>
      <c r="BO389" s="290"/>
      <c r="BP389" s="290"/>
      <c r="BQ389" s="290"/>
      <c r="BR389" s="290"/>
      <c r="BS389" s="290"/>
      <c r="BT389" s="290"/>
      <c r="BU389" s="290"/>
      <c r="BV389" s="290"/>
      <c r="BW389" s="290"/>
      <c r="BX389" s="290"/>
      <c r="BY389" s="290"/>
      <c r="BZ389" s="290"/>
      <c r="CA389" s="291">
        <f t="shared" si="75"/>
        <v>0</v>
      </c>
      <c r="CB389" s="292" t="e">
        <f>CA389/COUNTA($BK389:$BT389)</f>
        <v>#DIV/0!</v>
      </c>
      <c r="CC389" s="291">
        <f t="shared" si="68"/>
        <v>0</v>
      </c>
      <c r="CD389" s="292" t="e">
        <f>CC389/COUNTA($BK389:$BT389)</f>
        <v>#DIV/0!</v>
      </c>
      <c r="CE389" s="291">
        <f t="shared" si="69"/>
        <v>0</v>
      </c>
      <c r="CF389" s="292" t="e">
        <f t="shared" si="76"/>
        <v>#DIV/0!</v>
      </c>
      <c r="CG389" s="291" t="e">
        <f t="shared" si="77"/>
        <v>#DIV/0!</v>
      </c>
      <c r="CH389" s="291" t="e">
        <f t="shared" si="78"/>
        <v>#DIV/0!</v>
      </c>
      <c r="CI389" s="274"/>
    </row>
    <row r="390" spans="1:87" ht="24">
      <c r="A390" s="652"/>
      <c r="B390" s="647"/>
      <c r="C390" s="643"/>
      <c r="D390" s="643"/>
      <c r="E390" s="643"/>
      <c r="F390" s="643"/>
      <c r="G390" s="617"/>
      <c r="H390" s="290" t="s">
        <v>1615</v>
      </c>
      <c r="I390" s="290" t="s">
        <v>1303</v>
      </c>
      <c r="J390" s="70" t="s">
        <v>1163</v>
      </c>
      <c r="K390" s="288" t="s">
        <v>1082</v>
      </c>
      <c r="L390" s="289" t="s">
        <v>648</v>
      </c>
      <c r="M390" s="290"/>
      <c r="N390" s="290" t="s">
        <v>648</v>
      </c>
      <c r="O390" s="290"/>
      <c r="P390" s="290"/>
      <c r="Q390" s="290"/>
      <c r="R390" s="290"/>
      <c r="S390" s="290"/>
      <c r="T390" s="290"/>
      <c r="U390" s="290"/>
      <c r="V390" s="290"/>
      <c r="W390" s="290"/>
      <c r="X390" s="290"/>
      <c r="Y390" s="290"/>
      <c r="Z390" s="290"/>
      <c r="AA390" s="290"/>
      <c r="AB390" s="290"/>
      <c r="AC390" s="290"/>
      <c r="AD390" s="290" t="s">
        <v>1769</v>
      </c>
      <c r="AE390" s="290"/>
      <c r="AF390" s="290"/>
      <c r="AG390" s="290"/>
      <c r="AH390" s="290"/>
      <c r="AI390" s="290"/>
      <c r="AJ390" s="290"/>
      <c r="AK390" s="290"/>
      <c r="AL390" s="290"/>
      <c r="AM390" s="290"/>
      <c r="AN390" s="290"/>
      <c r="AO390" s="290"/>
      <c r="AP390" s="290"/>
      <c r="AQ390" s="290"/>
      <c r="AR390" s="290"/>
      <c r="AS390" s="290"/>
      <c r="AT390" s="290"/>
      <c r="AU390" s="290"/>
      <c r="AV390" s="290"/>
      <c r="AW390" s="290"/>
      <c r="AX390" s="290"/>
      <c r="AY390" s="290"/>
      <c r="AZ390" s="290"/>
      <c r="BA390" s="290"/>
      <c r="BB390" s="290"/>
      <c r="BC390" s="290"/>
      <c r="BD390" s="290"/>
      <c r="BE390" s="290"/>
      <c r="BF390" s="290"/>
      <c r="BG390" s="290"/>
      <c r="BH390" s="290"/>
      <c r="BI390" s="290"/>
      <c r="BJ390" s="290"/>
      <c r="BK390" s="290"/>
      <c r="BL390" s="290"/>
      <c r="BM390" s="290"/>
      <c r="BN390" s="290"/>
      <c r="BO390" s="290"/>
      <c r="BP390" s="290"/>
      <c r="BQ390" s="290"/>
      <c r="BR390" s="290"/>
      <c r="BS390" s="290"/>
      <c r="BT390" s="290"/>
      <c r="BU390" s="290"/>
      <c r="BV390" s="290"/>
      <c r="BW390" s="290"/>
      <c r="BX390" s="290"/>
      <c r="BY390" s="290"/>
      <c r="BZ390" s="290"/>
      <c r="CA390" s="291">
        <f t="shared" si="75"/>
        <v>0</v>
      </c>
      <c r="CB390" s="292" t="e">
        <f>CA390/COUNTA($BK390:$BT390)</f>
        <v>#DIV/0!</v>
      </c>
      <c r="CC390" s="291">
        <f t="shared" si="68"/>
        <v>0</v>
      </c>
      <c r="CD390" s="292" t="e">
        <f>CC390/COUNTA($BK390:$BT390)</f>
        <v>#DIV/0!</v>
      </c>
      <c r="CE390" s="291">
        <f t="shared" si="69"/>
        <v>0</v>
      </c>
      <c r="CF390" s="292" t="e">
        <f t="shared" si="76"/>
        <v>#DIV/0!</v>
      </c>
      <c r="CG390" s="291" t="e">
        <f t="shared" si="77"/>
        <v>#DIV/0!</v>
      </c>
      <c r="CH390" s="291" t="e">
        <f t="shared" si="78"/>
        <v>#DIV/0!</v>
      </c>
      <c r="CI390" s="274"/>
    </row>
    <row r="391" spans="1:87" ht="24">
      <c r="A391" s="652"/>
      <c r="B391" s="647"/>
      <c r="C391" s="643"/>
      <c r="D391" s="643"/>
      <c r="E391" s="643"/>
      <c r="F391" s="643"/>
      <c r="G391" s="617"/>
      <c r="H391" s="290" t="s">
        <v>1616</v>
      </c>
      <c r="I391" s="290" t="s">
        <v>1303</v>
      </c>
      <c r="J391" s="70" t="s">
        <v>1163</v>
      </c>
      <c r="K391" s="288" t="s">
        <v>1082</v>
      </c>
      <c r="L391" s="289" t="s">
        <v>648</v>
      </c>
      <c r="M391" s="290"/>
      <c r="N391" s="290"/>
      <c r="O391" s="290" t="s">
        <v>648</v>
      </c>
      <c r="P391" s="290"/>
      <c r="Q391" s="290"/>
      <c r="R391" s="290"/>
      <c r="S391" s="290"/>
      <c r="T391" s="290"/>
      <c r="U391" s="290"/>
      <c r="V391" s="290"/>
      <c r="W391" s="290"/>
      <c r="X391" s="290"/>
      <c r="Y391" s="290"/>
      <c r="Z391" s="290"/>
      <c r="AA391" s="290"/>
      <c r="AB391" s="290"/>
      <c r="AC391" s="290"/>
      <c r="AD391" s="290"/>
      <c r="AE391" s="290" t="s">
        <v>1769</v>
      </c>
      <c r="AF391" s="290"/>
      <c r="AG391" s="290"/>
      <c r="AH391" s="290"/>
      <c r="AI391" s="290"/>
      <c r="AJ391" s="290"/>
      <c r="AK391" s="290"/>
      <c r="AL391" s="290"/>
      <c r="AM391" s="290"/>
      <c r="AN391" s="290"/>
      <c r="AO391" s="290"/>
      <c r="AP391" s="290"/>
      <c r="AQ391" s="290"/>
      <c r="AR391" s="290"/>
      <c r="AS391" s="290"/>
      <c r="AT391" s="290"/>
      <c r="AU391" s="290"/>
      <c r="AV391" s="290"/>
      <c r="AW391" s="290"/>
      <c r="AX391" s="290"/>
      <c r="AY391" s="290"/>
      <c r="AZ391" s="290"/>
      <c r="BA391" s="290"/>
      <c r="BB391" s="290"/>
      <c r="BC391" s="290"/>
      <c r="BD391" s="290"/>
      <c r="BE391" s="290"/>
      <c r="BF391" s="290"/>
      <c r="BG391" s="290"/>
      <c r="BH391" s="290"/>
      <c r="BI391" s="290"/>
      <c r="BJ391" s="290"/>
      <c r="BK391" s="290"/>
      <c r="BL391" s="290"/>
      <c r="BM391" s="290"/>
      <c r="BN391" s="290"/>
      <c r="BO391" s="290"/>
      <c r="BP391" s="290"/>
      <c r="BQ391" s="290"/>
      <c r="BR391" s="290"/>
      <c r="BS391" s="290"/>
      <c r="BT391" s="290"/>
      <c r="BU391" s="290"/>
      <c r="BV391" s="290"/>
      <c r="BW391" s="290"/>
      <c r="BX391" s="290"/>
      <c r="BY391" s="290"/>
      <c r="BZ391" s="290"/>
      <c r="CA391" s="291">
        <f t="shared" si="75"/>
        <v>0</v>
      </c>
      <c r="CB391" s="292" t="e">
        <f>CA391/COUNTA($BK391:$BT391)</f>
        <v>#DIV/0!</v>
      </c>
      <c r="CC391" s="291">
        <f t="shared" si="68"/>
        <v>0</v>
      </c>
      <c r="CD391" s="292" t="e">
        <f>CC391/COUNTA($BK391:$BT391)</f>
        <v>#DIV/0!</v>
      </c>
      <c r="CE391" s="291">
        <f t="shared" si="69"/>
        <v>0</v>
      </c>
      <c r="CF391" s="292" t="e">
        <f t="shared" si="76"/>
        <v>#DIV/0!</v>
      </c>
      <c r="CG391" s="291" t="e">
        <f t="shared" si="77"/>
        <v>#DIV/0!</v>
      </c>
      <c r="CH391" s="291" t="e">
        <f t="shared" si="78"/>
        <v>#DIV/0!</v>
      </c>
      <c r="CI391" s="274"/>
    </row>
    <row r="392" spans="1:87" ht="24">
      <c r="A392" s="652"/>
      <c r="B392" s="647"/>
      <c r="C392" s="643"/>
      <c r="D392" s="643"/>
      <c r="E392" s="643"/>
      <c r="F392" s="643"/>
      <c r="G392" s="617"/>
      <c r="H392" s="290" t="s">
        <v>1910</v>
      </c>
      <c r="I392" s="290" t="s">
        <v>1303</v>
      </c>
      <c r="J392" s="70" t="s">
        <v>1163</v>
      </c>
      <c r="K392" s="288" t="s">
        <v>1082</v>
      </c>
      <c r="L392" s="289" t="s">
        <v>648</v>
      </c>
      <c r="M392" s="290"/>
      <c r="N392" s="290"/>
      <c r="O392" s="290"/>
      <c r="P392" s="290" t="s">
        <v>648</v>
      </c>
      <c r="Q392" s="290"/>
      <c r="R392" s="290"/>
      <c r="S392" s="290"/>
      <c r="T392" s="290"/>
      <c r="U392" s="290"/>
      <c r="V392" s="290"/>
      <c r="W392" s="290"/>
      <c r="X392" s="290"/>
      <c r="Y392" s="290"/>
      <c r="Z392" s="290"/>
      <c r="AA392" s="290"/>
      <c r="AB392" s="290"/>
      <c r="AC392" s="290"/>
      <c r="AD392" s="290"/>
      <c r="AE392" s="290"/>
      <c r="AF392" s="290"/>
      <c r="AG392" s="290"/>
      <c r="AH392" s="290"/>
      <c r="AI392" s="290"/>
      <c r="AJ392" s="290"/>
      <c r="AK392" s="290" t="s">
        <v>1769</v>
      </c>
      <c r="AL392" s="290"/>
      <c r="AM392" s="290"/>
      <c r="AN392" s="290"/>
      <c r="AO392" s="290"/>
      <c r="AP392" s="290"/>
      <c r="AQ392" s="290"/>
      <c r="AR392" s="290"/>
      <c r="AS392" s="290"/>
      <c r="AT392" s="290"/>
      <c r="AU392" s="290"/>
      <c r="AV392" s="290"/>
      <c r="AW392" s="290"/>
      <c r="AX392" s="290"/>
      <c r="AY392" s="290"/>
      <c r="AZ392" s="290"/>
      <c r="BA392" s="290"/>
      <c r="BB392" s="290"/>
      <c r="BC392" s="290"/>
      <c r="BD392" s="290"/>
      <c r="BE392" s="290"/>
      <c r="BF392" s="290"/>
      <c r="BG392" s="290"/>
      <c r="BH392" s="290"/>
      <c r="BI392" s="290"/>
      <c r="BJ392" s="290"/>
      <c r="BK392" s="290"/>
      <c r="BL392" s="290"/>
      <c r="BM392" s="290"/>
      <c r="BN392" s="290"/>
      <c r="BO392" s="290"/>
      <c r="BP392" s="290"/>
      <c r="BQ392" s="290"/>
      <c r="BR392" s="290"/>
      <c r="BS392" s="290"/>
      <c r="BT392" s="290"/>
      <c r="BU392" s="290"/>
      <c r="BV392" s="290"/>
      <c r="BW392" s="290"/>
      <c r="BX392" s="290"/>
      <c r="BY392" s="290"/>
      <c r="BZ392" s="290"/>
      <c r="CA392" s="291">
        <f t="shared" si="75"/>
        <v>0</v>
      </c>
      <c r="CB392" s="292" t="e">
        <f t="shared" ref="CB392:CB425" si="81">CA392/COUNTA($BK392:$BT392)</f>
        <v>#DIV/0!</v>
      </c>
      <c r="CC392" s="291">
        <f t="shared" si="68"/>
        <v>0</v>
      </c>
      <c r="CD392" s="292" t="e">
        <f t="shared" ref="CD392:CD425" si="82">CC392/COUNTA($BK392:$BT392)</f>
        <v>#DIV/0!</v>
      </c>
      <c r="CE392" s="291">
        <f t="shared" si="69"/>
        <v>0</v>
      </c>
      <c r="CF392" s="292" t="e">
        <f t="shared" si="76"/>
        <v>#DIV/0!</v>
      </c>
      <c r="CG392" s="291" t="e">
        <f t="shared" si="77"/>
        <v>#DIV/0!</v>
      </c>
      <c r="CH392" s="291" t="e">
        <f t="shared" si="78"/>
        <v>#DIV/0!</v>
      </c>
      <c r="CI392" s="274"/>
    </row>
    <row r="393" spans="1:87" ht="24">
      <c r="A393" s="652"/>
      <c r="B393" s="647"/>
      <c r="C393" s="643"/>
      <c r="D393" s="643"/>
      <c r="E393" s="643"/>
      <c r="F393" s="643"/>
      <c r="G393" s="617"/>
      <c r="H393" s="290" t="s">
        <v>1911</v>
      </c>
      <c r="I393" s="290" t="s">
        <v>1303</v>
      </c>
      <c r="J393" s="70" t="s">
        <v>1163</v>
      </c>
      <c r="K393" s="288" t="s">
        <v>1082</v>
      </c>
      <c r="L393" s="289" t="s">
        <v>648</v>
      </c>
      <c r="M393" s="290"/>
      <c r="N393" s="290"/>
      <c r="O393" s="290"/>
      <c r="P393" s="290"/>
      <c r="Q393" s="290" t="s">
        <v>648</v>
      </c>
      <c r="R393" s="290"/>
      <c r="S393" s="290"/>
      <c r="T393" s="290"/>
      <c r="U393" s="290"/>
      <c r="V393" s="290"/>
      <c r="W393" s="290"/>
      <c r="X393" s="290"/>
      <c r="Y393" s="290"/>
      <c r="Z393" s="290"/>
      <c r="AA393" s="290"/>
      <c r="AB393" s="290"/>
      <c r="AC393" s="290"/>
      <c r="AD393" s="290"/>
      <c r="AE393" s="290"/>
      <c r="AF393" s="290"/>
      <c r="AG393" s="290"/>
      <c r="AH393" s="290"/>
      <c r="AI393" s="290"/>
      <c r="AJ393" s="290"/>
      <c r="AK393" s="290"/>
      <c r="AL393" s="290"/>
      <c r="AM393" s="290"/>
      <c r="AN393" s="290" t="s">
        <v>1769</v>
      </c>
      <c r="AO393" s="290"/>
      <c r="AP393" s="290"/>
      <c r="AQ393" s="290"/>
      <c r="AR393" s="290"/>
      <c r="AS393" s="290"/>
      <c r="AT393" s="290"/>
      <c r="AU393" s="290"/>
      <c r="AV393" s="290"/>
      <c r="AW393" s="290"/>
      <c r="AX393" s="290"/>
      <c r="AY393" s="290"/>
      <c r="AZ393" s="290"/>
      <c r="BA393" s="290"/>
      <c r="BB393" s="290"/>
      <c r="BC393" s="290"/>
      <c r="BD393" s="290"/>
      <c r="BE393" s="290"/>
      <c r="BF393" s="290"/>
      <c r="BG393" s="290"/>
      <c r="BH393" s="290"/>
      <c r="BI393" s="290"/>
      <c r="BJ393" s="290"/>
      <c r="BK393" s="290"/>
      <c r="BL393" s="290"/>
      <c r="BM393" s="290"/>
      <c r="BN393" s="290"/>
      <c r="BO393" s="290"/>
      <c r="BP393" s="290"/>
      <c r="BQ393" s="290"/>
      <c r="BR393" s="290"/>
      <c r="BS393" s="290"/>
      <c r="BT393" s="290"/>
      <c r="BU393" s="290"/>
      <c r="BV393" s="290"/>
      <c r="BW393" s="290"/>
      <c r="BX393" s="290"/>
      <c r="BY393" s="290"/>
      <c r="BZ393" s="290"/>
      <c r="CA393" s="291">
        <f t="shared" si="75"/>
        <v>0</v>
      </c>
      <c r="CB393" s="292" t="e">
        <f t="shared" si="81"/>
        <v>#DIV/0!</v>
      </c>
      <c r="CC393" s="291">
        <f t="shared" ref="CC393:CC425" si="83">COUNTIF($BK393:$BT393,1)</f>
        <v>0</v>
      </c>
      <c r="CD393" s="292" t="e">
        <f t="shared" si="82"/>
        <v>#DIV/0!</v>
      </c>
      <c r="CE393" s="291">
        <f t="shared" ref="CE393:CE425" si="84">COUNTIF($BK393:$BT393,0)</f>
        <v>0</v>
      </c>
      <c r="CF393" s="292" t="e">
        <f t="shared" si="76"/>
        <v>#DIV/0!</v>
      </c>
      <c r="CG393" s="291" t="e">
        <f t="shared" si="77"/>
        <v>#DIV/0!</v>
      </c>
      <c r="CH393" s="291" t="e">
        <f t="shared" si="78"/>
        <v>#DIV/0!</v>
      </c>
      <c r="CI393" s="274"/>
    </row>
    <row r="394" spans="1:87" ht="24">
      <c r="A394" s="652"/>
      <c r="B394" s="647"/>
      <c r="C394" s="643"/>
      <c r="D394" s="643"/>
      <c r="E394" s="643"/>
      <c r="F394" s="643"/>
      <c r="G394" s="617"/>
      <c r="H394" s="290" t="s">
        <v>1954</v>
      </c>
      <c r="I394" s="290" t="s">
        <v>1303</v>
      </c>
      <c r="J394" s="70" t="s">
        <v>1163</v>
      </c>
      <c r="K394" s="288" t="s">
        <v>1082</v>
      </c>
      <c r="L394" s="289" t="s">
        <v>648</v>
      </c>
      <c r="M394" s="290"/>
      <c r="N394" s="290"/>
      <c r="O394" s="290"/>
      <c r="P394" s="290"/>
      <c r="Q394" s="290"/>
      <c r="R394" s="290" t="s">
        <v>648</v>
      </c>
      <c r="S394" s="290"/>
      <c r="T394" s="290"/>
      <c r="U394" s="290"/>
      <c r="V394" s="290"/>
      <c r="W394" s="290"/>
      <c r="X394" s="290"/>
      <c r="Y394" s="290"/>
      <c r="Z394" s="290"/>
      <c r="AA394" s="290"/>
      <c r="AB394" s="290"/>
      <c r="AC394" s="290"/>
      <c r="AD394" s="290"/>
      <c r="AE394" s="290"/>
      <c r="AF394" s="290"/>
      <c r="AG394" s="290"/>
      <c r="AH394" s="290"/>
      <c r="AI394" s="290"/>
      <c r="AJ394" s="290"/>
      <c r="AK394" s="290"/>
      <c r="AL394" s="290"/>
      <c r="AM394" s="290"/>
      <c r="AN394" s="290"/>
      <c r="AO394" s="290"/>
      <c r="AP394" s="290"/>
      <c r="AQ394" s="290"/>
      <c r="AR394" s="290"/>
      <c r="AS394" s="290"/>
      <c r="AT394" s="290"/>
      <c r="AU394" s="290"/>
      <c r="AV394" s="290"/>
      <c r="AW394" s="290"/>
      <c r="AX394" s="290"/>
      <c r="AY394" s="290" t="s">
        <v>1769</v>
      </c>
      <c r="AZ394" s="290"/>
      <c r="BA394" s="290"/>
      <c r="BB394" s="290"/>
      <c r="BC394" s="290"/>
      <c r="BD394" s="290"/>
      <c r="BE394" s="290"/>
      <c r="BF394" s="290"/>
      <c r="BG394" s="290"/>
      <c r="BH394" s="290"/>
      <c r="BI394" s="290"/>
      <c r="BJ394" s="290"/>
      <c r="BK394" s="290"/>
      <c r="BL394" s="290"/>
      <c r="BM394" s="290"/>
      <c r="BN394" s="290"/>
      <c r="BO394" s="290"/>
      <c r="BP394" s="290"/>
      <c r="BQ394" s="290"/>
      <c r="BR394" s="290"/>
      <c r="BS394" s="290"/>
      <c r="BT394" s="290"/>
      <c r="BU394" s="290"/>
      <c r="BV394" s="290"/>
      <c r="BW394" s="290"/>
      <c r="BX394" s="290"/>
      <c r="BY394" s="290"/>
      <c r="BZ394" s="290"/>
      <c r="CA394" s="291">
        <f t="shared" si="75"/>
        <v>0</v>
      </c>
      <c r="CB394" s="292" t="e">
        <f t="shared" si="81"/>
        <v>#DIV/0!</v>
      </c>
      <c r="CC394" s="291">
        <f t="shared" si="83"/>
        <v>0</v>
      </c>
      <c r="CD394" s="292" t="e">
        <f t="shared" si="82"/>
        <v>#DIV/0!</v>
      </c>
      <c r="CE394" s="291">
        <f t="shared" si="84"/>
        <v>0</v>
      </c>
      <c r="CF394" s="292" t="e">
        <f t="shared" si="76"/>
        <v>#DIV/0!</v>
      </c>
      <c r="CG394" s="291" t="e">
        <f t="shared" si="77"/>
        <v>#DIV/0!</v>
      </c>
      <c r="CH394" s="291" t="e">
        <f t="shared" si="78"/>
        <v>#DIV/0!</v>
      </c>
      <c r="CI394" s="274"/>
    </row>
    <row r="395" spans="1:87" ht="24">
      <c r="A395" s="652"/>
      <c r="B395" s="647"/>
      <c r="C395" s="643"/>
      <c r="D395" s="643"/>
      <c r="E395" s="643"/>
      <c r="F395" s="643"/>
      <c r="G395" s="617"/>
      <c r="H395" s="290" t="s">
        <v>1912</v>
      </c>
      <c r="I395" s="290" t="s">
        <v>1303</v>
      </c>
      <c r="J395" s="70" t="s">
        <v>1163</v>
      </c>
      <c r="K395" s="288" t="s">
        <v>1082</v>
      </c>
      <c r="L395" s="289" t="s">
        <v>648</v>
      </c>
      <c r="M395" s="290"/>
      <c r="N395" s="290"/>
      <c r="O395" s="290"/>
      <c r="P395" s="290"/>
      <c r="Q395" s="290"/>
      <c r="R395" s="290"/>
      <c r="S395" s="290" t="s">
        <v>648</v>
      </c>
      <c r="T395" s="290"/>
      <c r="U395" s="290"/>
      <c r="V395" s="290"/>
      <c r="W395" s="290"/>
      <c r="X395" s="290"/>
      <c r="Y395" s="290"/>
      <c r="Z395" s="290"/>
      <c r="AA395" s="290"/>
      <c r="AB395" s="290"/>
      <c r="AC395" s="290"/>
      <c r="AD395" s="290"/>
      <c r="AE395" s="290"/>
      <c r="AF395" s="290"/>
      <c r="AG395" s="290"/>
      <c r="AH395" s="290"/>
      <c r="AI395" s="290"/>
      <c r="AJ395" s="290"/>
      <c r="AK395" s="290"/>
      <c r="AL395" s="290"/>
      <c r="AM395" s="290"/>
      <c r="AN395" s="290"/>
      <c r="AO395" s="290"/>
      <c r="AP395" s="290"/>
      <c r="AQ395" s="290"/>
      <c r="AR395" s="290"/>
      <c r="AS395" s="290"/>
      <c r="AT395" s="290"/>
      <c r="AU395" s="290"/>
      <c r="AV395" s="290"/>
      <c r="AW395" s="290"/>
      <c r="AX395" s="290"/>
      <c r="AY395" s="290"/>
      <c r="AZ395" s="290"/>
      <c r="BA395" s="290" t="s">
        <v>1769</v>
      </c>
      <c r="BB395" s="290"/>
      <c r="BC395" s="290"/>
      <c r="BD395" s="290"/>
      <c r="BE395" s="290"/>
      <c r="BF395" s="290"/>
      <c r="BG395" s="290"/>
      <c r="BH395" s="290"/>
      <c r="BI395" s="290"/>
      <c r="BJ395" s="290"/>
      <c r="BK395" s="290"/>
      <c r="BL395" s="290"/>
      <c r="BM395" s="290"/>
      <c r="BN395" s="290"/>
      <c r="BO395" s="290"/>
      <c r="BP395" s="290"/>
      <c r="BQ395" s="290"/>
      <c r="BR395" s="290"/>
      <c r="BS395" s="290"/>
      <c r="BT395" s="290"/>
      <c r="BU395" s="290"/>
      <c r="BV395" s="290"/>
      <c r="BW395" s="290"/>
      <c r="BX395" s="290"/>
      <c r="BY395" s="290"/>
      <c r="BZ395" s="290"/>
      <c r="CA395" s="291">
        <f t="shared" si="75"/>
        <v>0</v>
      </c>
      <c r="CB395" s="292" t="e">
        <f t="shared" si="81"/>
        <v>#DIV/0!</v>
      </c>
      <c r="CC395" s="291">
        <f t="shared" si="83"/>
        <v>0</v>
      </c>
      <c r="CD395" s="292" t="e">
        <f t="shared" si="82"/>
        <v>#DIV/0!</v>
      </c>
      <c r="CE395" s="291">
        <f t="shared" si="84"/>
        <v>0</v>
      </c>
      <c r="CF395" s="292" t="e">
        <f t="shared" si="76"/>
        <v>#DIV/0!</v>
      </c>
      <c r="CG395" s="291" t="e">
        <f t="shared" si="77"/>
        <v>#DIV/0!</v>
      </c>
      <c r="CH395" s="291" t="e">
        <f t="shared" si="78"/>
        <v>#DIV/0!</v>
      </c>
      <c r="CI395" s="274"/>
    </row>
    <row r="396" spans="1:87" ht="24">
      <c r="A396" s="652"/>
      <c r="B396" s="647"/>
      <c r="C396" s="643"/>
      <c r="D396" s="643"/>
      <c r="E396" s="643"/>
      <c r="F396" s="643"/>
      <c r="G396" s="617"/>
      <c r="H396" s="290" t="s">
        <v>1913</v>
      </c>
      <c r="I396" s="290" t="s">
        <v>1303</v>
      </c>
      <c r="J396" s="70" t="s">
        <v>1163</v>
      </c>
      <c r="K396" s="288" t="s">
        <v>1082</v>
      </c>
      <c r="L396" s="289" t="s">
        <v>648</v>
      </c>
      <c r="M396" s="290"/>
      <c r="N396" s="290"/>
      <c r="O396" s="290"/>
      <c r="P396" s="290"/>
      <c r="Q396" s="290"/>
      <c r="R396" s="290"/>
      <c r="S396" s="290"/>
      <c r="T396" s="290" t="s">
        <v>648</v>
      </c>
      <c r="U396" s="290"/>
      <c r="V396" s="290"/>
      <c r="W396" s="290"/>
      <c r="X396" s="290"/>
      <c r="Y396" s="290"/>
      <c r="Z396" s="290"/>
      <c r="AA396" s="290"/>
      <c r="AB396" s="290"/>
      <c r="AC396" s="290"/>
      <c r="AD396" s="290"/>
      <c r="AE396" s="290"/>
      <c r="AF396" s="290"/>
      <c r="AG396" s="290"/>
      <c r="AH396" s="290"/>
      <c r="AI396" s="290"/>
      <c r="AJ396" s="290"/>
      <c r="AK396" s="290"/>
      <c r="AL396" s="290"/>
      <c r="AM396" s="290"/>
      <c r="AN396" s="290"/>
      <c r="AO396" s="290"/>
      <c r="AP396" s="290"/>
      <c r="AQ396" s="290"/>
      <c r="AR396" s="290"/>
      <c r="AS396" s="290"/>
      <c r="AT396" s="290"/>
      <c r="AU396" s="290"/>
      <c r="AV396" s="290"/>
      <c r="AW396" s="290"/>
      <c r="AX396" s="290"/>
      <c r="AY396" s="290"/>
      <c r="AZ396" s="290"/>
      <c r="BA396" s="290"/>
      <c r="BB396" s="290"/>
      <c r="BC396" s="290"/>
      <c r="BD396" s="290" t="s">
        <v>1769</v>
      </c>
      <c r="BE396" s="290"/>
      <c r="BF396" s="290"/>
      <c r="BG396" s="290"/>
      <c r="BH396" s="290"/>
      <c r="BI396" s="290"/>
      <c r="BJ396" s="290"/>
      <c r="BK396" s="290"/>
      <c r="BL396" s="290"/>
      <c r="BM396" s="290"/>
      <c r="BN396" s="290"/>
      <c r="BO396" s="290"/>
      <c r="BP396" s="290"/>
      <c r="BQ396" s="290"/>
      <c r="BR396" s="290"/>
      <c r="BS396" s="290"/>
      <c r="BT396" s="290"/>
      <c r="BU396" s="290"/>
      <c r="BV396" s="290"/>
      <c r="BW396" s="290"/>
      <c r="BX396" s="290"/>
      <c r="BY396" s="290"/>
      <c r="BZ396" s="290"/>
      <c r="CA396" s="291">
        <f t="shared" si="75"/>
        <v>0</v>
      </c>
      <c r="CB396" s="292" t="e">
        <f t="shared" si="81"/>
        <v>#DIV/0!</v>
      </c>
      <c r="CC396" s="291">
        <f t="shared" si="83"/>
        <v>0</v>
      </c>
      <c r="CD396" s="292" t="e">
        <f t="shared" si="82"/>
        <v>#DIV/0!</v>
      </c>
      <c r="CE396" s="291">
        <f t="shared" si="84"/>
        <v>0</v>
      </c>
      <c r="CF396" s="292" t="e">
        <f t="shared" si="76"/>
        <v>#DIV/0!</v>
      </c>
      <c r="CG396" s="291" t="e">
        <f t="shared" si="77"/>
        <v>#DIV/0!</v>
      </c>
      <c r="CH396" s="291" t="e">
        <f t="shared" si="78"/>
        <v>#DIV/0!</v>
      </c>
      <c r="CI396" s="274"/>
    </row>
    <row r="397" spans="1:87" ht="24">
      <c r="A397" s="652"/>
      <c r="B397" s="647"/>
      <c r="C397" s="643"/>
      <c r="D397" s="643"/>
      <c r="E397" s="643"/>
      <c r="F397" s="643"/>
      <c r="G397" s="617"/>
      <c r="H397" s="290" t="s">
        <v>1617</v>
      </c>
      <c r="I397" s="290" t="s">
        <v>1303</v>
      </c>
      <c r="J397" s="70" t="s">
        <v>1163</v>
      </c>
      <c r="K397" s="288" t="s">
        <v>1082</v>
      </c>
      <c r="L397" s="289" t="s">
        <v>648</v>
      </c>
      <c r="M397" s="290"/>
      <c r="N397" s="290"/>
      <c r="O397" s="290"/>
      <c r="P397" s="290"/>
      <c r="Q397" s="290"/>
      <c r="R397" s="290"/>
      <c r="S397" s="290"/>
      <c r="T397" s="290"/>
      <c r="U397" s="290" t="s">
        <v>648</v>
      </c>
      <c r="V397" s="290"/>
      <c r="W397" s="290"/>
      <c r="X397" s="290"/>
      <c r="Y397" s="290"/>
      <c r="Z397" s="290"/>
      <c r="AA397" s="290"/>
      <c r="AB397" s="290"/>
      <c r="AC397" s="290"/>
      <c r="AD397" s="290"/>
      <c r="AE397" s="290"/>
      <c r="AF397" s="290"/>
      <c r="AG397" s="290"/>
      <c r="AH397" s="290"/>
      <c r="AI397" s="290"/>
      <c r="AJ397" s="290"/>
      <c r="AK397" s="290"/>
      <c r="AL397" s="290"/>
      <c r="AM397" s="290"/>
      <c r="AN397" s="290"/>
      <c r="AO397" s="290"/>
      <c r="AP397" s="290"/>
      <c r="AQ397" s="290"/>
      <c r="AR397" s="290"/>
      <c r="AS397" s="290"/>
      <c r="AT397" s="290"/>
      <c r="AU397" s="290"/>
      <c r="AV397" s="290"/>
      <c r="AW397" s="290"/>
      <c r="AX397" s="290"/>
      <c r="AY397" s="290"/>
      <c r="AZ397" s="290"/>
      <c r="BA397" s="290"/>
      <c r="BB397" s="290"/>
      <c r="BC397" s="290"/>
      <c r="BD397" s="290"/>
      <c r="BE397" s="290"/>
      <c r="BF397" s="290"/>
      <c r="BG397" s="290"/>
      <c r="BH397" s="290" t="s">
        <v>1769</v>
      </c>
      <c r="BI397" s="290"/>
      <c r="BJ397" s="290"/>
      <c r="BK397" s="290"/>
      <c r="BL397" s="290"/>
      <c r="BM397" s="290"/>
      <c r="BN397" s="290"/>
      <c r="BO397" s="290"/>
      <c r="BP397" s="290"/>
      <c r="BQ397" s="290"/>
      <c r="BR397" s="290"/>
      <c r="BS397" s="290"/>
      <c r="BT397" s="290"/>
      <c r="BU397" s="290"/>
      <c r="BV397" s="290"/>
      <c r="BW397" s="290"/>
      <c r="BX397" s="290"/>
      <c r="BY397" s="290"/>
      <c r="BZ397" s="290"/>
      <c r="CA397" s="291">
        <f t="shared" si="75"/>
        <v>0</v>
      </c>
      <c r="CB397" s="292" t="e">
        <f t="shared" si="81"/>
        <v>#DIV/0!</v>
      </c>
      <c r="CC397" s="291">
        <f t="shared" si="83"/>
        <v>0</v>
      </c>
      <c r="CD397" s="292" t="e">
        <f t="shared" si="82"/>
        <v>#DIV/0!</v>
      </c>
      <c r="CE397" s="291">
        <f t="shared" si="84"/>
        <v>0</v>
      </c>
      <c r="CF397" s="292" t="e">
        <f t="shared" si="76"/>
        <v>#DIV/0!</v>
      </c>
      <c r="CG397" s="291" t="e">
        <f t="shared" si="77"/>
        <v>#DIV/0!</v>
      </c>
      <c r="CH397" s="291" t="e">
        <f t="shared" si="78"/>
        <v>#DIV/0!</v>
      </c>
      <c r="CI397" s="274"/>
    </row>
    <row r="398" spans="1:87" ht="24">
      <c r="A398" s="652"/>
      <c r="B398" s="647"/>
      <c r="C398" s="643"/>
      <c r="D398" s="643"/>
      <c r="E398" s="643"/>
      <c r="F398" s="643"/>
      <c r="G398" s="617"/>
      <c r="H398" s="290" t="s">
        <v>1914</v>
      </c>
      <c r="I398" s="290" t="s">
        <v>1303</v>
      </c>
      <c r="J398" s="70" t="s">
        <v>1163</v>
      </c>
      <c r="K398" s="288" t="s">
        <v>1082</v>
      </c>
      <c r="L398" s="289" t="s">
        <v>648</v>
      </c>
      <c r="M398" s="290"/>
      <c r="N398" s="290"/>
      <c r="O398" s="290"/>
      <c r="P398" s="290"/>
      <c r="Q398" s="290"/>
      <c r="R398" s="290"/>
      <c r="S398" s="290"/>
      <c r="T398" s="290"/>
      <c r="U398" s="290" t="s">
        <v>648</v>
      </c>
      <c r="V398" s="290"/>
      <c r="W398" s="290"/>
      <c r="X398" s="290"/>
      <c r="Y398" s="290"/>
      <c r="Z398" s="290"/>
      <c r="AA398" s="290"/>
      <c r="AB398" s="290"/>
      <c r="AC398" s="290"/>
      <c r="AD398" s="290"/>
      <c r="AE398" s="290"/>
      <c r="AF398" s="290"/>
      <c r="AG398" s="290"/>
      <c r="AH398" s="290"/>
      <c r="AI398" s="290"/>
      <c r="AJ398" s="290"/>
      <c r="AK398" s="290"/>
      <c r="AL398" s="290"/>
      <c r="AM398" s="290"/>
      <c r="AN398" s="290"/>
      <c r="AO398" s="290"/>
      <c r="AP398" s="290"/>
      <c r="AQ398" s="290"/>
      <c r="AR398" s="290"/>
      <c r="AS398" s="290"/>
      <c r="AT398" s="290"/>
      <c r="AU398" s="290"/>
      <c r="AV398" s="290"/>
      <c r="AW398" s="290"/>
      <c r="AX398" s="290"/>
      <c r="AY398" s="290"/>
      <c r="AZ398" s="290"/>
      <c r="BA398" s="290"/>
      <c r="BB398" s="290"/>
      <c r="BC398" s="290"/>
      <c r="BD398" s="290"/>
      <c r="BE398" s="290"/>
      <c r="BF398" s="290"/>
      <c r="BG398" s="290"/>
      <c r="BH398" s="290"/>
      <c r="BI398" s="290" t="s">
        <v>1769</v>
      </c>
      <c r="BJ398" s="290"/>
      <c r="BK398" s="290"/>
      <c r="BL398" s="290"/>
      <c r="BM398" s="290"/>
      <c r="BN398" s="290"/>
      <c r="BO398" s="290"/>
      <c r="BP398" s="290"/>
      <c r="BQ398" s="290"/>
      <c r="BR398" s="290"/>
      <c r="BS398" s="290"/>
      <c r="BT398" s="290"/>
      <c r="BU398" s="290"/>
      <c r="BV398" s="290"/>
      <c r="BW398" s="290"/>
      <c r="BX398" s="290"/>
      <c r="BY398" s="290"/>
      <c r="BZ398" s="290"/>
      <c r="CA398" s="291">
        <f t="shared" ref="CA398:CA427" si="85">COUNTIF($BK398:$BZ398,2)</f>
        <v>0</v>
      </c>
      <c r="CB398" s="292" t="e">
        <f t="shared" si="81"/>
        <v>#DIV/0!</v>
      </c>
      <c r="CC398" s="291">
        <f t="shared" si="83"/>
        <v>0</v>
      </c>
      <c r="CD398" s="292" t="e">
        <f t="shared" si="82"/>
        <v>#DIV/0!</v>
      </c>
      <c r="CE398" s="291">
        <f t="shared" si="84"/>
        <v>0</v>
      </c>
      <c r="CF398" s="292" t="e">
        <f t="shared" ref="CF398:CF425" si="86">CE398/COUNTA($BK398:$BZ398)</f>
        <v>#DIV/0!</v>
      </c>
      <c r="CG398" s="291" t="e">
        <f t="shared" ref="CG398:CG427" si="87">(((CA398*2)+(CC398*1)+(CE398*0)))/COUNTA($BK398:$BZ398)</f>
        <v>#DIV/0!</v>
      </c>
      <c r="CH398" s="291" t="e">
        <f t="shared" ref="CH398:CI430" si="88">IF(CG398&gt;=1.6,"Đạt mục tiêu",IF(CG398&gt;=1,"Cần cố gắng","Chưa đạt"))</f>
        <v>#DIV/0!</v>
      </c>
      <c r="CI398" s="274"/>
    </row>
    <row r="399" spans="1:87" ht="24">
      <c r="A399" s="653"/>
      <c r="B399" s="648"/>
      <c r="C399" s="644"/>
      <c r="D399" s="644"/>
      <c r="E399" s="643"/>
      <c r="F399" s="643"/>
      <c r="G399" s="617"/>
      <c r="H399" s="290" t="s">
        <v>1618</v>
      </c>
      <c r="I399" s="290" t="s">
        <v>1303</v>
      </c>
      <c r="J399" s="70" t="s">
        <v>1163</v>
      </c>
      <c r="K399" s="288" t="s">
        <v>1082</v>
      </c>
      <c r="L399" s="289" t="s">
        <v>648</v>
      </c>
      <c r="M399" s="290"/>
      <c r="N399" s="290"/>
      <c r="O399" s="290"/>
      <c r="P399" s="290"/>
      <c r="Q399" s="290"/>
      <c r="R399" s="290"/>
      <c r="S399" s="290"/>
      <c r="T399" s="290"/>
      <c r="U399" s="290" t="s">
        <v>648</v>
      </c>
      <c r="V399" s="290"/>
      <c r="W399" s="290"/>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c r="BH399" s="290"/>
      <c r="BI399" s="290"/>
      <c r="BJ399" s="290" t="s">
        <v>1769</v>
      </c>
      <c r="BK399" s="290"/>
      <c r="BL399" s="290"/>
      <c r="BM399" s="290"/>
      <c r="BN399" s="290"/>
      <c r="BO399" s="290"/>
      <c r="BP399" s="290"/>
      <c r="BQ399" s="290"/>
      <c r="BR399" s="290"/>
      <c r="BS399" s="290"/>
      <c r="BT399" s="290"/>
      <c r="BU399" s="290"/>
      <c r="BV399" s="290"/>
      <c r="BW399" s="290"/>
      <c r="BX399" s="290"/>
      <c r="BY399" s="290"/>
      <c r="BZ399" s="290"/>
      <c r="CA399" s="291">
        <f t="shared" si="85"/>
        <v>0</v>
      </c>
      <c r="CB399" s="292" t="e">
        <f t="shared" si="81"/>
        <v>#DIV/0!</v>
      </c>
      <c r="CC399" s="291">
        <f t="shared" si="83"/>
        <v>0</v>
      </c>
      <c r="CD399" s="292" t="e">
        <f t="shared" si="82"/>
        <v>#DIV/0!</v>
      </c>
      <c r="CE399" s="291">
        <f t="shared" si="84"/>
        <v>0</v>
      </c>
      <c r="CF399" s="292" t="e">
        <f t="shared" si="86"/>
        <v>#DIV/0!</v>
      </c>
      <c r="CG399" s="291" t="e">
        <f t="shared" si="87"/>
        <v>#DIV/0!</v>
      </c>
      <c r="CH399" s="291" t="e">
        <f t="shared" si="88"/>
        <v>#DIV/0!</v>
      </c>
      <c r="CI399" s="274"/>
    </row>
    <row r="400" spans="1:87" ht="24">
      <c r="A400" s="651"/>
      <c r="B400" s="646">
        <v>564</v>
      </c>
      <c r="C400" s="645" t="s">
        <v>1612</v>
      </c>
      <c r="D400" s="645" t="s">
        <v>23</v>
      </c>
      <c r="E400" s="643"/>
      <c r="F400" s="643"/>
      <c r="G400" s="617"/>
      <c r="H400" s="312" t="s">
        <v>1622</v>
      </c>
      <c r="I400" s="290" t="s">
        <v>1303</v>
      </c>
      <c r="J400" s="70" t="s">
        <v>1163</v>
      </c>
      <c r="K400" s="288" t="s">
        <v>1082</v>
      </c>
      <c r="L400" s="289" t="s">
        <v>648</v>
      </c>
      <c r="M400" s="290"/>
      <c r="N400" s="290"/>
      <c r="O400" s="290"/>
      <c r="P400" s="290"/>
      <c r="Q400" s="290"/>
      <c r="R400" s="290"/>
      <c r="S400" s="290"/>
      <c r="T400" s="290"/>
      <c r="U400" s="290"/>
      <c r="V400" s="290"/>
      <c r="W400" s="290"/>
      <c r="X400" s="290"/>
      <c r="Y400" s="290"/>
      <c r="Z400" s="290"/>
      <c r="AA400" s="290"/>
      <c r="AB400" s="290"/>
      <c r="AC400" s="290"/>
      <c r="AD400" s="290"/>
      <c r="AE400" s="290"/>
      <c r="AF400" s="290"/>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c r="BH400" s="290"/>
      <c r="BI400" s="290"/>
      <c r="BJ400" s="290"/>
      <c r="BK400" s="290"/>
      <c r="BL400" s="290"/>
      <c r="BM400" s="290"/>
      <c r="BN400" s="290"/>
      <c r="BO400" s="290"/>
      <c r="BP400" s="290"/>
      <c r="BQ400" s="290"/>
      <c r="BR400" s="290"/>
      <c r="BS400" s="290"/>
      <c r="BT400" s="290"/>
      <c r="BU400" s="290"/>
      <c r="BV400" s="290"/>
      <c r="BW400" s="290"/>
      <c r="BX400" s="290"/>
      <c r="BY400" s="290"/>
      <c r="BZ400" s="290"/>
      <c r="CA400" s="291">
        <f t="shared" si="85"/>
        <v>0</v>
      </c>
      <c r="CB400" s="292" t="e">
        <f t="shared" si="81"/>
        <v>#DIV/0!</v>
      </c>
      <c r="CC400" s="291">
        <f t="shared" si="83"/>
        <v>0</v>
      </c>
      <c r="CD400" s="292" t="e">
        <f t="shared" si="82"/>
        <v>#DIV/0!</v>
      </c>
      <c r="CE400" s="291">
        <f t="shared" si="84"/>
        <v>0</v>
      </c>
      <c r="CF400" s="292" t="e">
        <f t="shared" si="86"/>
        <v>#DIV/0!</v>
      </c>
      <c r="CG400" s="291" t="e">
        <f t="shared" si="87"/>
        <v>#DIV/0!</v>
      </c>
      <c r="CH400" s="291" t="e">
        <f t="shared" si="88"/>
        <v>#DIV/0!</v>
      </c>
      <c r="CI400" s="274"/>
    </row>
    <row r="401" spans="1:87" ht="24">
      <c r="A401" s="652"/>
      <c r="B401" s="647"/>
      <c r="C401" s="643"/>
      <c r="D401" s="643"/>
      <c r="E401" s="643"/>
      <c r="F401" s="643"/>
      <c r="G401" s="617"/>
      <c r="H401" s="290" t="s">
        <v>1619</v>
      </c>
      <c r="I401" s="290" t="s">
        <v>1303</v>
      </c>
      <c r="J401" s="70" t="s">
        <v>1163</v>
      </c>
      <c r="K401" s="288" t="s">
        <v>1082</v>
      </c>
      <c r="L401" s="289" t="s">
        <v>648</v>
      </c>
      <c r="M401" s="290"/>
      <c r="N401" s="290" t="s">
        <v>648</v>
      </c>
      <c r="O401" s="290"/>
      <c r="P401" s="290"/>
      <c r="Q401" s="290"/>
      <c r="R401" s="290"/>
      <c r="S401" s="290"/>
      <c r="T401" s="290"/>
      <c r="U401" s="290"/>
      <c r="V401" s="290"/>
      <c r="W401" s="290"/>
      <c r="X401" s="290"/>
      <c r="Y401" s="290"/>
      <c r="Z401" s="290"/>
      <c r="AA401" s="290" t="s">
        <v>1769</v>
      </c>
      <c r="AB401" s="290"/>
      <c r="AC401" s="290"/>
      <c r="AD401" s="290"/>
      <c r="AE401" s="290"/>
      <c r="AF401" s="290"/>
      <c r="AG401" s="290"/>
      <c r="AH401" s="290"/>
      <c r="AI401" s="290"/>
      <c r="AJ401" s="290"/>
      <c r="AK401" s="290"/>
      <c r="AL401" s="290"/>
      <c r="AM401" s="290"/>
      <c r="AN401" s="290"/>
      <c r="AO401" s="290"/>
      <c r="AP401" s="290"/>
      <c r="AQ401" s="290"/>
      <c r="AR401" s="290"/>
      <c r="AS401" s="290"/>
      <c r="AT401" s="290"/>
      <c r="AU401" s="290"/>
      <c r="AV401" s="290"/>
      <c r="AW401" s="290"/>
      <c r="AX401" s="290"/>
      <c r="AY401" s="290"/>
      <c r="AZ401" s="290"/>
      <c r="BA401" s="290"/>
      <c r="BB401" s="290"/>
      <c r="BC401" s="290"/>
      <c r="BD401" s="290"/>
      <c r="BE401" s="290"/>
      <c r="BF401" s="290"/>
      <c r="BG401" s="290"/>
      <c r="BH401" s="290"/>
      <c r="BI401" s="290"/>
      <c r="BJ401" s="290"/>
      <c r="BK401" s="290"/>
      <c r="BL401" s="290"/>
      <c r="BM401" s="290"/>
      <c r="BN401" s="290"/>
      <c r="BO401" s="290"/>
      <c r="BP401" s="290"/>
      <c r="BQ401" s="290"/>
      <c r="BR401" s="290"/>
      <c r="BS401" s="290"/>
      <c r="BT401" s="290"/>
      <c r="BU401" s="290"/>
      <c r="BV401" s="290"/>
      <c r="BW401" s="290"/>
      <c r="BX401" s="290"/>
      <c r="BY401" s="290"/>
      <c r="BZ401" s="290"/>
      <c r="CA401" s="291">
        <f t="shared" si="85"/>
        <v>0</v>
      </c>
      <c r="CB401" s="292" t="e">
        <f t="shared" si="81"/>
        <v>#DIV/0!</v>
      </c>
      <c r="CC401" s="291">
        <f t="shared" si="83"/>
        <v>0</v>
      </c>
      <c r="CD401" s="292" t="e">
        <f t="shared" si="82"/>
        <v>#DIV/0!</v>
      </c>
      <c r="CE401" s="291">
        <f t="shared" si="84"/>
        <v>0</v>
      </c>
      <c r="CF401" s="292" t="e">
        <f t="shared" si="86"/>
        <v>#DIV/0!</v>
      </c>
      <c r="CG401" s="291" t="e">
        <f t="shared" si="87"/>
        <v>#DIV/0!</v>
      </c>
      <c r="CH401" s="291" t="e">
        <f t="shared" si="88"/>
        <v>#DIV/0!</v>
      </c>
      <c r="CI401" s="274"/>
    </row>
    <row r="402" spans="1:87" ht="24">
      <c r="A402" s="652"/>
      <c r="B402" s="647"/>
      <c r="C402" s="643"/>
      <c r="D402" s="643"/>
      <c r="E402" s="643"/>
      <c r="F402" s="643"/>
      <c r="G402" s="617"/>
      <c r="H402" s="290" t="s">
        <v>1621</v>
      </c>
      <c r="I402" s="290" t="s">
        <v>1303</v>
      </c>
      <c r="J402" s="70" t="s">
        <v>1163</v>
      </c>
      <c r="K402" s="288" t="s">
        <v>1082</v>
      </c>
      <c r="L402" s="289" t="s">
        <v>648</v>
      </c>
      <c r="M402" s="290"/>
      <c r="N402" s="290"/>
      <c r="O402" s="290" t="s">
        <v>648</v>
      </c>
      <c r="P402" s="290"/>
      <c r="Q402" s="290"/>
      <c r="R402" s="290"/>
      <c r="S402" s="290"/>
      <c r="T402" s="290"/>
      <c r="U402" s="290"/>
      <c r="V402" s="290"/>
      <c r="W402" s="290"/>
      <c r="X402" s="290"/>
      <c r="Y402" s="290"/>
      <c r="Z402" s="290"/>
      <c r="AA402" s="290"/>
      <c r="AB402" s="290"/>
      <c r="AC402" s="290"/>
      <c r="AD402" s="290"/>
      <c r="AE402" s="290"/>
      <c r="AF402" s="290" t="s">
        <v>1769</v>
      </c>
      <c r="AG402" s="290"/>
      <c r="AH402" s="290"/>
      <c r="AI402" s="290"/>
      <c r="AJ402" s="290"/>
      <c r="AK402" s="290"/>
      <c r="AL402" s="290"/>
      <c r="AM402" s="290"/>
      <c r="AN402" s="290"/>
      <c r="AO402" s="290"/>
      <c r="AP402" s="290"/>
      <c r="AQ402" s="290"/>
      <c r="AR402" s="290"/>
      <c r="AS402" s="290"/>
      <c r="AT402" s="290"/>
      <c r="AU402" s="290"/>
      <c r="AV402" s="290"/>
      <c r="AW402" s="290"/>
      <c r="AX402" s="290"/>
      <c r="AY402" s="290"/>
      <c r="AZ402" s="290"/>
      <c r="BA402" s="290"/>
      <c r="BB402" s="290"/>
      <c r="BC402" s="290"/>
      <c r="BD402" s="290"/>
      <c r="BE402" s="290"/>
      <c r="BF402" s="290"/>
      <c r="BG402" s="290"/>
      <c r="BH402" s="290"/>
      <c r="BI402" s="290"/>
      <c r="BJ402" s="290"/>
      <c r="BK402" s="290"/>
      <c r="BL402" s="290"/>
      <c r="BM402" s="290"/>
      <c r="BN402" s="290"/>
      <c r="BO402" s="290"/>
      <c r="BP402" s="290"/>
      <c r="BQ402" s="290"/>
      <c r="BR402" s="290"/>
      <c r="BS402" s="290"/>
      <c r="BT402" s="290"/>
      <c r="BU402" s="290"/>
      <c r="BV402" s="290"/>
      <c r="BW402" s="290"/>
      <c r="BX402" s="290"/>
      <c r="BY402" s="290"/>
      <c r="BZ402" s="290"/>
      <c r="CA402" s="291">
        <f t="shared" si="85"/>
        <v>0</v>
      </c>
      <c r="CB402" s="292" t="e">
        <f t="shared" si="81"/>
        <v>#DIV/0!</v>
      </c>
      <c r="CC402" s="291">
        <f t="shared" si="83"/>
        <v>0</v>
      </c>
      <c r="CD402" s="292" t="e">
        <f t="shared" si="82"/>
        <v>#DIV/0!</v>
      </c>
      <c r="CE402" s="291">
        <f t="shared" si="84"/>
        <v>0</v>
      </c>
      <c r="CF402" s="292" t="e">
        <f t="shared" si="86"/>
        <v>#DIV/0!</v>
      </c>
      <c r="CG402" s="291" t="e">
        <f t="shared" si="87"/>
        <v>#DIV/0!</v>
      </c>
      <c r="CH402" s="291" t="e">
        <f t="shared" si="88"/>
        <v>#DIV/0!</v>
      </c>
      <c r="CI402" s="274"/>
    </row>
    <row r="403" spans="1:87" ht="24">
      <c r="A403" s="652"/>
      <c r="B403" s="647"/>
      <c r="C403" s="643"/>
      <c r="D403" s="643"/>
      <c r="E403" s="643"/>
      <c r="F403" s="643"/>
      <c r="G403" s="617"/>
      <c r="H403" s="290" t="s">
        <v>1623</v>
      </c>
      <c r="I403" s="290" t="s">
        <v>1303</v>
      </c>
      <c r="J403" s="70" t="s">
        <v>1163</v>
      </c>
      <c r="K403" s="288" t="s">
        <v>1082</v>
      </c>
      <c r="L403" s="289" t="s">
        <v>648</v>
      </c>
      <c r="M403" s="290"/>
      <c r="N403" s="290"/>
      <c r="O403" s="290"/>
      <c r="P403" s="290" t="s">
        <v>648</v>
      </c>
      <c r="Q403" s="290"/>
      <c r="R403" s="290"/>
      <c r="S403" s="290"/>
      <c r="T403" s="290"/>
      <c r="U403" s="290"/>
      <c r="V403" s="290"/>
      <c r="W403" s="290"/>
      <c r="X403" s="290"/>
      <c r="Y403" s="290"/>
      <c r="Z403" s="290"/>
      <c r="AA403" s="290"/>
      <c r="AB403" s="290"/>
      <c r="AC403" s="290"/>
      <c r="AD403" s="290"/>
      <c r="AE403" s="290"/>
      <c r="AF403" s="290"/>
      <c r="AG403" s="290"/>
      <c r="AH403" s="290"/>
      <c r="AI403" s="290" t="s">
        <v>1769</v>
      </c>
      <c r="AJ403" s="290"/>
      <c r="AK403" s="290"/>
      <c r="AL403" s="290"/>
      <c r="AM403" s="290"/>
      <c r="AN403" s="290"/>
      <c r="AO403" s="290"/>
      <c r="AP403" s="290"/>
      <c r="AQ403" s="290"/>
      <c r="AR403" s="290"/>
      <c r="AS403" s="290"/>
      <c r="AT403" s="290"/>
      <c r="AU403" s="290"/>
      <c r="AV403" s="290"/>
      <c r="AW403" s="290"/>
      <c r="AX403" s="290"/>
      <c r="AY403" s="290"/>
      <c r="AZ403" s="290"/>
      <c r="BA403" s="290"/>
      <c r="BB403" s="290"/>
      <c r="BC403" s="290"/>
      <c r="BD403" s="290"/>
      <c r="BE403" s="290"/>
      <c r="BF403" s="290"/>
      <c r="BG403" s="290"/>
      <c r="BH403" s="290"/>
      <c r="BI403" s="290"/>
      <c r="BJ403" s="290"/>
      <c r="BK403" s="290"/>
      <c r="BL403" s="290"/>
      <c r="BM403" s="290"/>
      <c r="BN403" s="290"/>
      <c r="BO403" s="290"/>
      <c r="BP403" s="290"/>
      <c r="BQ403" s="290"/>
      <c r="BR403" s="290"/>
      <c r="BS403" s="290"/>
      <c r="BT403" s="290"/>
      <c r="BU403" s="290"/>
      <c r="BV403" s="290"/>
      <c r="BW403" s="290"/>
      <c r="BX403" s="290"/>
      <c r="BY403" s="290"/>
      <c r="BZ403" s="290"/>
      <c r="CA403" s="291">
        <f t="shared" si="85"/>
        <v>0</v>
      </c>
      <c r="CB403" s="292" t="e">
        <f t="shared" si="81"/>
        <v>#DIV/0!</v>
      </c>
      <c r="CC403" s="291">
        <f t="shared" si="83"/>
        <v>0</v>
      </c>
      <c r="CD403" s="292" t="e">
        <f t="shared" si="82"/>
        <v>#DIV/0!</v>
      </c>
      <c r="CE403" s="291">
        <f t="shared" si="84"/>
        <v>0</v>
      </c>
      <c r="CF403" s="292" t="e">
        <f t="shared" si="86"/>
        <v>#DIV/0!</v>
      </c>
      <c r="CG403" s="291" t="e">
        <f t="shared" si="87"/>
        <v>#DIV/0!</v>
      </c>
      <c r="CH403" s="291" t="e">
        <f t="shared" si="88"/>
        <v>#DIV/0!</v>
      </c>
      <c r="CI403" s="274"/>
    </row>
    <row r="404" spans="1:87" ht="24">
      <c r="A404" s="652"/>
      <c r="B404" s="647"/>
      <c r="C404" s="643"/>
      <c r="D404" s="643"/>
      <c r="E404" s="643"/>
      <c r="F404" s="643"/>
      <c r="G404" s="617"/>
      <c r="H404" s="290" t="s">
        <v>1620</v>
      </c>
      <c r="I404" s="290" t="s">
        <v>1303</v>
      </c>
      <c r="J404" s="70" t="s">
        <v>1163</v>
      </c>
      <c r="K404" s="288" t="s">
        <v>1082</v>
      </c>
      <c r="L404" s="289" t="s">
        <v>648</v>
      </c>
      <c r="M404" s="290"/>
      <c r="N404" s="290"/>
      <c r="O404" s="290"/>
      <c r="P404" s="290"/>
      <c r="Q404" s="290" t="s">
        <v>648</v>
      </c>
      <c r="R404" s="290"/>
      <c r="S404" s="290"/>
      <c r="T404" s="290"/>
      <c r="U404" s="290"/>
      <c r="V404" s="290"/>
      <c r="W404" s="290"/>
      <c r="X404" s="290"/>
      <c r="Y404" s="290"/>
      <c r="Z404" s="290"/>
      <c r="AA404" s="290"/>
      <c r="AB404" s="290"/>
      <c r="AC404" s="290"/>
      <c r="AD404" s="290"/>
      <c r="AE404" s="290"/>
      <c r="AF404" s="290"/>
      <c r="AG404" s="290"/>
      <c r="AH404" s="290"/>
      <c r="AI404" s="290"/>
      <c r="AJ404" s="290"/>
      <c r="AK404" s="290"/>
      <c r="AL404" s="290"/>
      <c r="AM404" s="290"/>
      <c r="AN404" s="290"/>
      <c r="AO404" s="290"/>
      <c r="AP404" s="290" t="s">
        <v>1769</v>
      </c>
      <c r="AQ404" s="290"/>
      <c r="AR404" s="290"/>
      <c r="AS404" s="290"/>
      <c r="AT404" s="290"/>
      <c r="AU404" s="290"/>
      <c r="AV404" s="290"/>
      <c r="AW404" s="290"/>
      <c r="AX404" s="290"/>
      <c r="AY404" s="290"/>
      <c r="AZ404" s="290"/>
      <c r="BA404" s="290"/>
      <c r="BB404" s="290"/>
      <c r="BC404" s="290"/>
      <c r="BD404" s="290"/>
      <c r="BE404" s="290"/>
      <c r="BF404" s="290"/>
      <c r="BG404" s="290"/>
      <c r="BH404" s="290"/>
      <c r="BI404" s="290"/>
      <c r="BJ404" s="290"/>
      <c r="BK404" s="290"/>
      <c r="BL404" s="290"/>
      <c r="BM404" s="290"/>
      <c r="BN404" s="290"/>
      <c r="BO404" s="290"/>
      <c r="BP404" s="290"/>
      <c r="BQ404" s="290"/>
      <c r="BR404" s="290"/>
      <c r="BS404" s="290"/>
      <c r="BT404" s="290"/>
      <c r="BU404" s="290"/>
      <c r="BV404" s="290"/>
      <c r="BW404" s="290"/>
      <c r="BX404" s="290"/>
      <c r="BY404" s="290"/>
      <c r="BZ404" s="290"/>
      <c r="CA404" s="291">
        <f t="shared" si="85"/>
        <v>0</v>
      </c>
      <c r="CB404" s="292" t="e">
        <f t="shared" si="81"/>
        <v>#DIV/0!</v>
      </c>
      <c r="CC404" s="291">
        <f t="shared" si="83"/>
        <v>0</v>
      </c>
      <c r="CD404" s="292" t="e">
        <f t="shared" si="82"/>
        <v>#DIV/0!</v>
      </c>
      <c r="CE404" s="291">
        <f t="shared" si="84"/>
        <v>0</v>
      </c>
      <c r="CF404" s="292" t="e">
        <f t="shared" si="86"/>
        <v>#DIV/0!</v>
      </c>
      <c r="CG404" s="291" t="e">
        <f t="shared" si="87"/>
        <v>#DIV/0!</v>
      </c>
      <c r="CH404" s="291" t="e">
        <f t="shared" si="88"/>
        <v>#DIV/0!</v>
      </c>
      <c r="CI404" s="274"/>
    </row>
    <row r="405" spans="1:87" ht="24">
      <c r="A405" s="652"/>
      <c r="B405" s="647"/>
      <c r="C405" s="643"/>
      <c r="D405" s="643"/>
      <c r="E405" s="643"/>
      <c r="F405" s="643"/>
      <c r="G405" s="617"/>
      <c r="H405" s="290" t="s">
        <v>1916</v>
      </c>
      <c r="I405" s="290" t="s">
        <v>1303</v>
      </c>
      <c r="J405" s="70" t="s">
        <v>1163</v>
      </c>
      <c r="K405" s="288" t="s">
        <v>1082</v>
      </c>
      <c r="L405" s="289" t="s">
        <v>648</v>
      </c>
      <c r="M405" s="290"/>
      <c r="N405" s="290"/>
      <c r="O405" s="290"/>
      <c r="P405" s="290"/>
      <c r="Q405" s="290"/>
      <c r="R405" s="290"/>
      <c r="S405" s="290" t="s">
        <v>648</v>
      </c>
      <c r="T405" s="290"/>
      <c r="U405" s="290"/>
      <c r="V405" s="290"/>
      <c r="W405" s="290"/>
      <c r="X405" s="290"/>
      <c r="Y405" s="290"/>
      <c r="Z405" s="290"/>
      <c r="AA405" s="290"/>
      <c r="AB405" s="290"/>
      <c r="AC405" s="290"/>
      <c r="AD405" s="290"/>
      <c r="AE405" s="290"/>
      <c r="AF405" s="290"/>
      <c r="AG405" s="290"/>
      <c r="AH405" s="290"/>
      <c r="AI405" s="290"/>
      <c r="AJ405" s="290"/>
      <c r="AK405" s="290"/>
      <c r="AL405" s="290"/>
      <c r="AM405" s="290"/>
      <c r="AN405" s="290"/>
      <c r="AO405" s="290"/>
      <c r="AP405" s="290"/>
      <c r="AQ405" s="290"/>
      <c r="AR405" s="290"/>
      <c r="AS405" s="290"/>
      <c r="AT405" s="290"/>
      <c r="AU405" s="290"/>
      <c r="AV405" s="290"/>
      <c r="AW405" s="290"/>
      <c r="AX405" s="290"/>
      <c r="AY405" s="290"/>
      <c r="AZ405" s="290"/>
      <c r="BA405" s="290"/>
      <c r="BB405" s="290" t="s">
        <v>1769</v>
      </c>
      <c r="BC405" s="290"/>
      <c r="BD405" s="290"/>
      <c r="BE405" s="290"/>
      <c r="BF405" s="290"/>
      <c r="BG405" s="290"/>
      <c r="BH405" s="290"/>
      <c r="BI405" s="290"/>
      <c r="BJ405" s="290"/>
      <c r="BK405" s="290"/>
      <c r="BL405" s="290"/>
      <c r="BM405" s="290"/>
      <c r="BN405" s="290"/>
      <c r="BO405" s="290"/>
      <c r="BP405" s="290"/>
      <c r="BQ405" s="290"/>
      <c r="BR405" s="290"/>
      <c r="BS405" s="290"/>
      <c r="BT405" s="290"/>
      <c r="BU405" s="290"/>
      <c r="BV405" s="290"/>
      <c r="BW405" s="290"/>
      <c r="BX405" s="290"/>
      <c r="BY405" s="290"/>
      <c r="BZ405" s="290"/>
      <c r="CA405" s="291">
        <f t="shared" si="85"/>
        <v>0</v>
      </c>
      <c r="CB405" s="292" t="e">
        <f t="shared" si="81"/>
        <v>#DIV/0!</v>
      </c>
      <c r="CC405" s="291">
        <f t="shared" si="83"/>
        <v>0</v>
      </c>
      <c r="CD405" s="292" t="e">
        <f t="shared" si="82"/>
        <v>#DIV/0!</v>
      </c>
      <c r="CE405" s="291">
        <f t="shared" si="84"/>
        <v>0</v>
      </c>
      <c r="CF405" s="292" t="e">
        <f t="shared" si="86"/>
        <v>#DIV/0!</v>
      </c>
      <c r="CG405" s="291" t="e">
        <f t="shared" si="87"/>
        <v>#DIV/0!</v>
      </c>
      <c r="CH405" s="291" t="e">
        <f t="shared" si="88"/>
        <v>#DIV/0!</v>
      </c>
      <c r="CI405" s="274"/>
    </row>
    <row r="406" spans="1:87" ht="24">
      <c r="A406" s="652"/>
      <c r="B406" s="647"/>
      <c r="C406" s="643"/>
      <c r="D406" s="643"/>
      <c r="E406" s="643"/>
      <c r="F406" s="643"/>
      <c r="G406" s="617"/>
      <c r="H406" s="290" t="s">
        <v>1624</v>
      </c>
      <c r="I406" s="290" t="s">
        <v>1303</v>
      </c>
      <c r="J406" s="70" t="s">
        <v>1163</v>
      </c>
      <c r="K406" s="288" t="s">
        <v>1082</v>
      </c>
      <c r="L406" s="289" t="s">
        <v>648</v>
      </c>
      <c r="M406" s="290"/>
      <c r="N406" s="290"/>
      <c r="O406" s="290"/>
      <c r="P406" s="290"/>
      <c r="Q406" s="290"/>
      <c r="R406" s="290"/>
      <c r="S406" s="290"/>
      <c r="T406" s="290" t="s">
        <v>648</v>
      </c>
      <c r="U406" s="290"/>
      <c r="V406" s="290"/>
      <c r="W406" s="290"/>
      <c r="X406" s="290"/>
      <c r="Y406" s="290"/>
      <c r="Z406" s="290"/>
      <c r="AA406" s="290"/>
      <c r="AB406" s="290"/>
      <c r="AC406" s="290"/>
      <c r="AD406" s="290"/>
      <c r="AE406" s="290"/>
      <c r="AF406" s="290"/>
      <c r="AG406" s="290"/>
      <c r="AH406" s="290"/>
      <c r="AI406" s="290"/>
      <c r="AJ406" s="290"/>
      <c r="AK406" s="290"/>
      <c r="AL406" s="290"/>
      <c r="AM406" s="290"/>
      <c r="AN406" s="290"/>
      <c r="AO406" s="290"/>
      <c r="AP406" s="290"/>
      <c r="AQ406" s="290"/>
      <c r="AR406" s="290"/>
      <c r="AS406" s="290"/>
      <c r="AT406" s="290"/>
      <c r="AU406" s="290"/>
      <c r="AV406" s="290"/>
      <c r="AW406" s="290"/>
      <c r="AX406" s="290"/>
      <c r="AY406" s="290"/>
      <c r="AZ406" s="290"/>
      <c r="BA406" s="290"/>
      <c r="BB406" s="290"/>
      <c r="BC406" s="290"/>
      <c r="BD406" s="290"/>
      <c r="BE406" s="290"/>
      <c r="BF406" s="290" t="s">
        <v>1769</v>
      </c>
      <c r="BG406" s="290"/>
      <c r="BH406" s="290"/>
      <c r="BI406" s="290"/>
      <c r="BJ406" s="290"/>
      <c r="BK406" s="290"/>
      <c r="BL406" s="290"/>
      <c r="BM406" s="290"/>
      <c r="BN406" s="290"/>
      <c r="BO406" s="290"/>
      <c r="BP406" s="290"/>
      <c r="BQ406" s="290"/>
      <c r="BR406" s="290"/>
      <c r="BS406" s="290"/>
      <c r="BT406" s="290"/>
      <c r="BU406" s="290"/>
      <c r="BV406" s="290"/>
      <c r="BW406" s="290"/>
      <c r="BX406" s="290"/>
      <c r="BY406" s="290"/>
      <c r="BZ406" s="290"/>
      <c r="CA406" s="291">
        <f t="shared" si="85"/>
        <v>0</v>
      </c>
      <c r="CB406" s="292" t="e">
        <f t="shared" si="81"/>
        <v>#DIV/0!</v>
      </c>
      <c r="CC406" s="291">
        <f t="shared" si="83"/>
        <v>0</v>
      </c>
      <c r="CD406" s="292" t="e">
        <f t="shared" si="82"/>
        <v>#DIV/0!</v>
      </c>
      <c r="CE406" s="291">
        <f t="shared" si="84"/>
        <v>0</v>
      </c>
      <c r="CF406" s="292" t="e">
        <f t="shared" si="86"/>
        <v>#DIV/0!</v>
      </c>
      <c r="CG406" s="291" t="e">
        <f t="shared" si="87"/>
        <v>#DIV/0!</v>
      </c>
      <c r="CH406" s="291" t="e">
        <f t="shared" si="88"/>
        <v>#DIV/0!</v>
      </c>
      <c r="CI406" s="274"/>
    </row>
    <row r="407" spans="1:87" ht="24">
      <c r="A407" s="652"/>
      <c r="B407" s="647"/>
      <c r="C407" s="643"/>
      <c r="D407" s="643"/>
      <c r="E407" s="643"/>
      <c r="F407" s="643"/>
      <c r="G407" s="617"/>
      <c r="H407" s="312" t="s">
        <v>1625</v>
      </c>
      <c r="I407" s="290" t="s">
        <v>1303</v>
      </c>
      <c r="J407" s="70" t="s">
        <v>1163</v>
      </c>
      <c r="K407" s="288" t="s">
        <v>1082</v>
      </c>
      <c r="L407" s="289" t="s">
        <v>648</v>
      </c>
      <c r="M407" s="290"/>
      <c r="N407" s="290"/>
      <c r="O407" s="290"/>
      <c r="P407" s="290"/>
      <c r="Q407" s="290"/>
      <c r="R407" s="290"/>
      <c r="S407" s="290"/>
      <c r="T407" s="290"/>
      <c r="U407" s="290"/>
      <c r="V407" s="290"/>
      <c r="W407" s="290"/>
      <c r="X407" s="290"/>
      <c r="Y407" s="290"/>
      <c r="Z407" s="290"/>
      <c r="AA407" s="290"/>
      <c r="AB407" s="290"/>
      <c r="AC407" s="290"/>
      <c r="AD407" s="290"/>
      <c r="AE407" s="290"/>
      <c r="AF407" s="290"/>
      <c r="AG407" s="290"/>
      <c r="AH407" s="290"/>
      <c r="AI407" s="290"/>
      <c r="AJ407" s="290"/>
      <c r="AK407" s="290"/>
      <c r="AL407" s="290"/>
      <c r="AM407" s="290"/>
      <c r="AN407" s="290"/>
      <c r="AO407" s="290"/>
      <c r="AP407" s="290"/>
      <c r="AQ407" s="290"/>
      <c r="AR407" s="290"/>
      <c r="AS407" s="290"/>
      <c r="AT407" s="290"/>
      <c r="AU407" s="290"/>
      <c r="AV407" s="290"/>
      <c r="AW407" s="290"/>
      <c r="AX407" s="290"/>
      <c r="AY407" s="290"/>
      <c r="AZ407" s="290"/>
      <c r="BA407" s="290"/>
      <c r="BB407" s="290"/>
      <c r="BC407" s="290"/>
      <c r="BD407" s="290"/>
      <c r="BE407" s="290"/>
      <c r="BF407" s="290"/>
      <c r="BG407" s="290"/>
      <c r="BH407" s="290"/>
      <c r="BI407" s="290"/>
      <c r="BJ407" s="290"/>
      <c r="BK407" s="290"/>
      <c r="BL407" s="290"/>
      <c r="BM407" s="290"/>
      <c r="BN407" s="290"/>
      <c r="BO407" s="290"/>
      <c r="BP407" s="290"/>
      <c r="BQ407" s="290"/>
      <c r="BR407" s="290"/>
      <c r="BS407" s="290"/>
      <c r="BT407" s="290"/>
      <c r="BU407" s="290"/>
      <c r="BV407" s="290"/>
      <c r="BW407" s="290"/>
      <c r="BX407" s="290"/>
      <c r="BY407" s="290"/>
      <c r="BZ407" s="290"/>
      <c r="CA407" s="291">
        <f t="shared" si="85"/>
        <v>0</v>
      </c>
      <c r="CB407" s="292" t="e">
        <f t="shared" si="81"/>
        <v>#DIV/0!</v>
      </c>
      <c r="CC407" s="291">
        <f t="shared" si="83"/>
        <v>0</v>
      </c>
      <c r="CD407" s="292" t="e">
        <f t="shared" si="82"/>
        <v>#DIV/0!</v>
      </c>
      <c r="CE407" s="291">
        <f t="shared" si="84"/>
        <v>0</v>
      </c>
      <c r="CF407" s="292" t="e">
        <f t="shared" si="86"/>
        <v>#DIV/0!</v>
      </c>
      <c r="CG407" s="291" t="e">
        <f t="shared" si="87"/>
        <v>#DIV/0!</v>
      </c>
      <c r="CH407" s="291" t="e">
        <f t="shared" si="88"/>
        <v>#DIV/0!</v>
      </c>
      <c r="CI407" s="274"/>
    </row>
    <row r="408" spans="1:87" ht="24">
      <c r="A408" s="653"/>
      <c r="B408" s="648"/>
      <c r="C408" s="644"/>
      <c r="D408" s="644"/>
      <c r="E408" s="643"/>
      <c r="F408" s="643"/>
      <c r="G408" s="617"/>
      <c r="H408" s="290" t="s">
        <v>1917</v>
      </c>
      <c r="I408" s="290" t="s">
        <v>1303</v>
      </c>
      <c r="J408" s="70" t="s">
        <v>1163</v>
      </c>
      <c r="K408" s="288" t="s">
        <v>1082</v>
      </c>
      <c r="L408" s="289" t="s">
        <v>648</v>
      </c>
      <c r="M408" s="290"/>
      <c r="N408" s="290"/>
      <c r="O408" s="290" t="s">
        <v>648</v>
      </c>
      <c r="P408" s="290"/>
      <c r="Q408" s="290"/>
      <c r="R408" s="290"/>
      <c r="S408" s="290"/>
      <c r="T408" s="290"/>
      <c r="U408" s="290"/>
      <c r="V408" s="290"/>
      <c r="W408" s="290"/>
      <c r="X408" s="290"/>
      <c r="Y408" s="290"/>
      <c r="Z408" s="290"/>
      <c r="AA408" s="290"/>
      <c r="AB408" s="290"/>
      <c r="AC408" s="290"/>
      <c r="AD408" s="290"/>
      <c r="AE408" s="290"/>
      <c r="AF408" s="290"/>
      <c r="AG408" s="290"/>
      <c r="AH408" s="290" t="s">
        <v>1769</v>
      </c>
      <c r="AI408" s="290"/>
      <c r="AJ408" s="290"/>
      <c r="AK408" s="290"/>
      <c r="AL408" s="290"/>
      <c r="AM408" s="290"/>
      <c r="AN408" s="290"/>
      <c r="AO408" s="290"/>
      <c r="AP408" s="290"/>
      <c r="AQ408" s="290"/>
      <c r="AR408" s="290"/>
      <c r="AS408" s="290"/>
      <c r="AT408" s="290"/>
      <c r="AU408" s="290"/>
      <c r="AV408" s="290"/>
      <c r="AW408" s="290"/>
      <c r="AX408" s="290"/>
      <c r="AY408" s="290"/>
      <c r="AZ408" s="290"/>
      <c r="BA408" s="290"/>
      <c r="BB408" s="290"/>
      <c r="BC408" s="290"/>
      <c r="BD408" s="290"/>
      <c r="BE408" s="290"/>
      <c r="BF408" s="290"/>
      <c r="BG408" s="290"/>
      <c r="BH408" s="290"/>
      <c r="BI408" s="290"/>
      <c r="BJ408" s="290"/>
      <c r="BK408" s="290"/>
      <c r="BL408" s="290"/>
      <c r="BM408" s="290"/>
      <c r="BN408" s="290"/>
      <c r="BO408" s="290"/>
      <c r="BP408" s="290"/>
      <c r="BQ408" s="290"/>
      <c r="BR408" s="290"/>
      <c r="BS408" s="290"/>
      <c r="BT408" s="290"/>
      <c r="BU408" s="290"/>
      <c r="BV408" s="290"/>
      <c r="BW408" s="290"/>
      <c r="BX408" s="290"/>
      <c r="BY408" s="290"/>
      <c r="BZ408" s="290"/>
      <c r="CA408" s="291">
        <f t="shared" si="85"/>
        <v>0</v>
      </c>
      <c r="CB408" s="292" t="e">
        <f t="shared" si="81"/>
        <v>#DIV/0!</v>
      </c>
      <c r="CC408" s="291">
        <f t="shared" si="83"/>
        <v>0</v>
      </c>
      <c r="CD408" s="292" t="e">
        <f t="shared" si="82"/>
        <v>#DIV/0!</v>
      </c>
      <c r="CE408" s="291">
        <f t="shared" si="84"/>
        <v>0</v>
      </c>
      <c r="CF408" s="292" t="e">
        <f t="shared" si="86"/>
        <v>#DIV/0!</v>
      </c>
      <c r="CG408" s="291" t="e">
        <f t="shared" si="87"/>
        <v>#DIV/0!</v>
      </c>
      <c r="CH408" s="291" t="e">
        <f t="shared" si="88"/>
        <v>#DIV/0!</v>
      </c>
      <c r="CI408" s="274"/>
    </row>
    <row r="409" spans="1:87" ht="24">
      <c r="A409" s="651"/>
      <c r="B409" s="646">
        <v>565</v>
      </c>
      <c r="C409" s="645" t="s">
        <v>1626</v>
      </c>
      <c r="D409" s="645"/>
      <c r="E409" s="643"/>
      <c r="F409" s="643"/>
      <c r="G409" s="617"/>
      <c r="H409" s="312" t="s">
        <v>1744</v>
      </c>
      <c r="I409" s="290" t="s">
        <v>1303</v>
      </c>
      <c r="J409" s="70" t="s">
        <v>1163</v>
      </c>
      <c r="K409" s="288" t="s">
        <v>1082</v>
      </c>
      <c r="L409" s="289" t="s">
        <v>648</v>
      </c>
      <c r="M409" s="290"/>
      <c r="N409" s="290"/>
      <c r="O409" s="290"/>
      <c r="P409" s="290"/>
      <c r="Q409" s="290"/>
      <c r="R409" s="290"/>
      <c r="S409" s="290"/>
      <c r="T409" s="290"/>
      <c r="U409" s="290"/>
      <c r="V409" s="290"/>
      <c r="W409" s="290"/>
      <c r="X409" s="290"/>
      <c r="Y409" s="290"/>
      <c r="Z409" s="290"/>
      <c r="AA409" s="290"/>
      <c r="AB409" s="290"/>
      <c r="AC409" s="290"/>
      <c r="AD409" s="290"/>
      <c r="AE409" s="290"/>
      <c r="AF409" s="290"/>
      <c r="AG409" s="290"/>
      <c r="AH409" s="290"/>
      <c r="AI409" s="290"/>
      <c r="AJ409" s="290"/>
      <c r="AK409" s="290"/>
      <c r="AL409" s="290"/>
      <c r="AM409" s="290"/>
      <c r="AN409" s="290"/>
      <c r="AO409" s="290"/>
      <c r="AP409" s="290"/>
      <c r="AQ409" s="290"/>
      <c r="AR409" s="290"/>
      <c r="AS409" s="290"/>
      <c r="AT409" s="290"/>
      <c r="AU409" s="290"/>
      <c r="AV409" s="290"/>
      <c r="AW409" s="290"/>
      <c r="AX409" s="290"/>
      <c r="AY409" s="290"/>
      <c r="AZ409" s="290"/>
      <c r="BA409" s="290"/>
      <c r="BB409" s="290"/>
      <c r="BC409" s="290"/>
      <c r="BD409" s="290"/>
      <c r="BE409" s="290"/>
      <c r="BF409" s="290"/>
      <c r="BG409" s="290"/>
      <c r="BH409" s="290"/>
      <c r="BI409" s="290"/>
      <c r="BJ409" s="290"/>
      <c r="BK409" s="290"/>
      <c r="BL409" s="290"/>
      <c r="BM409" s="290"/>
      <c r="BN409" s="290"/>
      <c r="BO409" s="290"/>
      <c r="BP409" s="290"/>
      <c r="BQ409" s="290"/>
      <c r="BR409" s="290"/>
      <c r="BS409" s="290"/>
      <c r="BT409" s="290"/>
      <c r="BU409" s="290"/>
      <c r="BV409" s="290"/>
      <c r="BW409" s="290"/>
      <c r="BX409" s="290"/>
      <c r="BY409" s="290"/>
      <c r="BZ409" s="290"/>
      <c r="CA409" s="291">
        <f t="shared" si="85"/>
        <v>0</v>
      </c>
      <c r="CB409" s="292" t="e">
        <f t="shared" si="81"/>
        <v>#DIV/0!</v>
      </c>
      <c r="CC409" s="291">
        <f t="shared" si="83"/>
        <v>0</v>
      </c>
      <c r="CD409" s="292" t="e">
        <f t="shared" si="82"/>
        <v>#DIV/0!</v>
      </c>
      <c r="CE409" s="291">
        <f t="shared" si="84"/>
        <v>0</v>
      </c>
      <c r="CF409" s="292" t="e">
        <f t="shared" si="86"/>
        <v>#DIV/0!</v>
      </c>
      <c r="CG409" s="291" t="e">
        <f t="shared" si="87"/>
        <v>#DIV/0!</v>
      </c>
      <c r="CH409" s="291" t="e">
        <f t="shared" si="88"/>
        <v>#DIV/0!</v>
      </c>
      <c r="CI409" s="274"/>
    </row>
    <row r="410" spans="1:87" ht="24">
      <c r="A410" s="652"/>
      <c r="B410" s="647"/>
      <c r="C410" s="643"/>
      <c r="D410" s="643"/>
      <c r="E410" s="643"/>
      <c r="F410" s="643"/>
      <c r="G410" s="617"/>
      <c r="H410" s="290" t="s">
        <v>1627</v>
      </c>
      <c r="I410" s="290" t="s">
        <v>1303</v>
      </c>
      <c r="J410" s="70" t="s">
        <v>1163</v>
      </c>
      <c r="K410" s="288" t="s">
        <v>1082</v>
      </c>
      <c r="L410" s="289" t="s">
        <v>648</v>
      </c>
      <c r="M410" s="290" t="s">
        <v>648</v>
      </c>
      <c r="N410" s="290"/>
      <c r="O410" s="290"/>
      <c r="P410" s="290"/>
      <c r="Q410" s="290"/>
      <c r="R410" s="290"/>
      <c r="S410" s="290"/>
      <c r="T410" s="290"/>
      <c r="U410" s="290"/>
      <c r="V410" s="290"/>
      <c r="W410" s="290"/>
      <c r="X410" s="290"/>
      <c r="Y410" s="290"/>
      <c r="Z410" s="290" t="s">
        <v>1769</v>
      </c>
      <c r="AA410" s="290"/>
      <c r="AB410" s="290"/>
      <c r="AC410" s="290"/>
      <c r="AD410" s="290"/>
      <c r="AE410" s="290"/>
      <c r="AF410" s="290"/>
      <c r="AG410" s="290"/>
      <c r="AH410" s="290"/>
      <c r="AI410" s="290"/>
      <c r="AJ410" s="290"/>
      <c r="AK410" s="290"/>
      <c r="AL410" s="290"/>
      <c r="AM410" s="290"/>
      <c r="AN410" s="290"/>
      <c r="AO410" s="290"/>
      <c r="AP410" s="290"/>
      <c r="AQ410" s="290"/>
      <c r="AR410" s="290"/>
      <c r="AS410" s="290"/>
      <c r="AT410" s="290"/>
      <c r="AU410" s="290"/>
      <c r="AV410" s="290"/>
      <c r="AW410" s="290"/>
      <c r="AX410" s="290"/>
      <c r="AY410" s="290"/>
      <c r="AZ410" s="290"/>
      <c r="BA410" s="290"/>
      <c r="BB410" s="290"/>
      <c r="BC410" s="290"/>
      <c r="BD410" s="290"/>
      <c r="BE410" s="290"/>
      <c r="BF410" s="290"/>
      <c r="BG410" s="290"/>
      <c r="BH410" s="290"/>
      <c r="BI410" s="290"/>
      <c r="BJ410" s="290"/>
      <c r="BK410" s="290"/>
      <c r="BL410" s="290"/>
      <c r="BM410" s="290"/>
      <c r="BN410" s="290"/>
      <c r="BO410" s="290"/>
      <c r="BP410" s="290"/>
      <c r="BQ410" s="290"/>
      <c r="BR410" s="290"/>
      <c r="BS410" s="290"/>
      <c r="BT410" s="290"/>
      <c r="BU410" s="290"/>
      <c r="BV410" s="290"/>
      <c r="BW410" s="290"/>
      <c r="BX410" s="290"/>
      <c r="BY410" s="290"/>
      <c r="BZ410" s="290"/>
      <c r="CA410" s="291">
        <f t="shared" si="85"/>
        <v>0</v>
      </c>
      <c r="CB410" s="292" t="e">
        <f t="shared" si="81"/>
        <v>#DIV/0!</v>
      </c>
      <c r="CC410" s="291">
        <f t="shared" si="83"/>
        <v>0</v>
      </c>
      <c r="CD410" s="292" t="e">
        <f t="shared" si="82"/>
        <v>#DIV/0!</v>
      </c>
      <c r="CE410" s="291">
        <f t="shared" si="84"/>
        <v>0</v>
      </c>
      <c r="CF410" s="292" t="e">
        <f t="shared" si="86"/>
        <v>#DIV/0!</v>
      </c>
      <c r="CG410" s="291" t="e">
        <f t="shared" si="87"/>
        <v>#DIV/0!</v>
      </c>
      <c r="CH410" s="291" t="e">
        <f t="shared" si="88"/>
        <v>#DIV/0!</v>
      </c>
      <c r="CI410" s="274"/>
    </row>
    <row r="411" spans="1:87" ht="24">
      <c r="A411" s="652"/>
      <c r="B411" s="647"/>
      <c r="C411" s="643"/>
      <c r="D411" s="643"/>
      <c r="E411" s="643"/>
      <c r="F411" s="643"/>
      <c r="G411" s="617"/>
      <c r="H411" s="290" t="s">
        <v>1918</v>
      </c>
      <c r="I411" s="290" t="s">
        <v>1303</v>
      </c>
      <c r="J411" s="70" t="s">
        <v>1163</v>
      </c>
      <c r="K411" s="288" t="s">
        <v>1082</v>
      </c>
      <c r="L411" s="289" t="s">
        <v>648</v>
      </c>
      <c r="M411" s="290"/>
      <c r="N411" s="290"/>
      <c r="O411" s="290"/>
      <c r="P411" s="290"/>
      <c r="Q411" s="290"/>
      <c r="R411" s="290" t="s">
        <v>648</v>
      </c>
      <c r="S411" s="290"/>
      <c r="T411" s="290"/>
      <c r="U411" s="290"/>
      <c r="V411" s="290"/>
      <c r="W411" s="290"/>
      <c r="X411" s="290"/>
      <c r="Y411" s="290"/>
      <c r="Z411" s="290"/>
      <c r="AA411" s="290"/>
      <c r="AB411" s="290"/>
      <c r="AC411" s="290"/>
      <c r="AD411" s="290"/>
      <c r="AE411" s="290"/>
      <c r="AF411" s="290"/>
      <c r="AG411" s="290"/>
      <c r="AH411" s="290"/>
      <c r="AI411" s="290"/>
      <c r="AJ411" s="290"/>
      <c r="AK411" s="290"/>
      <c r="AL411" s="290"/>
      <c r="AM411" s="290"/>
      <c r="AN411" s="290"/>
      <c r="AO411" s="290"/>
      <c r="AP411" s="290"/>
      <c r="AQ411" s="290" t="s">
        <v>1769</v>
      </c>
      <c r="AR411" s="290"/>
      <c r="AS411" s="290"/>
      <c r="AT411" s="290"/>
      <c r="AU411" s="290"/>
      <c r="AV411" s="290"/>
      <c r="AW411" s="290"/>
      <c r="AX411" s="290"/>
      <c r="AY411" s="290"/>
      <c r="AZ411" s="290"/>
      <c r="BA411" s="290"/>
      <c r="BB411" s="290"/>
      <c r="BC411" s="290"/>
      <c r="BD411" s="290"/>
      <c r="BE411" s="290"/>
      <c r="BF411" s="290"/>
      <c r="BG411" s="290"/>
      <c r="BH411" s="290"/>
      <c r="BI411" s="290"/>
      <c r="BJ411" s="290"/>
      <c r="BK411" s="290"/>
      <c r="BL411" s="290"/>
      <c r="BM411" s="290"/>
      <c r="BN411" s="290"/>
      <c r="BO411" s="290"/>
      <c r="BP411" s="290"/>
      <c r="BQ411" s="290"/>
      <c r="BR411" s="290"/>
      <c r="BS411" s="290"/>
      <c r="BT411" s="290"/>
      <c r="BU411" s="290"/>
      <c r="BV411" s="290"/>
      <c r="BW411" s="290"/>
      <c r="BX411" s="290"/>
      <c r="BY411" s="290"/>
      <c r="BZ411" s="290"/>
      <c r="CA411" s="291">
        <f t="shared" si="85"/>
        <v>0</v>
      </c>
      <c r="CB411" s="292" t="e">
        <f t="shared" si="81"/>
        <v>#DIV/0!</v>
      </c>
      <c r="CC411" s="291">
        <f t="shared" si="83"/>
        <v>0</v>
      </c>
      <c r="CD411" s="292" t="e">
        <f t="shared" si="82"/>
        <v>#DIV/0!</v>
      </c>
      <c r="CE411" s="291">
        <f t="shared" si="84"/>
        <v>0</v>
      </c>
      <c r="CF411" s="292" t="e">
        <f t="shared" si="86"/>
        <v>#DIV/0!</v>
      </c>
      <c r="CG411" s="291" t="e">
        <f t="shared" si="87"/>
        <v>#DIV/0!</v>
      </c>
      <c r="CH411" s="291" t="e">
        <f t="shared" si="88"/>
        <v>#DIV/0!</v>
      </c>
      <c r="CI411" s="274"/>
    </row>
    <row r="412" spans="1:87" ht="24">
      <c r="A412" s="653"/>
      <c r="B412" s="648"/>
      <c r="C412" s="644"/>
      <c r="D412" s="644"/>
      <c r="E412" s="643"/>
      <c r="F412" s="643"/>
      <c r="G412" s="617"/>
      <c r="H412" s="290" t="s">
        <v>1919</v>
      </c>
      <c r="I412" s="290" t="s">
        <v>1303</v>
      </c>
      <c r="J412" s="70" t="s">
        <v>1163</v>
      </c>
      <c r="K412" s="288" t="s">
        <v>1082</v>
      </c>
      <c r="L412" s="289" t="s">
        <v>648</v>
      </c>
      <c r="M412" s="290"/>
      <c r="N412" s="290"/>
      <c r="O412" s="290"/>
      <c r="P412" s="290"/>
      <c r="Q412" s="290"/>
      <c r="R412" s="290"/>
      <c r="S412" s="290" t="s">
        <v>648</v>
      </c>
      <c r="T412" s="290"/>
      <c r="U412" s="290"/>
      <c r="V412" s="290"/>
      <c r="W412" s="290"/>
      <c r="X412" s="290"/>
      <c r="Y412" s="290"/>
      <c r="Z412" s="290"/>
      <c r="AA412" s="290"/>
      <c r="AB412" s="290"/>
      <c r="AC412" s="290"/>
      <c r="AD412" s="290"/>
      <c r="AE412" s="290"/>
      <c r="AF412" s="290"/>
      <c r="AG412" s="290"/>
      <c r="AH412" s="290"/>
      <c r="AI412" s="290"/>
      <c r="AJ412" s="290"/>
      <c r="AK412" s="290"/>
      <c r="AL412" s="290"/>
      <c r="AM412" s="290"/>
      <c r="AN412" s="290"/>
      <c r="AO412" s="290"/>
      <c r="AP412" s="290"/>
      <c r="AQ412" s="290"/>
      <c r="AR412" s="290"/>
      <c r="AS412" s="290"/>
      <c r="AT412" s="290"/>
      <c r="AU412" s="290"/>
      <c r="AV412" s="290"/>
      <c r="AW412" s="290"/>
      <c r="AX412" s="290"/>
      <c r="AY412" s="290"/>
      <c r="AZ412" s="290"/>
      <c r="BA412" s="290"/>
      <c r="BB412" s="290"/>
      <c r="BC412" s="290" t="s">
        <v>1769</v>
      </c>
      <c r="BD412" s="290"/>
      <c r="BE412" s="290"/>
      <c r="BF412" s="290"/>
      <c r="BG412" s="290"/>
      <c r="BH412" s="290"/>
      <c r="BI412" s="290"/>
      <c r="BJ412" s="290"/>
      <c r="BK412" s="290"/>
      <c r="BL412" s="290"/>
      <c r="BM412" s="290"/>
      <c r="BN412" s="290"/>
      <c r="BO412" s="290"/>
      <c r="BP412" s="290"/>
      <c r="BQ412" s="290"/>
      <c r="BR412" s="290"/>
      <c r="BS412" s="290"/>
      <c r="BT412" s="290"/>
      <c r="BU412" s="290"/>
      <c r="BV412" s="290"/>
      <c r="BW412" s="290"/>
      <c r="BX412" s="290"/>
      <c r="BY412" s="290"/>
      <c r="BZ412" s="290"/>
      <c r="CA412" s="291">
        <f t="shared" si="85"/>
        <v>0</v>
      </c>
      <c r="CB412" s="292" t="e">
        <f t="shared" si="81"/>
        <v>#DIV/0!</v>
      </c>
      <c r="CC412" s="291">
        <f t="shared" si="83"/>
        <v>0</v>
      </c>
      <c r="CD412" s="292" t="e">
        <f t="shared" si="82"/>
        <v>#DIV/0!</v>
      </c>
      <c r="CE412" s="291">
        <f t="shared" si="84"/>
        <v>0</v>
      </c>
      <c r="CF412" s="292" t="e">
        <f t="shared" si="86"/>
        <v>#DIV/0!</v>
      </c>
      <c r="CG412" s="291" t="e">
        <f t="shared" si="87"/>
        <v>#DIV/0!</v>
      </c>
      <c r="CH412" s="291" t="e">
        <f t="shared" si="88"/>
        <v>#DIV/0!</v>
      </c>
      <c r="CI412" s="274"/>
    </row>
    <row r="413" spans="1:87" ht="24">
      <c r="A413" s="380"/>
      <c r="B413" s="375"/>
      <c r="C413" s="377"/>
      <c r="D413" s="377"/>
      <c r="E413" s="643"/>
      <c r="F413" s="643"/>
      <c r="G413" s="617"/>
      <c r="H413" s="290" t="s">
        <v>1920</v>
      </c>
      <c r="I413" s="290" t="s">
        <v>1303</v>
      </c>
      <c r="J413" s="70" t="s">
        <v>1163</v>
      </c>
      <c r="K413" s="288" t="s">
        <v>1082</v>
      </c>
      <c r="L413" s="289" t="s">
        <v>648</v>
      </c>
      <c r="M413" s="290"/>
      <c r="N413" s="290"/>
      <c r="O413" s="290"/>
      <c r="P413" s="290"/>
      <c r="Q413" s="290" t="s">
        <v>648</v>
      </c>
      <c r="R413" s="290"/>
      <c r="S413" s="290"/>
      <c r="T413" s="290"/>
      <c r="U413" s="290"/>
      <c r="V413" s="290"/>
      <c r="W413" s="290"/>
      <c r="X413" s="290"/>
      <c r="Y413" s="290"/>
      <c r="Z413" s="290"/>
      <c r="AA413" s="290"/>
      <c r="AB413" s="290"/>
      <c r="AC413" s="290"/>
      <c r="AD413" s="290"/>
      <c r="AE413" s="290"/>
      <c r="AF413" s="290"/>
      <c r="AG413" s="290"/>
      <c r="AH413" s="290"/>
      <c r="AI413" s="290"/>
      <c r="AJ413" s="290"/>
      <c r="AK413" s="290"/>
      <c r="AL413" s="290"/>
      <c r="AM413" s="290"/>
      <c r="AN413" s="290"/>
      <c r="AO413" s="290" t="s">
        <v>1769</v>
      </c>
      <c r="AP413" s="290"/>
      <c r="AQ413" s="290"/>
      <c r="AR413" s="290"/>
      <c r="AS413" s="290"/>
      <c r="AT413" s="290"/>
      <c r="AU413" s="290"/>
      <c r="AV413" s="290"/>
      <c r="AW413" s="290"/>
      <c r="AX413" s="290"/>
      <c r="AY413" s="290"/>
      <c r="AZ413" s="290"/>
      <c r="BA413" s="290"/>
      <c r="BB413" s="290"/>
      <c r="BC413" s="290"/>
      <c r="BD413" s="290"/>
      <c r="BE413" s="290"/>
      <c r="BF413" s="290"/>
      <c r="BG413" s="290"/>
      <c r="BH413" s="290"/>
      <c r="BI413" s="290"/>
      <c r="BJ413" s="290"/>
      <c r="BK413" s="290"/>
      <c r="BL413" s="290"/>
      <c r="BM413" s="290"/>
      <c r="BN413" s="290"/>
      <c r="BO413" s="290"/>
      <c r="BP413" s="290"/>
      <c r="BQ413" s="290"/>
      <c r="BR413" s="290"/>
      <c r="BS413" s="290"/>
      <c r="BT413" s="290"/>
      <c r="BU413" s="290"/>
      <c r="BV413" s="290"/>
      <c r="BW413" s="290"/>
      <c r="BX413" s="290"/>
      <c r="BY413" s="290"/>
      <c r="BZ413" s="290"/>
      <c r="CA413" s="291">
        <f t="shared" si="85"/>
        <v>0</v>
      </c>
      <c r="CB413" s="292" t="e">
        <f t="shared" si="81"/>
        <v>#DIV/0!</v>
      </c>
      <c r="CC413" s="291">
        <f t="shared" si="83"/>
        <v>0</v>
      </c>
      <c r="CD413" s="292" t="e">
        <f t="shared" si="82"/>
        <v>#DIV/0!</v>
      </c>
      <c r="CE413" s="291">
        <f t="shared" si="84"/>
        <v>0</v>
      </c>
      <c r="CF413" s="292" t="e">
        <f t="shared" si="86"/>
        <v>#DIV/0!</v>
      </c>
      <c r="CG413" s="291" t="e">
        <f t="shared" si="87"/>
        <v>#DIV/0!</v>
      </c>
      <c r="CH413" s="291" t="e">
        <f t="shared" si="88"/>
        <v>#DIV/0!</v>
      </c>
      <c r="CI413" s="274"/>
    </row>
    <row r="414" spans="1:87" ht="24">
      <c r="A414" s="380"/>
      <c r="B414" s="375"/>
      <c r="C414" s="377"/>
      <c r="D414" s="377"/>
      <c r="E414" s="643"/>
      <c r="F414" s="643"/>
      <c r="G414" s="617"/>
      <c r="H414" s="312" t="s">
        <v>1921</v>
      </c>
      <c r="I414" s="290" t="s">
        <v>1303</v>
      </c>
      <c r="J414" s="70" t="s">
        <v>1163</v>
      </c>
      <c r="K414" s="288" t="s">
        <v>1082</v>
      </c>
      <c r="L414" s="289"/>
      <c r="M414" s="290"/>
      <c r="N414" s="290"/>
      <c r="O414" s="290"/>
      <c r="P414" s="290"/>
      <c r="Q414" s="290"/>
      <c r="R414" s="290"/>
      <c r="S414" s="290"/>
      <c r="T414" s="290"/>
      <c r="U414" s="290"/>
      <c r="V414" s="290"/>
      <c r="W414" s="290"/>
      <c r="X414" s="290"/>
      <c r="Y414" s="290"/>
      <c r="Z414" s="290"/>
      <c r="AA414" s="290"/>
      <c r="AB414" s="290"/>
      <c r="AC414" s="290"/>
      <c r="AD414" s="290"/>
      <c r="AE414" s="290"/>
      <c r="AF414" s="290"/>
      <c r="AG414" s="290"/>
      <c r="AH414" s="290"/>
      <c r="AI414" s="290"/>
      <c r="AJ414" s="290"/>
      <c r="AK414" s="290"/>
      <c r="AL414" s="290"/>
      <c r="AM414" s="290"/>
      <c r="AN414" s="290"/>
      <c r="AO414" s="290"/>
      <c r="AP414" s="290"/>
      <c r="AQ414" s="290"/>
      <c r="AR414" s="290"/>
      <c r="AS414" s="290"/>
      <c r="AT414" s="290"/>
      <c r="AU414" s="290"/>
      <c r="AV414" s="290"/>
      <c r="AW414" s="290"/>
      <c r="AX414" s="290"/>
      <c r="AY414" s="290"/>
      <c r="AZ414" s="290"/>
      <c r="BA414" s="290"/>
      <c r="BB414" s="290"/>
      <c r="BC414" s="290"/>
      <c r="BD414" s="290"/>
      <c r="BE414" s="290"/>
      <c r="BF414" s="290"/>
      <c r="BG414" s="290"/>
      <c r="BH414" s="290"/>
      <c r="BI414" s="290"/>
      <c r="BJ414" s="290"/>
      <c r="BK414" s="290"/>
      <c r="BL414" s="290"/>
      <c r="BM414" s="290"/>
      <c r="BN414" s="290"/>
      <c r="BO414" s="290"/>
      <c r="BP414" s="290"/>
      <c r="BQ414" s="290"/>
      <c r="BR414" s="290"/>
      <c r="BS414" s="290"/>
      <c r="BT414" s="290"/>
      <c r="BU414" s="290"/>
      <c r="BV414" s="290"/>
      <c r="BW414" s="290"/>
      <c r="BX414" s="290"/>
      <c r="BY414" s="290"/>
      <c r="BZ414" s="290"/>
      <c r="CA414" s="291">
        <f t="shared" si="85"/>
        <v>0</v>
      </c>
      <c r="CB414" s="292" t="e">
        <f t="shared" si="81"/>
        <v>#DIV/0!</v>
      </c>
      <c r="CC414" s="291">
        <f t="shared" si="83"/>
        <v>0</v>
      </c>
      <c r="CD414" s="292" t="e">
        <f t="shared" si="82"/>
        <v>#DIV/0!</v>
      </c>
      <c r="CE414" s="291">
        <f t="shared" si="84"/>
        <v>0</v>
      </c>
      <c r="CF414" s="292" t="e">
        <f t="shared" si="86"/>
        <v>#DIV/0!</v>
      </c>
      <c r="CG414" s="291" t="e">
        <f t="shared" si="87"/>
        <v>#DIV/0!</v>
      </c>
      <c r="CH414" s="291" t="e">
        <f t="shared" si="88"/>
        <v>#DIV/0!</v>
      </c>
      <c r="CI414" s="274"/>
    </row>
    <row r="415" spans="1:87" ht="24">
      <c r="A415" s="651"/>
      <c r="B415" s="646"/>
      <c r="C415" s="645" t="s">
        <v>979</v>
      </c>
      <c r="D415" s="645" t="s">
        <v>23</v>
      </c>
      <c r="E415" s="643"/>
      <c r="F415" s="643"/>
      <c r="G415" s="617"/>
      <c r="H415" s="290" t="s">
        <v>1794</v>
      </c>
      <c r="I415" s="290" t="s">
        <v>1303</v>
      </c>
      <c r="J415" s="70" t="s">
        <v>1163</v>
      </c>
      <c r="K415" s="288" t="s">
        <v>1082</v>
      </c>
      <c r="L415" s="289" t="s">
        <v>648</v>
      </c>
      <c r="M415" s="290"/>
      <c r="N415" s="290"/>
      <c r="O415" s="290"/>
      <c r="P415" s="290"/>
      <c r="Q415" s="290"/>
      <c r="R415" s="290"/>
      <c r="S415" s="290"/>
      <c r="T415" s="290"/>
      <c r="U415" s="290"/>
      <c r="V415" s="290"/>
      <c r="W415" s="290"/>
      <c r="X415" s="290"/>
      <c r="Y415" s="290"/>
      <c r="Z415" s="290"/>
      <c r="AA415" s="290"/>
      <c r="AB415" s="290"/>
      <c r="AC415" s="290"/>
      <c r="AD415" s="290"/>
      <c r="AE415" s="290"/>
      <c r="AF415" s="290"/>
      <c r="AG415" s="290"/>
      <c r="AH415" s="290"/>
      <c r="AI415" s="290"/>
      <c r="AJ415" s="290"/>
      <c r="AK415" s="290"/>
      <c r="AL415" s="290"/>
      <c r="AM415" s="290"/>
      <c r="AN415" s="290"/>
      <c r="AO415" s="290"/>
      <c r="AP415" s="290"/>
      <c r="AQ415" s="290"/>
      <c r="AR415" s="290"/>
      <c r="AS415" s="290"/>
      <c r="AT415" s="290"/>
      <c r="AU415" s="290"/>
      <c r="AV415" s="290"/>
      <c r="AW415" s="290"/>
      <c r="AX415" s="290"/>
      <c r="AY415" s="290"/>
      <c r="AZ415" s="290"/>
      <c r="BA415" s="290"/>
      <c r="BB415" s="290"/>
      <c r="BC415" s="290"/>
      <c r="BD415" s="290"/>
      <c r="BE415" s="290"/>
      <c r="BF415" s="290"/>
      <c r="BG415" s="290"/>
      <c r="BH415" s="290"/>
      <c r="BI415" s="290"/>
      <c r="BJ415" s="290"/>
      <c r="BK415" s="290"/>
      <c r="BL415" s="290"/>
      <c r="BM415" s="290"/>
      <c r="BN415" s="290"/>
      <c r="BO415" s="290"/>
      <c r="BP415" s="290"/>
      <c r="BQ415" s="290"/>
      <c r="BR415" s="290"/>
      <c r="BS415" s="290"/>
      <c r="BT415" s="290"/>
      <c r="BU415" s="290"/>
      <c r="BV415" s="290"/>
      <c r="BW415" s="290"/>
      <c r="BX415" s="290"/>
      <c r="BY415" s="290"/>
      <c r="BZ415" s="290"/>
      <c r="CA415" s="291">
        <f t="shared" si="85"/>
        <v>0</v>
      </c>
      <c r="CB415" s="292" t="e">
        <f t="shared" si="81"/>
        <v>#DIV/0!</v>
      </c>
      <c r="CC415" s="291">
        <f t="shared" si="83"/>
        <v>0</v>
      </c>
      <c r="CD415" s="292" t="e">
        <f t="shared" si="82"/>
        <v>#DIV/0!</v>
      </c>
      <c r="CE415" s="291">
        <f t="shared" si="84"/>
        <v>0</v>
      </c>
      <c r="CF415" s="292" t="e">
        <f t="shared" si="86"/>
        <v>#DIV/0!</v>
      </c>
      <c r="CG415" s="291" t="e">
        <f t="shared" si="87"/>
        <v>#DIV/0!</v>
      </c>
      <c r="CH415" s="291" t="e">
        <f t="shared" si="88"/>
        <v>#DIV/0!</v>
      </c>
      <c r="CI415" s="274"/>
    </row>
    <row r="416" spans="1:87" ht="24">
      <c r="A416" s="653"/>
      <c r="B416" s="648"/>
      <c r="C416" s="644"/>
      <c r="D416" s="644"/>
      <c r="E416" s="643"/>
      <c r="F416" s="643"/>
      <c r="G416" s="617"/>
      <c r="H416" s="290" t="s">
        <v>1795</v>
      </c>
      <c r="I416" s="290" t="s">
        <v>1303</v>
      </c>
      <c r="J416" s="70" t="s">
        <v>1163</v>
      </c>
      <c r="K416" s="288" t="s">
        <v>1082</v>
      </c>
      <c r="L416" s="289" t="s">
        <v>648</v>
      </c>
      <c r="M416" s="290"/>
      <c r="N416" s="290"/>
      <c r="O416" s="290"/>
      <c r="P416" s="290"/>
      <c r="Q416" s="290"/>
      <c r="R416" s="290"/>
      <c r="S416" s="290" t="s">
        <v>648</v>
      </c>
      <c r="T416" s="290"/>
      <c r="U416" s="290"/>
      <c r="V416" s="290"/>
      <c r="W416" s="290"/>
      <c r="X416" s="290"/>
      <c r="Y416" s="290"/>
      <c r="Z416" s="290"/>
      <c r="AA416" s="290"/>
      <c r="AB416" s="290"/>
      <c r="AC416" s="290"/>
      <c r="AD416" s="290"/>
      <c r="AE416" s="290"/>
      <c r="AF416" s="290"/>
      <c r="AG416" s="290"/>
      <c r="AH416" s="290"/>
      <c r="AI416" s="290"/>
      <c r="AJ416" s="290"/>
      <c r="AK416" s="290"/>
      <c r="AL416" s="290"/>
      <c r="AM416" s="290"/>
      <c r="AN416" s="290"/>
      <c r="AO416" s="290"/>
      <c r="AP416" s="290"/>
      <c r="AQ416" s="290"/>
      <c r="AR416" s="290"/>
      <c r="AS416" s="290"/>
      <c r="AT416" s="290"/>
      <c r="AU416" s="290"/>
      <c r="AV416" s="290"/>
      <c r="AW416" s="290"/>
      <c r="AX416" s="290"/>
      <c r="AY416" s="290" t="s">
        <v>1771</v>
      </c>
      <c r="AZ416" s="290"/>
      <c r="BA416" s="290"/>
      <c r="BB416" s="290"/>
      <c r="BC416" s="290"/>
      <c r="BD416" s="290"/>
      <c r="BE416" s="290"/>
      <c r="BF416" s="290"/>
      <c r="BG416" s="290"/>
      <c r="BH416" s="290"/>
      <c r="BI416" s="290"/>
      <c r="BJ416" s="290"/>
      <c r="BK416" s="290"/>
      <c r="BL416" s="290"/>
      <c r="BM416" s="290"/>
      <c r="BN416" s="290"/>
      <c r="BO416" s="290"/>
      <c r="BP416" s="290"/>
      <c r="BQ416" s="290"/>
      <c r="BR416" s="290"/>
      <c r="BS416" s="290"/>
      <c r="BT416" s="290"/>
      <c r="BU416" s="290"/>
      <c r="BV416" s="290"/>
      <c r="BW416" s="290"/>
      <c r="BX416" s="290"/>
      <c r="BY416" s="290"/>
      <c r="BZ416" s="290"/>
      <c r="CA416" s="291">
        <f t="shared" si="85"/>
        <v>0</v>
      </c>
      <c r="CB416" s="292" t="e">
        <f t="shared" si="81"/>
        <v>#DIV/0!</v>
      </c>
      <c r="CC416" s="291">
        <f t="shared" si="83"/>
        <v>0</v>
      </c>
      <c r="CD416" s="292" t="e">
        <f t="shared" si="82"/>
        <v>#DIV/0!</v>
      </c>
      <c r="CE416" s="291">
        <f t="shared" si="84"/>
        <v>0</v>
      </c>
      <c r="CF416" s="292" t="e">
        <f t="shared" si="86"/>
        <v>#DIV/0!</v>
      </c>
      <c r="CG416" s="291" t="e">
        <f t="shared" si="87"/>
        <v>#DIV/0!</v>
      </c>
      <c r="CH416" s="291" t="e">
        <f t="shared" si="88"/>
        <v>#DIV/0!</v>
      </c>
      <c r="CI416" s="274"/>
    </row>
    <row r="417" spans="1:87" ht="24">
      <c r="A417" s="651"/>
      <c r="B417" s="646">
        <v>566</v>
      </c>
      <c r="C417" s="645" t="s">
        <v>1628</v>
      </c>
      <c r="D417" s="645" t="s">
        <v>23</v>
      </c>
      <c r="E417" s="643"/>
      <c r="F417" s="643"/>
      <c r="G417" s="617"/>
      <c r="H417" s="312" t="s">
        <v>1745</v>
      </c>
      <c r="I417" s="290" t="s">
        <v>1303</v>
      </c>
      <c r="J417" s="70" t="s">
        <v>1163</v>
      </c>
      <c r="K417" s="288" t="s">
        <v>1082</v>
      </c>
      <c r="L417" s="289" t="s">
        <v>648</v>
      </c>
      <c r="M417" s="290"/>
      <c r="N417" s="290"/>
      <c r="O417" s="290"/>
      <c r="P417" s="290"/>
      <c r="Q417" s="290"/>
      <c r="R417" s="290"/>
      <c r="S417" s="290"/>
      <c r="T417" s="290"/>
      <c r="U417" s="290"/>
      <c r="V417" s="290"/>
      <c r="W417" s="290"/>
      <c r="X417" s="290"/>
      <c r="Y417" s="290"/>
      <c r="Z417" s="290"/>
      <c r="AA417" s="290"/>
      <c r="AB417" s="290"/>
      <c r="AC417" s="290"/>
      <c r="AD417" s="290"/>
      <c r="AE417" s="290"/>
      <c r="AF417" s="290"/>
      <c r="AG417" s="290"/>
      <c r="AH417" s="290"/>
      <c r="AI417" s="290"/>
      <c r="AJ417" s="290"/>
      <c r="AK417" s="290"/>
      <c r="AL417" s="290"/>
      <c r="AM417" s="290"/>
      <c r="AN417" s="290"/>
      <c r="AO417" s="290"/>
      <c r="AP417" s="290"/>
      <c r="AQ417" s="290"/>
      <c r="AR417" s="290"/>
      <c r="AS417" s="290"/>
      <c r="AT417" s="290"/>
      <c r="AU417" s="290"/>
      <c r="AV417" s="290"/>
      <c r="AW417" s="290"/>
      <c r="AX417" s="290"/>
      <c r="AY417" s="290"/>
      <c r="AZ417" s="290"/>
      <c r="BA417" s="290"/>
      <c r="BB417" s="290"/>
      <c r="BC417" s="290"/>
      <c r="BD417" s="290"/>
      <c r="BE417" s="290"/>
      <c r="BF417" s="290"/>
      <c r="BG417" s="290"/>
      <c r="BH417" s="290"/>
      <c r="BI417" s="290"/>
      <c r="BJ417" s="290"/>
      <c r="BK417" s="290"/>
      <c r="BL417" s="290"/>
      <c r="BM417" s="290"/>
      <c r="BN417" s="290"/>
      <c r="BO417" s="290"/>
      <c r="BP417" s="290"/>
      <c r="BQ417" s="290"/>
      <c r="BR417" s="290"/>
      <c r="BS417" s="290"/>
      <c r="BT417" s="290"/>
      <c r="BU417" s="290"/>
      <c r="BV417" s="290"/>
      <c r="BW417" s="290"/>
      <c r="BX417" s="290"/>
      <c r="BY417" s="290"/>
      <c r="BZ417" s="290"/>
      <c r="CA417" s="291">
        <f t="shared" si="85"/>
        <v>0</v>
      </c>
      <c r="CB417" s="292" t="e">
        <f t="shared" si="81"/>
        <v>#DIV/0!</v>
      </c>
      <c r="CC417" s="291">
        <f t="shared" si="83"/>
        <v>0</v>
      </c>
      <c r="CD417" s="292" t="e">
        <f t="shared" si="82"/>
        <v>#DIV/0!</v>
      </c>
      <c r="CE417" s="291">
        <f t="shared" si="84"/>
        <v>0</v>
      </c>
      <c r="CF417" s="292" t="e">
        <f t="shared" si="86"/>
        <v>#DIV/0!</v>
      </c>
      <c r="CG417" s="291" t="e">
        <f t="shared" si="87"/>
        <v>#DIV/0!</v>
      </c>
      <c r="CH417" s="291" t="e">
        <f t="shared" si="88"/>
        <v>#DIV/0!</v>
      </c>
      <c r="CI417" s="274"/>
    </row>
    <row r="418" spans="1:87" ht="24">
      <c r="A418" s="652"/>
      <c r="B418" s="647"/>
      <c r="C418" s="643"/>
      <c r="D418" s="643"/>
      <c r="E418" s="643"/>
      <c r="F418" s="643"/>
      <c r="G418" s="617"/>
      <c r="H418" s="290" t="s">
        <v>1629</v>
      </c>
      <c r="I418" s="290" t="s">
        <v>1303</v>
      </c>
      <c r="J418" s="70" t="s">
        <v>1163</v>
      </c>
      <c r="K418" s="288" t="s">
        <v>1082</v>
      </c>
      <c r="L418" s="289" t="s">
        <v>648</v>
      </c>
      <c r="M418" s="290" t="s">
        <v>648</v>
      </c>
      <c r="N418" s="290"/>
      <c r="O418" s="290"/>
      <c r="P418" s="290"/>
      <c r="Q418" s="290"/>
      <c r="R418" s="290"/>
      <c r="S418" s="290"/>
      <c r="T418" s="290"/>
      <c r="U418" s="290"/>
      <c r="V418" s="290"/>
      <c r="W418" s="290" t="s">
        <v>1771</v>
      </c>
      <c r="X418" s="290" t="s">
        <v>1771</v>
      </c>
      <c r="Y418" s="290"/>
      <c r="Z418" s="290"/>
      <c r="AA418" s="290"/>
      <c r="AB418" s="290"/>
      <c r="AC418" s="290"/>
      <c r="AD418" s="290"/>
      <c r="AE418" s="290"/>
      <c r="AF418" s="290"/>
      <c r="AG418" s="290"/>
      <c r="AH418" s="290"/>
      <c r="AI418" s="290"/>
      <c r="AJ418" s="290"/>
      <c r="AK418" s="290"/>
      <c r="AL418" s="290"/>
      <c r="AM418" s="290"/>
      <c r="AN418" s="290"/>
      <c r="AO418" s="290"/>
      <c r="AP418" s="290"/>
      <c r="AQ418" s="290"/>
      <c r="AR418" s="290"/>
      <c r="AS418" s="290"/>
      <c r="AT418" s="290"/>
      <c r="AU418" s="290"/>
      <c r="AV418" s="290"/>
      <c r="AW418" s="290"/>
      <c r="AX418" s="290"/>
      <c r="AY418" s="290"/>
      <c r="AZ418" s="290"/>
      <c r="BA418" s="290"/>
      <c r="BB418" s="290"/>
      <c r="BC418" s="290"/>
      <c r="BD418" s="290"/>
      <c r="BE418" s="290"/>
      <c r="BF418" s="290"/>
      <c r="BG418" s="290"/>
      <c r="BH418" s="290"/>
      <c r="BI418" s="290"/>
      <c r="BJ418" s="290"/>
      <c r="BK418" s="290"/>
      <c r="BL418" s="290"/>
      <c r="BM418" s="290"/>
      <c r="BN418" s="290"/>
      <c r="BO418" s="290"/>
      <c r="BP418" s="290"/>
      <c r="BQ418" s="290"/>
      <c r="BR418" s="290"/>
      <c r="BS418" s="290"/>
      <c r="BT418" s="290"/>
      <c r="BU418" s="290"/>
      <c r="BV418" s="290"/>
      <c r="BW418" s="290"/>
      <c r="BX418" s="290"/>
      <c r="BY418" s="290"/>
      <c r="BZ418" s="290"/>
      <c r="CA418" s="291">
        <f t="shared" si="85"/>
        <v>0</v>
      </c>
      <c r="CB418" s="292" t="e">
        <f t="shared" si="81"/>
        <v>#DIV/0!</v>
      </c>
      <c r="CC418" s="291">
        <f t="shared" si="83"/>
        <v>0</v>
      </c>
      <c r="CD418" s="292" t="e">
        <f t="shared" si="82"/>
        <v>#DIV/0!</v>
      </c>
      <c r="CE418" s="291">
        <f t="shared" si="84"/>
        <v>0</v>
      </c>
      <c r="CF418" s="292" t="e">
        <f t="shared" si="86"/>
        <v>#DIV/0!</v>
      </c>
      <c r="CG418" s="291" t="e">
        <f t="shared" si="87"/>
        <v>#DIV/0!</v>
      </c>
      <c r="CH418" s="291" t="e">
        <f t="shared" si="88"/>
        <v>#DIV/0!</v>
      </c>
      <c r="CI418" s="274"/>
    </row>
    <row r="419" spans="1:87" ht="24">
      <c r="A419" s="652"/>
      <c r="B419" s="647"/>
      <c r="C419" s="643"/>
      <c r="D419" s="643"/>
      <c r="E419" s="643"/>
      <c r="F419" s="643"/>
      <c r="G419" s="617"/>
      <c r="H419" s="290" t="s">
        <v>1630</v>
      </c>
      <c r="I419" s="290" t="s">
        <v>1303</v>
      </c>
      <c r="J419" s="70" t="s">
        <v>1163</v>
      </c>
      <c r="K419" s="288" t="s">
        <v>1082</v>
      </c>
      <c r="L419" s="289" t="s">
        <v>648</v>
      </c>
      <c r="M419" s="200" t="s">
        <v>648</v>
      </c>
      <c r="N419" s="200" t="s">
        <v>648</v>
      </c>
      <c r="O419" s="200" t="s">
        <v>648</v>
      </c>
      <c r="P419" s="200" t="s">
        <v>648</v>
      </c>
      <c r="Q419" s="200" t="s">
        <v>648</v>
      </c>
      <c r="R419" s="200" t="s">
        <v>648</v>
      </c>
      <c r="S419" s="200" t="s">
        <v>648</v>
      </c>
      <c r="T419" s="200" t="s">
        <v>648</v>
      </c>
      <c r="U419" s="200" t="s">
        <v>648</v>
      </c>
      <c r="V419" s="290"/>
      <c r="W419" s="290" t="s">
        <v>1771</v>
      </c>
      <c r="X419" s="290" t="s">
        <v>1771</v>
      </c>
      <c r="Y419" s="290" t="s">
        <v>1771</v>
      </c>
      <c r="Z419" s="290" t="s">
        <v>1771</v>
      </c>
      <c r="AA419" s="290" t="s">
        <v>1771</v>
      </c>
      <c r="AB419" s="290" t="s">
        <v>1771</v>
      </c>
      <c r="AC419" s="290" t="s">
        <v>1771</v>
      </c>
      <c r="AD419" s="290" t="s">
        <v>1771</v>
      </c>
      <c r="AE419" s="290" t="s">
        <v>1771</v>
      </c>
      <c r="AF419" s="290" t="s">
        <v>1771</v>
      </c>
      <c r="AG419" s="290" t="s">
        <v>1771</v>
      </c>
      <c r="AH419" s="290" t="s">
        <v>1771</v>
      </c>
      <c r="AI419" s="290" t="s">
        <v>1771</v>
      </c>
      <c r="AJ419" s="290" t="s">
        <v>1771</v>
      </c>
      <c r="AK419" s="290" t="s">
        <v>1771</v>
      </c>
      <c r="AL419" s="290" t="s">
        <v>1771</v>
      </c>
      <c r="AM419" s="290" t="s">
        <v>1771</v>
      </c>
      <c r="AN419" s="290" t="s">
        <v>1771</v>
      </c>
      <c r="AO419" s="290" t="s">
        <v>1771</v>
      </c>
      <c r="AP419" s="290" t="s">
        <v>1771</v>
      </c>
      <c r="AQ419" s="290" t="s">
        <v>1771</v>
      </c>
      <c r="AR419" s="290" t="s">
        <v>1771</v>
      </c>
      <c r="AS419" s="290" t="s">
        <v>1771</v>
      </c>
      <c r="AT419" s="290" t="s">
        <v>1771</v>
      </c>
      <c r="AU419" s="290" t="s">
        <v>1771</v>
      </c>
      <c r="AV419" s="290" t="s">
        <v>1771</v>
      </c>
      <c r="AW419" s="290" t="s">
        <v>1771</v>
      </c>
      <c r="AX419" s="290" t="s">
        <v>1771</v>
      </c>
      <c r="AY419" s="290" t="s">
        <v>1771</v>
      </c>
      <c r="AZ419" s="290" t="s">
        <v>1771</v>
      </c>
      <c r="BA419" s="290" t="s">
        <v>1771</v>
      </c>
      <c r="BB419" s="290" t="s">
        <v>1771</v>
      </c>
      <c r="BC419" s="290" t="s">
        <v>1771</v>
      </c>
      <c r="BD419" s="290" t="s">
        <v>1771</v>
      </c>
      <c r="BE419" s="290" t="s">
        <v>1771</v>
      </c>
      <c r="BF419" s="290" t="s">
        <v>1771</v>
      </c>
      <c r="BG419" s="290" t="s">
        <v>1771</v>
      </c>
      <c r="BH419" s="290" t="s">
        <v>1771</v>
      </c>
      <c r="BI419" s="290" t="s">
        <v>1771</v>
      </c>
      <c r="BJ419" s="290" t="s">
        <v>1771</v>
      </c>
      <c r="BK419" s="290"/>
      <c r="BL419" s="290"/>
      <c r="BM419" s="290"/>
      <c r="BN419" s="290"/>
      <c r="BO419" s="290"/>
      <c r="BP419" s="290"/>
      <c r="BQ419" s="290"/>
      <c r="BR419" s="290"/>
      <c r="BS419" s="290"/>
      <c r="BT419" s="290"/>
      <c r="BU419" s="290"/>
      <c r="BV419" s="290"/>
      <c r="BW419" s="290"/>
      <c r="BX419" s="290"/>
      <c r="BY419" s="290"/>
      <c r="BZ419" s="290"/>
      <c r="CA419" s="291">
        <f t="shared" si="85"/>
        <v>0</v>
      </c>
      <c r="CB419" s="292" t="e">
        <f t="shared" si="81"/>
        <v>#DIV/0!</v>
      </c>
      <c r="CC419" s="291">
        <f t="shared" si="83"/>
        <v>0</v>
      </c>
      <c r="CD419" s="292" t="e">
        <f t="shared" si="82"/>
        <v>#DIV/0!</v>
      </c>
      <c r="CE419" s="291">
        <f t="shared" si="84"/>
        <v>0</v>
      </c>
      <c r="CF419" s="292" t="e">
        <f t="shared" si="86"/>
        <v>#DIV/0!</v>
      </c>
      <c r="CG419" s="291" t="e">
        <f t="shared" si="87"/>
        <v>#DIV/0!</v>
      </c>
      <c r="CH419" s="291" t="e">
        <f t="shared" si="88"/>
        <v>#DIV/0!</v>
      </c>
      <c r="CI419" s="274"/>
    </row>
    <row r="420" spans="1:87" ht="24">
      <c r="A420" s="652"/>
      <c r="B420" s="647"/>
      <c r="C420" s="643"/>
      <c r="D420" s="643"/>
      <c r="E420" s="643"/>
      <c r="F420" s="643"/>
      <c r="G420" s="617"/>
      <c r="H420" s="290" t="s">
        <v>1631</v>
      </c>
      <c r="I420" s="290" t="s">
        <v>1303</v>
      </c>
      <c r="J420" s="70" t="s">
        <v>1163</v>
      </c>
      <c r="K420" s="288" t="s">
        <v>1082</v>
      </c>
      <c r="L420" s="289" t="s">
        <v>648</v>
      </c>
      <c r="M420" s="200" t="s">
        <v>648</v>
      </c>
      <c r="N420" s="200" t="s">
        <v>648</v>
      </c>
      <c r="O420" s="200" t="s">
        <v>648</v>
      </c>
      <c r="P420" s="200" t="s">
        <v>648</v>
      </c>
      <c r="Q420" s="200" t="s">
        <v>648</v>
      </c>
      <c r="R420" s="200" t="s">
        <v>648</v>
      </c>
      <c r="S420" s="200" t="s">
        <v>648</v>
      </c>
      <c r="T420" s="200" t="s">
        <v>648</v>
      </c>
      <c r="U420" s="200" t="s">
        <v>648</v>
      </c>
      <c r="V420" s="290"/>
      <c r="W420" s="290" t="s">
        <v>1771</v>
      </c>
      <c r="X420" s="290" t="s">
        <v>1771</v>
      </c>
      <c r="Y420" s="290" t="s">
        <v>1771</v>
      </c>
      <c r="Z420" s="290" t="s">
        <v>1771</v>
      </c>
      <c r="AA420" s="290" t="s">
        <v>1771</v>
      </c>
      <c r="AB420" s="290" t="s">
        <v>1771</v>
      </c>
      <c r="AC420" s="290" t="s">
        <v>1771</v>
      </c>
      <c r="AD420" s="290" t="s">
        <v>1771</v>
      </c>
      <c r="AE420" s="290" t="s">
        <v>1771</v>
      </c>
      <c r="AF420" s="290" t="s">
        <v>1771</v>
      </c>
      <c r="AG420" s="290" t="s">
        <v>1771</v>
      </c>
      <c r="AH420" s="290" t="s">
        <v>1771</v>
      </c>
      <c r="AI420" s="290" t="s">
        <v>1771</v>
      </c>
      <c r="AJ420" s="290" t="s">
        <v>1771</v>
      </c>
      <c r="AK420" s="290" t="s">
        <v>1771</v>
      </c>
      <c r="AL420" s="290" t="s">
        <v>1771</v>
      </c>
      <c r="AM420" s="290" t="s">
        <v>1771</v>
      </c>
      <c r="AN420" s="290" t="s">
        <v>1771</v>
      </c>
      <c r="AO420" s="290" t="s">
        <v>1771</v>
      </c>
      <c r="AP420" s="290" t="s">
        <v>1771</v>
      </c>
      <c r="AQ420" s="290" t="s">
        <v>1771</v>
      </c>
      <c r="AR420" s="290" t="s">
        <v>1771</v>
      </c>
      <c r="AS420" s="290"/>
      <c r="AT420" s="290"/>
      <c r="AU420" s="290"/>
      <c r="AV420" s="290"/>
      <c r="AW420" s="290"/>
      <c r="AX420" s="290" t="s">
        <v>1771</v>
      </c>
      <c r="AY420" s="290" t="s">
        <v>1771</v>
      </c>
      <c r="AZ420" s="290" t="s">
        <v>1771</v>
      </c>
      <c r="BA420" s="290" t="s">
        <v>1771</v>
      </c>
      <c r="BB420" s="290" t="s">
        <v>1771</v>
      </c>
      <c r="BC420" s="290" t="s">
        <v>1771</v>
      </c>
      <c r="BD420" s="290" t="s">
        <v>1771</v>
      </c>
      <c r="BE420" s="290" t="s">
        <v>1771</v>
      </c>
      <c r="BF420" s="290" t="s">
        <v>1771</v>
      </c>
      <c r="BG420" s="290" t="s">
        <v>1771</v>
      </c>
      <c r="BH420" s="290" t="s">
        <v>1771</v>
      </c>
      <c r="BI420" s="290" t="s">
        <v>1771</v>
      </c>
      <c r="BJ420" s="290" t="s">
        <v>1771</v>
      </c>
      <c r="BK420" s="290"/>
      <c r="BL420" s="290"/>
      <c r="BM420" s="290"/>
      <c r="BN420" s="290"/>
      <c r="BO420" s="290"/>
      <c r="BP420" s="290"/>
      <c r="BQ420" s="290"/>
      <c r="BR420" s="290"/>
      <c r="BS420" s="290"/>
      <c r="BT420" s="290"/>
      <c r="BU420" s="290"/>
      <c r="BV420" s="290"/>
      <c r="BW420" s="290"/>
      <c r="BX420" s="290"/>
      <c r="BY420" s="290"/>
      <c r="BZ420" s="290"/>
      <c r="CA420" s="291">
        <f t="shared" si="85"/>
        <v>0</v>
      </c>
      <c r="CB420" s="292" t="e">
        <f t="shared" si="81"/>
        <v>#DIV/0!</v>
      </c>
      <c r="CC420" s="291">
        <f t="shared" si="83"/>
        <v>0</v>
      </c>
      <c r="CD420" s="292" t="e">
        <f t="shared" si="82"/>
        <v>#DIV/0!</v>
      </c>
      <c r="CE420" s="291">
        <f t="shared" si="84"/>
        <v>0</v>
      </c>
      <c r="CF420" s="292" t="e">
        <f t="shared" si="86"/>
        <v>#DIV/0!</v>
      </c>
      <c r="CG420" s="291" t="e">
        <f t="shared" si="87"/>
        <v>#DIV/0!</v>
      </c>
      <c r="CH420" s="291" t="e">
        <f t="shared" si="88"/>
        <v>#DIV/0!</v>
      </c>
      <c r="CI420" s="274"/>
    </row>
    <row r="421" spans="1:87" ht="24">
      <c r="A421" s="652"/>
      <c r="B421" s="647"/>
      <c r="C421" s="643"/>
      <c r="D421" s="643"/>
      <c r="E421" s="643"/>
      <c r="F421" s="643"/>
      <c r="G421" s="617"/>
      <c r="H421" s="290" t="s">
        <v>1632</v>
      </c>
      <c r="I421" s="290" t="s">
        <v>1303</v>
      </c>
      <c r="J421" s="70" t="s">
        <v>1163</v>
      </c>
      <c r="K421" s="288" t="s">
        <v>1082</v>
      </c>
      <c r="L421" s="289" t="s">
        <v>648</v>
      </c>
      <c r="M421" s="290"/>
      <c r="N421" s="290"/>
      <c r="O421" s="290" t="s">
        <v>648</v>
      </c>
      <c r="P421" s="290"/>
      <c r="Q421" s="290"/>
      <c r="R421" s="290"/>
      <c r="S421" s="290" t="s">
        <v>648</v>
      </c>
      <c r="T421" s="290"/>
      <c r="U421" s="290"/>
      <c r="V421" s="290"/>
      <c r="W421" s="290"/>
      <c r="X421" s="290"/>
      <c r="Y421" s="290"/>
      <c r="Z421" s="290"/>
      <c r="AA421" s="290"/>
      <c r="AB421" s="290"/>
      <c r="AC421" s="290"/>
      <c r="AD421" s="290"/>
      <c r="AE421" s="290" t="s">
        <v>1771</v>
      </c>
      <c r="AF421" s="290" t="s">
        <v>1771</v>
      </c>
      <c r="AG421" s="290" t="s">
        <v>1771</v>
      </c>
      <c r="AH421" s="290" t="s">
        <v>1771</v>
      </c>
      <c r="AI421" s="290"/>
      <c r="AJ421" s="290"/>
      <c r="AK421" s="290"/>
      <c r="AL421" s="290"/>
      <c r="AM421" s="290"/>
      <c r="AN421" s="290"/>
      <c r="AO421" s="290"/>
      <c r="AP421" s="290"/>
      <c r="AQ421" s="290"/>
      <c r="AR421" s="290"/>
      <c r="AS421" s="290"/>
      <c r="AT421" s="290"/>
      <c r="AU421" s="290"/>
      <c r="AV421" s="290"/>
      <c r="AW421" s="290"/>
      <c r="AX421" s="290"/>
      <c r="AY421" s="290"/>
      <c r="AZ421" s="290"/>
      <c r="BA421" s="290"/>
      <c r="BB421" s="290"/>
      <c r="BC421" s="290"/>
      <c r="BD421" s="290"/>
      <c r="BE421" s="290"/>
      <c r="BF421" s="290"/>
      <c r="BG421" s="290"/>
      <c r="BH421" s="290"/>
      <c r="BI421" s="290"/>
      <c r="BJ421" s="290"/>
      <c r="BK421" s="290"/>
      <c r="BL421" s="290"/>
      <c r="BM421" s="290"/>
      <c r="BN421" s="290"/>
      <c r="BO421" s="290"/>
      <c r="BP421" s="290"/>
      <c r="BQ421" s="290"/>
      <c r="BR421" s="290"/>
      <c r="BS421" s="290"/>
      <c r="BT421" s="290"/>
      <c r="BU421" s="290"/>
      <c r="BV421" s="290"/>
      <c r="BW421" s="290"/>
      <c r="BX421" s="290"/>
      <c r="BY421" s="290"/>
      <c r="BZ421" s="290"/>
      <c r="CA421" s="291">
        <f t="shared" si="85"/>
        <v>0</v>
      </c>
      <c r="CB421" s="292" t="e">
        <f t="shared" si="81"/>
        <v>#DIV/0!</v>
      </c>
      <c r="CC421" s="291">
        <f t="shared" si="83"/>
        <v>0</v>
      </c>
      <c r="CD421" s="292" t="e">
        <f t="shared" si="82"/>
        <v>#DIV/0!</v>
      </c>
      <c r="CE421" s="291">
        <f t="shared" si="84"/>
        <v>0</v>
      </c>
      <c r="CF421" s="292" t="e">
        <f t="shared" si="86"/>
        <v>#DIV/0!</v>
      </c>
      <c r="CG421" s="291" t="e">
        <f t="shared" si="87"/>
        <v>#DIV/0!</v>
      </c>
      <c r="CH421" s="291" t="e">
        <f t="shared" si="88"/>
        <v>#DIV/0!</v>
      </c>
      <c r="CI421" s="274"/>
    </row>
    <row r="422" spans="1:87" ht="24">
      <c r="A422" s="652"/>
      <c r="B422" s="647"/>
      <c r="C422" s="643"/>
      <c r="D422" s="643"/>
      <c r="E422" s="643"/>
      <c r="F422" s="643"/>
      <c r="G422" s="617"/>
      <c r="H422" s="290" t="s">
        <v>1634</v>
      </c>
      <c r="I422" s="290" t="s">
        <v>1303</v>
      </c>
      <c r="J422" s="70" t="s">
        <v>1163</v>
      </c>
      <c r="K422" s="288" t="s">
        <v>1082</v>
      </c>
      <c r="L422" s="289" t="s">
        <v>648</v>
      </c>
      <c r="M422" s="290"/>
      <c r="N422" s="290"/>
      <c r="O422" s="290"/>
      <c r="P422" s="290"/>
      <c r="Q422" s="290"/>
      <c r="R422" s="290" t="s">
        <v>648</v>
      </c>
      <c r="S422" s="290"/>
      <c r="T422" s="290"/>
      <c r="U422" s="290"/>
      <c r="V422" s="290"/>
      <c r="W422" s="290"/>
      <c r="X422" s="290"/>
      <c r="Y422" s="290"/>
      <c r="Z422" s="290"/>
      <c r="AA422" s="290"/>
      <c r="AB422" s="290"/>
      <c r="AC422" s="290"/>
      <c r="AD422" s="290"/>
      <c r="AE422" s="290"/>
      <c r="AF422" s="290"/>
      <c r="AG422" s="290"/>
      <c r="AH422" s="290"/>
      <c r="AI422" s="290"/>
      <c r="AJ422" s="290"/>
      <c r="AK422" s="290"/>
      <c r="AL422" s="290"/>
      <c r="AM422" s="290"/>
      <c r="AN422" s="290"/>
      <c r="AO422" s="290"/>
      <c r="AP422" s="290"/>
      <c r="AQ422" s="290" t="s">
        <v>1771</v>
      </c>
      <c r="AR422" s="290" t="s">
        <v>1771</v>
      </c>
      <c r="AS422" s="290"/>
      <c r="AT422" s="290"/>
      <c r="AU422" s="290"/>
      <c r="AV422" s="290"/>
      <c r="AW422" s="290"/>
      <c r="AX422" s="290" t="s">
        <v>1771</v>
      </c>
      <c r="AY422" s="290" t="s">
        <v>1771</v>
      </c>
      <c r="AZ422" s="290"/>
      <c r="BA422" s="290"/>
      <c r="BB422" s="290"/>
      <c r="BC422" s="290"/>
      <c r="BD422" s="290"/>
      <c r="BE422" s="290"/>
      <c r="BF422" s="290"/>
      <c r="BG422" s="290"/>
      <c r="BH422" s="290"/>
      <c r="BI422" s="290"/>
      <c r="BJ422" s="290"/>
      <c r="BK422" s="290"/>
      <c r="BL422" s="290"/>
      <c r="BM422" s="290"/>
      <c r="BN422" s="290"/>
      <c r="BO422" s="290"/>
      <c r="BP422" s="290"/>
      <c r="BQ422" s="290"/>
      <c r="BR422" s="290"/>
      <c r="BS422" s="290"/>
      <c r="BT422" s="290"/>
      <c r="BU422" s="290"/>
      <c r="BV422" s="290"/>
      <c r="BW422" s="290"/>
      <c r="BX422" s="290"/>
      <c r="BY422" s="290"/>
      <c r="BZ422" s="290"/>
      <c r="CA422" s="291">
        <f t="shared" si="85"/>
        <v>0</v>
      </c>
      <c r="CB422" s="292" t="e">
        <f t="shared" si="81"/>
        <v>#DIV/0!</v>
      </c>
      <c r="CC422" s="291">
        <f t="shared" si="83"/>
        <v>0</v>
      </c>
      <c r="CD422" s="292" t="e">
        <f t="shared" si="82"/>
        <v>#DIV/0!</v>
      </c>
      <c r="CE422" s="291">
        <f t="shared" si="84"/>
        <v>0</v>
      </c>
      <c r="CF422" s="292" t="e">
        <f t="shared" si="86"/>
        <v>#DIV/0!</v>
      </c>
      <c r="CG422" s="291" t="e">
        <f t="shared" si="87"/>
        <v>#DIV/0!</v>
      </c>
      <c r="CH422" s="291" t="e">
        <f t="shared" si="88"/>
        <v>#DIV/0!</v>
      </c>
      <c r="CI422" s="274"/>
    </row>
    <row r="423" spans="1:87" ht="24">
      <c r="A423" s="652"/>
      <c r="B423" s="647"/>
      <c r="C423" s="643"/>
      <c r="D423" s="643"/>
      <c r="E423" s="643"/>
      <c r="F423" s="643"/>
      <c r="G423" s="617"/>
      <c r="H423" s="290" t="s">
        <v>1633</v>
      </c>
      <c r="I423" s="290" t="s">
        <v>1303</v>
      </c>
      <c r="J423" s="70" t="s">
        <v>1163</v>
      </c>
      <c r="K423" s="288" t="s">
        <v>1082</v>
      </c>
      <c r="L423" s="289" t="s">
        <v>648</v>
      </c>
      <c r="M423" s="290"/>
      <c r="N423" s="290"/>
      <c r="O423" s="290"/>
      <c r="P423" s="290"/>
      <c r="Q423" s="290"/>
      <c r="R423" s="290"/>
      <c r="S423" s="290" t="s">
        <v>648</v>
      </c>
      <c r="T423" s="290"/>
      <c r="U423" s="290"/>
      <c r="V423" s="290"/>
      <c r="W423" s="290"/>
      <c r="X423" s="290"/>
      <c r="Y423" s="290"/>
      <c r="Z423" s="290"/>
      <c r="AA423" s="290"/>
      <c r="AB423" s="290"/>
      <c r="AC423" s="290"/>
      <c r="AD423" s="290"/>
      <c r="AE423" s="290"/>
      <c r="AF423" s="290"/>
      <c r="AG423" s="290"/>
      <c r="AH423" s="290"/>
      <c r="AI423" s="290"/>
      <c r="AJ423" s="290"/>
      <c r="AK423" s="290"/>
      <c r="AL423" s="290"/>
      <c r="AM423" s="290"/>
      <c r="AN423" s="290"/>
      <c r="AO423" s="290"/>
      <c r="AP423" s="290"/>
      <c r="AQ423" s="290"/>
      <c r="AR423" s="290"/>
      <c r="AS423" s="290"/>
      <c r="AT423" s="290"/>
      <c r="AU423" s="290"/>
      <c r="AV423" s="290"/>
      <c r="AW423" s="290"/>
      <c r="AX423" s="290"/>
      <c r="AY423" s="290"/>
      <c r="AZ423" s="290" t="s">
        <v>1771</v>
      </c>
      <c r="BA423" s="290" t="s">
        <v>1771</v>
      </c>
      <c r="BB423" s="290" t="s">
        <v>1771</v>
      </c>
      <c r="BC423" s="290" t="s">
        <v>1771</v>
      </c>
      <c r="BD423" s="290"/>
      <c r="BE423" s="290"/>
      <c r="BF423" s="290"/>
      <c r="BG423" s="290"/>
      <c r="BH423" s="290"/>
      <c r="BI423" s="290"/>
      <c r="BJ423" s="290"/>
      <c r="BK423" s="290"/>
      <c r="BL423" s="290"/>
      <c r="BM423" s="290"/>
      <c r="BN423" s="290"/>
      <c r="BO423" s="290"/>
      <c r="BP423" s="290"/>
      <c r="BQ423" s="290"/>
      <c r="BR423" s="290"/>
      <c r="BS423" s="290"/>
      <c r="BT423" s="290"/>
      <c r="BU423" s="290"/>
      <c r="BV423" s="290"/>
      <c r="BW423" s="290"/>
      <c r="BX423" s="290"/>
      <c r="BY423" s="290"/>
      <c r="BZ423" s="290"/>
      <c r="CA423" s="291">
        <f t="shared" si="85"/>
        <v>0</v>
      </c>
      <c r="CB423" s="292" t="e">
        <f t="shared" si="81"/>
        <v>#DIV/0!</v>
      </c>
      <c r="CC423" s="291">
        <f t="shared" si="83"/>
        <v>0</v>
      </c>
      <c r="CD423" s="292" t="e">
        <f t="shared" si="82"/>
        <v>#DIV/0!</v>
      </c>
      <c r="CE423" s="291">
        <f t="shared" si="84"/>
        <v>0</v>
      </c>
      <c r="CF423" s="292" t="e">
        <f t="shared" si="86"/>
        <v>#DIV/0!</v>
      </c>
      <c r="CG423" s="291" t="e">
        <f t="shared" si="87"/>
        <v>#DIV/0!</v>
      </c>
      <c r="CH423" s="291" t="e">
        <f t="shared" si="88"/>
        <v>#DIV/0!</v>
      </c>
      <c r="CI423" s="274"/>
    </row>
    <row r="424" spans="1:87" ht="24">
      <c r="A424" s="653"/>
      <c r="B424" s="648"/>
      <c r="C424" s="644"/>
      <c r="D424" s="644"/>
      <c r="E424" s="644"/>
      <c r="F424" s="644"/>
      <c r="G424" s="618"/>
      <c r="H424" s="290" t="s">
        <v>1635</v>
      </c>
      <c r="I424" s="290" t="s">
        <v>1303</v>
      </c>
      <c r="J424" s="70" t="s">
        <v>1163</v>
      </c>
      <c r="K424" s="288" t="s">
        <v>1082</v>
      </c>
      <c r="L424" s="289" t="s">
        <v>648</v>
      </c>
      <c r="M424" s="290"/>
      <c r="N424" s="290"/>
      <c r="O424" s="290"/>
      <c r="P424" s="290"/>
      <c r="Q424" s="290"/>
      <c r="R424" s="290"/>
      <c r="S424" s="290"/>
      <c r="T424" s="290"/>
      <c r="U424" s="290" t="s">
        <v>648</v>
      </c>
      <c r="V424" s="290"/>
      <c r="W424" s="290"/>
      <c r="X424" s="290"/>
      <c r="Y424" s="290"/>
      <c r="Z424" s="290"/>
      <c r="AA424" s="290"/>
      <c r="AB424" s="290"/>
      <c r="AC424" s="290"/>
      <c r="AD424" s="290"/>
      <c r="AE424" s="290"/>
      <c r="AF424" s="290"/>
      <c r="AG424" s="290"/>
      <c r="AH424" s="290"/>
      <c r="AI424" s="290"/>
      <c r="AJ424" s="290"/>
      <c r="AK424" s="290"/>
      <c r="AL424" s="290"/>
      <c r="AM424" s="290"/>
      <c r="AN424" s="290"/>
      <c r="AO424" s="290"/>
      <c r="AP424" s="290"/>
      <c r="AQ424" s="290"/>
      <c r="AR424" s="290"/>
      <c r="AS424" s="290"/>
      <c r="AT424" s="290"/>
      <c r="AU424" s="290"/>
      <c r="AV424" s="290"/>
      <c r="AW424" s="290"/>
      <c r="AX424" s="290"/>
      <c r="AY424" s="290"/>
      <c r="AZ424" s="290"/>
      <c r="BA424" s="290"/>
      <c r="BB424" s="290"/>
      <c r="BC424" s="290"/>
      <c r="BD424" s="290"/>
      <c r="BE424" s="290"/>
      <c r="BF424" s="290"/>
      <c r="BG424" s="290"/>
      <c r="BH424" s="290"/>
      <c r="BI424" s="290" t="s">
        <v>1771</v>
      </c>
      <c r="BJ424" s="290"/>
      <c r="BK424" s="290"/>
      <c r="BL424" s="290"/>
      <c r="BM424" s="290"/>
      <c r="BN424" s="290"/>
      <c r="BO424" s="290"/>
      <c r="BP424" s="290"/>
      <c r="BQ424" s="290"/>
      <c r="BR424" s="290"/>
      <c r="BS424" s="290"/>
      <c r="BT424" s="290"/>
      <c r="BU424" s="290"/>
      <c r="BV424" s="290"/>
      <c r="BW424" s="290"/>
      <c r="BX424" s="290"/>
      <c r="BY424" s="290"/>
      <c r="BZ424" s="290"/>
      <c r="CA424" s="291">
        <f t="shared" si="85"/>
        <v>0</v>
      </c>
      <c r="CB424" s="292" t="e">
        <f t="shared" si="81"/>
        <v>#DIV/0!</v>
      </c>
      <c r="CC424" s="291">
        <f t="shared" si="83"/>
        <v>0</v>
      </c>
      <c r="CD424" s="292" t="e">
        <f t="shared" si="82"/>
        <v>#DIV/0!</v>
      </c>
      <c r="CE424" s="291">
        <f t="shared" si="84"/>
        <v>0</v>
      </c>
      <c r="CF424" s="292" t="e">
        <f t="shared" si="86"/>
        <v>#DIV/0!</v>
      </c>
      <c r="CG424" s="291" t="e">
        <f t="shared" si="87"/>
        <v>#DIV/0!</v>
      </c>
      <c r="CH424" s="291" t="e">
        <f t="shared" si="88"/>
        <v>#DIV/0!</v>
      </c>
      <c r="CI424" s="274"/>
    </row>
    <row r="425" spans="1:87" s="36" customFormat="1" ht="409.5">
      <c r="A425" s="285">
        <v>270</v>
      </c>
      <c r="B425" s="384">
        <v>568</v>
      </c>
      <c r="C425" s="385" t="s">
        <v>159</v>
      </c>
      <c r="D425" s="386" t="s">
        <v>23</v>
      </c>
      <c r="E425" s="385" t="s">
        <v>159</v>
      </c>
      <c r="F425" s="386" t="s">
        <v>25</v>
      </c>
      <c r="G425" s="290" t="s">
        <v>159</v>
      </c>
      <c r="H425" s="290" t="s">
        <v>1779</v>
      </c>
      <c r="I425" s="290" t="s">
        <v>1303</v>
      </c>
      <c r="J425" s="70" t="s">
        <v>1163</v>
      </c>
      <c r="K425" s="288" t="s">
        <v>1082</v>
      </c>
      <c r="L425" s="289" t="s">
        <v>648</v>
      </c>
      <c r="M425" s="200" t="s">
        <v>648</v>
      </c>
      <c r="N425" s="200" t="s">
        <v>648</v>
      </c>
      <c r="O425" s="200" t="s">
        <v>648</v>
      </c>
      <c r="P425" s="200" t="s">
        <v>648</v>
      </c>
      <c r="Q425" s="200" t="s">
        <v>648</v>
      </c>
      <c r="R425" s="200" t="s">
        <v>648</v>
      </c>
      <c r="S425" s="200" t="s">
        <v>648</v>
      </c>
      <c r="T425" s="200" t="s">
        <v>648</v>
      </c>
      <c r="U425" s="200" t="s">
        <v>648</v>
      </c>
      <c r="V425" s="290"/>
      <c r="W425" s="290" t="s">
        <v>1771</v>
      </c>
      <c r="X425" s="290" t="s">
        <v>1771</v>
      </c>
      <c r="Y425" s="290" t="s">
        <v>1771</v>
      </c>
      <c r="Z425" s="290" t="s">
        <v>1771</v>
      </c>
      <c r="AA425" s="290" t="s">
        <v>1771</v>
      </c>
      <c r="AB425" s="290" t="s">
        <v>1771</v>
      </c>
      <c r="AC425" s="290" t="s">
        <v>1771</v>
      </c>
      <c r="AD425" s="290" t="s">
        <v>1771</v>
      </c>
      <c r="AE425" s="290" t="s">
        <v>1771</v>
      </c>
      <c r="AF425" s="290" t="s">
        <v>1771</v>
      </c>
      <c r="AG425" s="290" t="s">
        <v>1771</v>
      </c>
      <c r="AH425" s="290" t="s">
        <v>1771</v>
      </c>
      <c r="AI425" s="290" t="s">
        <v>1771</v>
      </c>
      <c r="AJ425" s="290" t="s">
        <v>1771</v>
      </c>
      <c r="AK425" s="290" t="s">
        <v>1771</v>
      </c>
      <c r="AL425" s="290" t="s">
        <v>1771</v>
      </c>
      <c r="AM425" s="290" t="s">
        <v>1771</v>
      </c>
      <c r="AN425" s="290" t="s">
        <v>1771</v>
      </c>
      <c r="AO425" s="290" t="s">
        <v>1771</v>
      </c>
      <c r="AP425" s="290" t="s">
        <v>1771</v>
      </c>
      <c r="AQ425" s="290" t="s">
        <v>1771</v>
      </c>
      <c r="AR425" s="290" t="s">
        <v>1771</v>
      </c>
      <c r="AS425" s="290" t="s">
        <v>1771</v>
      </c>
      <c r="AT425" s="290" t="s">
        <v>1771</v>
      </c>
      <c r="AU425" s="290" t="s">
        <v>1771</v>
      </c>
      <c r="AV425" s="290" t="s">
        <v>1771</v>
      </c>
      <c r="AW425" s="290" t="s">
        <v>1771</v>
      </c>
      <c r="AX425" s="290" t="s">
        <v>1771</v>
      </c>
      <c r="AY425" s="290" t="s">
        <v>1771</v>
      </c>
      <c r="AZ425" s="290" t="s">
        <v>1771</v>
      </c>
      <c r="BA425" s="290" t="s">
        <v>1771</v>
      </c>
      <c r="BB425" s="290" t="s">
        <v>1771</v>
      </c>
      <c r="BC425" s="290" t="s">
        <v>1771</v>
      </c>
      <c r="BD425" s="290" t="s">
        <v>1771</v>
      </c>
      <c r="BE425" s="290" t="s">
        <v>1771</v>
      </c>
      <c r="BF425" s="290" t="s">
        <v>1771</v>
      </c>
      <c r="BG425" s="290" t="s">
        <v>1771</v>
      </c>
      <c r="BH425" s="290" t="s">
        <v>1771</v>
      </c>
      <c r="BI425" s="290" t="s">
        <v>1771</v>
      </c>
      <c r="BJ425" s="290" t="s">
        <v>1771</v>
      </c>
      <c r="BK425" s="290" t="s">
        <v>1771</v>
      </c>
      <c r="BL425" s="290"/>
      <c r="BM425" s="290"/>
      <c r="BN425" s="290"/>
      <c r="BO425" s="290"/>
      <c r="BP425" s="290"/>
      <c r="BQ425" s="290"/>
      <c r="BR425" s="290"/>
      <c r="BS425" s="290"/>
      <c r="BT425" s="290"/>
      <c r="BU425" s="290"/>
      <c r="BV425" s="290"/>
      <c r="BW425" s="290"/>
      <c r="BX425" s="290"/>
      <c r="BY425" s="290"/>
      <c r="BZ425" s="290"/>
      <c r="CA425" s="291">
        <f t="shared" si="85"/>
        <v>0</v>
      </c>
      <c r="CB425" s="292">
        <f t="shared" si="81"/>
        <v>0</v>
      </c>
      <c r="CC425" s="291">
        <f t="shared" si="83"/>
        <v>0</v>
      </c>
      <c r="CD425" s="292">
        <f t="shared" si="82"/>
        <v>0</v>
      </c>
      <c r="CE425" s="291">
        <f t="shared" si="84"/>
        <v>0</v>
      </c>
      <c r="CF425" s="292">
        <f t="shared" si="86"/>
        <v>0</v>
      </c>
      <c r="CG425" s="291">
        <f t="shared" si="87"/>
        <v>0</v>
      </c>
      <c r="CH425" s="291" t="str">
        <f t="shared" si="88"/>
        <v>Chưa đạt</v>
      </c>
      <c r="CI425" s="291" t="str">
        <f t="shared" si="88"/>
        <v>Đạt mục tiêu</v>
      </c>
    </row>
    <row r="426" spans="1:87" s="36" customFormat="1" ht="24">
      <c r="A426" s="285">
        <v>271</v>
      </c>
      <c r="B426" s="384">
        <v>569</v>
      </c>
      <c r="C426" s="649" t="s">
        <v>1201</v>
      </c>
      <c r="D426" s="649"/>
      <c r="E426" s="649"/>
      <c r="F426" s="287" t="s">
        <v>1176</v>
      </c>
      <c r="G426" s="287" t="s">
        <v>1176</v>
      </c>
      <c r="H426" s="287" t="s">
        <v>1176</v>
      </c>
      <c r="I426" s="287" t="s">
        <v>1176</v>
      </c>
      <c r="J426" s="392" t="s">
        <v>1163</v>
      </c>
      <c r="K426" s="288" t="s">
        <v>1082</v>
      </c>
      <c r="L426" s="287" t="s">
        <v>1176</v>
      </c>
      <c r="M426" s="287" t="s">
        <v>1176</v>
      </c>
      <c r="N426" s="287" t="s">
        <v>1176</v>
      </c>
      <c r="O426" s="287" t="s">
        <v>1176</v>
      </c>
      <c r="P426" s="287" t="s">
        <v>1176</v>
      </c>
      <c r="Q426" s="287" t="s">
        <v>1176</v>
      </c>
      <c r="R426" s="287" t="s">
        <v>1176</v>
      </c>
      <c r="S426" s="287" t="s">
        <v>1176</v>
      </c>
      <c r="T426" s="287" t="s">
        <v>1176</v>
      </c>
      <c r="U426" s="287" t="s">
        <v>1176</v>
      </c>
      <c r="V426" s="287" t="s">
        <v>1176</v>
      </c>
      <c r="W426" s="287" t="s">
        <v>1176</v>
      </c>
      <c r="X426" s="287" t="s">
        <v>1176</v>
      </c>
      <c r="Y426" s="287" t="s">
        <v>1176</v>
      </c>
      <c r="Z426" s="287" t="s">
        <v>1176</v>
      </c>
      <c r="AA426" s="287" t="s">
        <v>1176</v>
      </c>
      <c r="AB426" s="287" t="s">
        <v>1176</v>
      </c>
      <c r="AC426" s="287" t="s">
        <v>1176</v>
      </c>
      <c r="AD426" s="287" t="s">
        <v>1176</v>
      </c>
      <c r="AE426" s="287" t="s">
        <v>1176</v>
      </c>
      <c r="AF426" s="287" t="s">
        <v>1176</v>
      </c>
      <c r="AG426" s="287" t="s">
        <v>1176</v>
      </c>
      <c r="AH426" s="287" t="s">
        <v>1176</v>
      </c>
      <c r="AI426" s="287" t="s">
        <v>1176</v>
      </c>
      <c r="AJ426" s="287" t="s">
        <v>1176</v>
      </c>
      <c r="AK426" s="287" t="s">
        <v>1176</v>
      </c>
      <c r="AL426" s="287" t="s">
        <v>1176</v>
      </c>
      <c r="AM426" s="287" t="s">
        <v>1176</v>
      </c>
      <c r="AN426" s="287" t="s">
        <v>1176</v>
      </c>
      <c r="AO426" s="287" t="s">
        <v>1176</v>
      </c>
      <c r="AP426" s="287" t="s">
        <v>1176</v>
      </c>
      <c r="AQ426" s="287" t="s">
        <v>1176</v>
      </c>
      <c r="AR426" s="287"/>
      <c r="AS426" s="287" t="s">
        <v>1176</v>
      </c>
      <c r="AT426" s="287" t="s">
        <v>1176</v>
      </c>
      <c r="AU426" s="287" t="s">
        <v>1176</v>
      </c>
      <c r="AV426" s="287" t="s">
        <v>1176</v>
      </c>
      <c r="AW426" s="287" t="s">
        <v>1176</v>
      </c>
      <c r="AX426" s="287"/>
      <c r="AY426" s="287" t="s">
        <v>1176</v>
      </c>
      <c r="AZ426" s="287" t="s">
        <v>1176</v>
      </c>
      <c r="BA426" s="287"/>
      <c r="BB426" s="287" t="s">
        <v>1176</v>
      </c>
      <c r="BC426" s="287"/>
      <c r="BD426" s="287" t="s">
        <v>1176</v>
      </c>
      <c r="BE426" s="287" t="s">
        <v>1176</v>
      </c>
      <c r="BF426" s="287" t="s">
        <v>1176</v>
      </c>
      <c r="BG426" s="287" t="s">
        <v>1176</v>
      </c>
      <c r="BH426" s="287" t="s">
        <v>1176</v>
      </c>
      <c r="BI426" s="287" t="s">
        <v>1176</v>
      </c>
      <c r="BJ426" s="287"/>
      <c r="BK426" s="287" t="s">
        <v>1176</v>
      </c>
      <c r="BL426" s="287" t="s">
        <v>1176</v>
      </c>
      <c r="BM426" s="287" t="s">
        <v>1176</v>
      </c>
      <c r="BN426" s="287" t="s">
        <v>1176</v>
      </c>
      <c r="BO426" s="287" t="s">
        <v>1176</v>
      </c>
      <c r="BP426" s="287" t="s">
        <v>1176</v>
      </c>
      <c r="BQ426" s="287" t="s">
        <v>1176</v>
      </c>
      <c r="BR426" s="287" t="s">
        <v>1176</v>
      </c>
      <c r="BS426" s="287" t="s">
        <v>1176</v>
      </c>
      <c r="BT426" s="287" t="s">
        <v>1176</v>
      </c>
      <c r="BU426" s="287" t="s">
        <v>1176</v>
      </c>
      <c r="BV426" s="287" t="s">
        <v>1176</v>
      </c>
      <c r="BW426" s="287" t="s">
        <v>1176</v>
      </c>
      <c r="BX426" s="287" t="s">
        <v>1176</v>
      </c>
      <c r="BY426" s="287" t="s">
        <v>1176</v>
      </c>
      <c r="BZ426" s="287" t="s">
        <v>1176</v>
      </c>
      <c r="CA426" s="287" t="s">
        <v>1176</v>
      </c>
      <c r="CB426" s="287" t="s">
        <v>1176</v>
      </c>
      <c r="CC426" s="287" t="s">
        <v>1176</v>
      </c>
      <c r="CD426" s="287" t="s">
        <v>1176</v>
      </c>
      <c r="CE426" s="287" t="s">
        <v>1176</v>
      </c>
      <c r="CF426" s="287" t="s">
        <v>1176</v>
      </c>
      <c r="CG426" s="287" t="s">
        <v>1176</v>
      </c>
      <c r="CH426" s="287" t="s">
        <v>1176</v>
      </c>
      <c r="CI426" s="287" t="s">
        <v>1176</v>
      </c>
    </row>
    <row r="427" spans="1:87" s="36" customFormat="1" ht="409.5">
      <c r="A427" s="285">
        <v>272</v>
      </c>
      <c r="B427" s="384">
        <v>570</v>
      </c>
      <c r="C427" s="385" t="s">
        <v>1636</v>
      </c>
      <c r="D427" s="386" t="s">
        <v>23</v>
      </c>
      <c r="E427" s="385" t="s">
        <v>165</v>
      </c>
      <c r="F427" s="386" t="s">
        <v>25</v>
      </c>
      <c r="G427" s="290" t="s">
        <v>165</v>
      </c>
      <c r="H427" s="290" t="s">
        <v>1764</v>
      </c>
      <c r="I427" s="290" t="s">
        <v>1303</v>
      </c>
      <c r="J427" s="70" t="s">
        <v>1163</v>
      </c>
      <c r="K427" s="288" t="s">
        <v>1082</v>
      </c>
      <c r="L427" s="289" t="s">
        <v>648</v>
      </c>
      <c r="M427" s="200" t="s">
        <v>648</v>
      </c>
      <c r="N427" s="200" t="s">
        <v>648</v>
      </c>
      <c r="O427" s="200" t="s">
        <v>648</v>
      </c>
      <c r="P427" s="200" t="s">
        <v>648</v>
      </c>
      <c r="Q427" s="200" t="s">
        <v>648</v>
      </c>
      <c r="R427" s="200" t="s">
        <v>648</v>
      </c>
      <c r="S427" s="200" t="s">
        <v>648</v>
      </c>
      <c r="T427" s="200" t="s">
        <v>648</v>
      </c>
      <c r="U427" s="200" t="s">
        <v>648</v>
      </c>
      <c r="V427" s="290"/>
      <c r="W427" s="290"/>
      <c r="X427" s="290"/>
      <c r="Y427" s="290"/>
      <c r="Z427" s="290" t="s">
        <v>1772</v>
      </c>
      <c r="AA427" s="290" t="s">
        <v>1772</v>
      </c>
      <c r="AB427" s="290"/>
      <c r="AC427" s="290" t="s">
        <v>1772</v>
      </c>
      <c r="AD427" s="290"/>
      <c r="AE427" s="290"/>
      <c r="AF427" s="290"/>
      <c r="AG427" s="290"/>
      <c r="AH427" s="290"/>
      <c r="AI427" s="290"/>
      <c r="AJ427" s="290"/>
      <c r="AK427" s="290"/>
      <c r="AL427" s="290"/>
      <c r="AM427" s="290"/>
      <c r="AN427" s="290"/>
      <c r="AO427" s="290" t="s">
        <v>1772</v>
      </c>
      <c r="AP427" s="290"/>
      <c r="AQ427" s="290"/>
      <c r="AR427" s="290"/>
      <c r="AS427" s="290"/>
      <c r="AT427" s="290"/>
      <c r="AU427" s="290"/>
      <c r="AV427" s="290"/>
      <c r="AW427" s="290"/>
      <c r="AX427" s="290"/>
      <c r="AY427" s="290"/>
      <c r="AZ427" s="290"/>
      <c r="BA427" s="290"/>
      <c r="BB427" s="290"/>
      <c r="BC427" s="290"/>
      <c r="BD427" s="290"/>
      <c r="BE427" s="290"/>
      <c r="BF427" s="290"/>
      <c r="BG427" s="290"/>
      <c r="BH427" s="290"/>
      <c r="BI427" s="290" t="s">
        <v>1772</v>
      </c>
      <c r="BJ427" s="290"/>
      <c r="BK427" s="290"/>
      <c r="BL427" s="290"/>
      <c r="BM427" s="290"/>
      <c r="BN427" s="290"/>
      <c r="BO427" s="290"/>
      <c r="BP427" s="290"/>
      <c r="BQ427" s="290"/>
      <c r="BR427" s="290"/>
      <c r="BS427" s="290"/>
      <c r="BT427" s="290"/>
      <c r="BU427" s="290"/>
      <c r="BV427" s="290"/>
      <c r="BW427" s="290"/>
      <c r="BX427" s="290"/>
      <c r="BY427" s="290"/>
      <c r="BZ427" s="290"/>
      <c r="CA427" s="291">
        <f t="shared" si="85"/>
        <v>0</v>
      </c>
      <c r="CB427" s="292" t="e">
        <f>CA427/COUNTA($BK427:$BZ427)</f>
        <v>#DIV/0!</v>
      </c>
      <c r="CC427" s="291">
        <f>COUNTIF($BK427:$BZ427,1)</f>
        <v>0</v>
      </c>
      <c r="CD427" s="292" t="e">
        <f>CC427/COUNTA($BK427:$BZ427)</f>
        <v>#DIV/0!</v>
      </c>
      <c r="CE427" s="291">
        <f>COUNTIF($BK427:$BZ427,0)</f>
        <v>0</v>
      </c>
      <c r="CF427" s="292" t="e">
        <f>CE427/COUNTA($BK427:$BZ427)</f>
        <v>#DIV/0!</v>
      </c>
      <c r="CG427" s="291" t="e">
        <f t="shared" si="87"/>
        <v>#DIV/0!</v>
      </c>
      <c r="CH427" s="291" t="e">
        <f t="shared" si="88"/>
        <v>#DIV/0!</v>
      </c>
      <c r="CI427" s="291" t="e">
        <f t="shared" si="88"/>
        <v>#DIV/0!</v>
      </c>
    </row>
    <row r="428" spans="1:87" s="36" customFormat="1" ht="409.5">
      <c r="A428" s="285">
        <v>273</v>
      </c>
      <c r="B428" s="384">
        <v>571</v>
      </c>
      <c r="C428" s="385" t="s">
        <v>1637</v>
      </c>
      <c r="D428" s="386" t="s">
        <v>23</v>
      </c>
      <c r="E428" s="385" t="s">
        <v>166</v>
      </c>
      <c r="F428" s="386" t="s">
        <v>24</v>
      </c>
      <c r="G428" s="290" t="s">
        <v>166</v>
      </c>
      <c r="H428" s="290" t="s">
        <v>1765</v>
      </c>
      <c r="I428" s="290" t="s">
        <v>1303</v>
      </c>
      <c r="J428" s="70" t="s">
        <v>1163</v>
      </c>
      <c r="K428" s="288" t="s">
        <v>1082</v>
      </c>
      <c r="L428" s="289" t="s">
        <v>648</v>
      </c>
      <c r="M428" s="200" t="s">
        <v>648</v>
      </c>
      <c r="N428" s="200" t="s">
        <v>648</v>
      </c>
      <c r="O428" s="200" t="s">
        <v>648</v>
      </c>
      <c r="P428" s="200" t="s">
        <v>648</v>
      </c>
      <c r="Q428" s="200" t="s">
        <v>648</v>
      </c>
      <c r="R428" s="200" t="s">
        <v>648</v>
      </c>
      <c r="S428" s="200" t="s">
        <v>648</v>
      </c>
      <c r="T428" s="200" t="s">
        <v>648</v>
      </c>
      <c r="U428" s="200" t="s">
        <v>648</v>
      </c>
      <c r="V428" s="290"/>
      <c r="W428" s="290"/>
      <c r="X428" s="290"/>
      <c r="Y428" s="290"/>
      <c r="Z428" s="290"/>
      <c r="AA428" s="290"/>
      <c r="AB428" s="290"/>
      <c r="AC428" s="290"/>
      <c r="AD428" s="290"/>
      <c r="AE428" s="290"/>
      <c r="AF428" s="290"/>
      <c r="AG428" s="290"/>
      <c r="AH428" s="290" t="s">
        <v>1772</v>
      </c>
      <c r="AI428" s="290"/>
      <c r="AJ428" s="290"/>
      <c r="AK428" s="290" t="s">
        <v>1772</v>
      </c>
      <c r="AL428" s="290"/>
      <c r="AM428" s="290"/>
      <c r="AN428" s="290"/>
      <c r="AO428" s="290"/>
      <c r="AP428" s="290" t="s">
        <v>1772</v>
      </c>
      <c r="AQ428" s="290"/>
      <c r="AR428" s="290" t="s">
        <v>1772</v>
      </c>
      <c r="AS428" s="290"/>
      <c r="AT428" s="290"/>
      <c r="AU428" s="290"/>
      <c r="AV428" s="290"/>
      <c r="AW428" s="290"/>
      <c r="AX428" s="290"/>
      <c r="AY428" s="290"/>
      <c r="AZ428" s="290"/>
      <c r="BA428" s="290" t="s">
        <v>1772</v>
      </c>
      <c r="BB428" s="290"/>
      <c r="BC428" s="290" t="s">
        <v>1769</v>
      </c>
      <c r="BD428" s="290"/>
      <c r="BE428" s="290"/>
      <c r="BF428" s="290"/>
      <c r="BG428" s="290" t="s">
        <v>1772</v>
      </c>
      <c r="BH428" s="290"/>
      <c r="BI428" s="290"/>
      <c r="BJ428" s="290"/>
      <c r="BK428" s="290"/>
      <c r="BL428" s="290"/>
      <c r="BM428" s="290"/>
      <c r="BN428" s="290"/>
      <c r="BO428" s="290"/>
      <c r="BP428" s="290"/>
      <c r="BQ428" s="290"/>
      <c r="BR428" s="290"/>
      <c r="BS428" s="290"/>
      <c r="BT428" s="290"/>
      <c r="BU428" s="290"/>
      <c r="BV428" s="290"/>
      <c r="BW428" s="290"/>
      <c r="BX428" s="290"/>
      <c r="BY428" s="290"/>
      <c r="BZ428" s="290"/>
      <c r="CA428" s="291">
        <f>COUNTIF($BK428:$BZ428,2)</f>
        <v>0</v>
      </c>
      <c r="CB428" s="292" t="e">
        <f>CA428/COUNTA($BK428:$BZ428)</f>
        <v>#DIV/0!</v>
      </c>
      <c r="CC428" s="291">
        <f>COUNTIF($BK428:$BZ428,1)</f>
        <v>0</v>
      </c>
      <c r="CD428" s="292" t="e">
        <f>CC428/COUNTA($BK428:$BZ428)</f>
        <v>#DIV/0!</v>
      </c>
      <c r="CE428" s="291">
        <f>COUNTIF($BK428:$BZ428,0)</f>
        <v>0</v>
      </c>
      <c r="CF428" s="292" t="e">
        <f>CE428/COUNTA($BK428:$BZ428)</f>
        <v>#DIV/0!</v>
      </c>
      <c r="CG428" s="291" t="e">
        <f>(((CA428*2)+(CC428*1)+(CE428*0)))/COUNTA($BK428:$BZ428)</f>
        <v>#DIV/0!</v>
      </c>
      <c r="CH428" s="291" t="e">
        <f>IF(CG428&gt;=1.6,"Đạt mục tiêu",IF(CG428&gt;=1,"Cần cố gắng","Chưa đạt"))</f>
        <v>#DIV/0!</v>
      </c>
      <c r="CI428" s="291" t="e">
        <f t="shared" si="88"/>
        <v>#DIV/0!</v>
      </c>
    </row>
    <row r="429" spans="1:87" s="36" customFormat="1" ht="409.5">
      <c r="A429" s="285">
        <v>274</v>
      </c>
      <c r="B429" s="384">
        <v>572</v>
      </c>
      <c r="C429" s="385" t="s">
        <v>1638</v>
      </c>
      <c r="D429" s="386" t="s">
        <v>25</v>
      </c>
      <c r="E429" s="385" t="s">
        <v>973</v>
      </c>
      <c r="F429" s="386" t="s">
        <v>25</v>
      </c>
      <c r="G429" s="290" t="s">
        <v>973</v>
      </c>
      <c r="H429" s="290" t="s">
        <v>1766</v>
      </c>
      <c r="I429" s="290" t="s">
        <v>1303</v>
      </c>
      <c r="J429" s="70" t="s">
        <v>1163</v>
      </c>
      <c r="K429" s="288" t="s">
        <v>1082</v>
      </c>
      <c r="L429" s="289" t="s">
        <v>648</v>
      </c>
      <c r="M429" s="200" t="s">
        <v>648</v>
      </c>
      <c r="N429" s="200" t="s">
        <v>648</v>
      </c>
      <c r="O429" s="200" t="s">
        <v>648</v>
      </c>
      <c r="P429" s="200" t="s">
        <v>648</v>
      </c>
      <c r="Q429" s="200" t="s">
        <v>648</v>
      </c>
      <c r="R429" s="200" t="s">
        <v>648</v>
      </c>
      <c r="S429" s="200" t="s">
        <v>648</v>
      </c>
      <c r="T429" s="200" t="s">
        <v>648</v>
      </c>
      <c r="U429" s="200" t="s">
        <v>648</v>
      </c>
      <c r="V429" s="290"/>
      <c r="W429" s="290" t="s">
        <v>1771</v>
      </c>
      <c r="X429" s="290" t="s">
        <v>1771</v>
      </c>
      <c r="Y429" s="290" t="s">
        <v>1771</v>
      </c>
      <c r="Z429" s="290" t="s">
        <v>1771</v>
      </c>
      <c r="AA429" s="290" t="s">
        <v>1771</v>
      </c>
      <c r="AB429" s="290" t="s">
        <v>1771</v>
      </c>
      <c r="AC429" s="290" t="s">
        <v>1771</v>
      </c>
      <c r="AD429" s="290" t="s">
        <v>1771</v>
      </c>
      <c r="AE429" s="290" t="s">
        <v>1771</v>
      </c>
      <c r="AF429" s="290" t="s">
        <v>1771</v>
      </c>
      <c r="AG429" s="290" t="s">
        <v>1771</v>
      </c>
      <c r="AH429" s="290" t="s">
        <v>1771</v>
      </c>
      <c r="AI429" s="290" t="s">
        <v>1771</v>
      </c>
      <c r="AJ429" s="290" t="s">
        <v>1771</v>
      </c>
      <c r="AK429" s="290" t="s">
        <v>1771</v>
      </c>
      <c r="AL429" s="290" t="s">
        <v>1771</v>
      </c>
      <c r="AM429" s="290" t="s">
        <v>1771</v>
      </c>
      <c r="AN429" s="290" t="s">
        <v>1771</v>
      </c>
      <c r="AO429" s="290" t="s">
        <v>1771</v>
      </c>
      <c r="AP429" s="290" t="s">
        <v>1771</v>
      </c>
      <c r="AQ429" s="290" t="s">
        <v>1771</v>
      </c>
      <c r="AR429" s="290" t="s">
        <v>1771</v>
      </c>
      <c r="AS429" s="290" t="s">
        <v>1771</v>
      </c>
      <c r="AT429" s="290" t="s">
        <v>1771</v>
      </c>
      <c r="AU429" s="290" t="s">
        <v>1771</v>
      </c>
      <c r="AV429" s="290" t="s">
        <v>1771</v>
      </c>
      <c r="AW429" s="290" t="s">
        <v>1771</v>
      </c>
      <c r="AX429" s="290" t="s">
        <v>1771</v>
      </c>
      <c r="AY429" s="290" t="s">
        <v>1771</v>
      </c>
      <c r="AZ429" s="290" t="s">
        <v>1771</v>
      </c>
      <c r="BA429" s="290" t="s">
        <v>1771</v>
      </c>
      <c r="BB429" s="290" t="s">
        <v>1771</v>
      </c>
      <c r="BC429" s="290" t="s">
        <v>1771</v>
      </c>
      <c r="BD429" s="290" t="s">
        <v>1771</v>
      </c>
      <c r="BE429" s="290" t="s">
        <v>1771</v>
      </c>
      <c r="BF429" s="290" t="s">
        <v>1771</v>
      </c>
      <c r="BG429" s="290" t="s">
        <v>1771</v>
      </c>
      <c r="BH429" s="290" t="s">
        <v>1771</v>
      </c>
      <c r="BI429" s="290" t="s">
        <v>1771</v>
      </c>
      <c r="BJ429" s="290" t="s">
        <v>1771</v>
      </c>
      <c r="BK429" s="290" t="s">
        <v>1771</v>
      </c>
      <c r="BL429" s="290"/>
      <c r="BM429" s="290"/>
      <c r="BN429" s="290"/>
      <c r="BO429" s="290"/>
      <c r="BP429" s="290"/>
      <c r="BQ429" s="290"/>
      <c r="BR429" s="290"/>
      <c r="BS429" s="290"/>
      <c r="BT429" s="290"/>
      <c r="BU429" s="290"/>
      <c r="BV429" s="290"/>
      <c r="BW429" s="290"/>
      <c r="BX429" s="290"/>
      <c r="BY429" s="290"/>
      <c r="BZ429" s="290"/>
      <c r="CA429" s="291">
        <f t="shared" ref="CA429:CA430" si="89">COUNTIF($BK429:$BZ429,2)</f>
        <v>0</v>
      </c>
      <c r="CB429" s="292">
        <f t="shared" ref="CB429:CB430" si="90">CA429/COUNTA($BK429:$BZ429)</f>
        <v>0</v>
      </c>
      <c r="CC429" s="291">
        <f t="shared" ref="CC429:CC430" si="91">COUNTIF($BK429:$BZ429,1)</f>
        <v>0</v>
      </c>
      <c r="CD429" s="292">
        <f t="shared" ref="CD429:CD430" si="92">CC429/COUNTA($BK429:$BZ429)</f>
        <v>0</v>
      </c>
      <c r="CE429" s="291">
        <f t="shared" ref="CE429:CE430" si="93">COUNTIF($BK429:$BZ429,0)</f>
        <v>0</v>
      </c>
      <c r="CF429" s="292">
        <f t="shared" ref="CF429:CF430" si="94">CE429/COUNTA($BK429:$BZ429)</f>
        <v>0</v>
      </c>
      <c r="CG429" s="291">
        <f t="shared" ref="CG429:CG430" si="95">(((CA429*2)+(CC429*1)+(CE429*0)))/COUNTA($BK429:$BZ429)</f>
        <v>0</v>
      </c>
      <c r="CH429" s="291" t="str">
        <f t="shared" ref="CH429:CH430" si="96">IF(CG429&gt;=1.6,"Đạt mục tiêu",IF(CG429&gt;=1,"Cần cố gắng","Chưa đạt"))</f>
        <v>Chưa đạt</v>
      </c>
      <c r="CI429" s="291" t="str">
        <f t="shared" si="88"/>
        <v>Đạt mục tiêu</v>
      </c>
    </row>
    <row r="430" spans="1:87" s="36" customFormat="1" ht="312">
      <c r="A430" s="285">
        <v>275</v>
      </c>
      <c r="B430" s="384">
        <v>573</v>
      </c>
      <c r="C430" s="385" t="s">
        <v>1639</v>
      </c>
      <c r="D430" s="386" t="s">
        <v>23</v>
      </c>
      <c r="E430" s="385" t="s">
        <v>173</v>
      </c>
      <c r="F430" s="386" t="s">
        <v>25</v>
      </c>
      <c r="G430" s="290" t="s">
        <v>173</v>
      </c>
      <c r="H430" s="290" t="s">
        <v>1767</v>
      </c>
      <c r="I430" s="290" t="s">
        <v>1303</v>
      </c>
      <c r="J430" s="70" t="s">
        <v>1163</v>
      </c>
      <c r="K430" s="288" t="s">
        <v>1082</v>
      </c>
      <c r="L430" s="289" t="s">
        <v>648</v>
      </c>
      <c r="M430" s="200" t="s">
        <v>648</v>
      </c>
      <c r="N430" s="200" t="s">
        <v>648</v>
      </c>
      <c r="O430" s="200" t="s">
        <v>648</v>
      </c>
      <c r="P430" s="200" t="s">
        <v>648</v>
      </c>
      <c r="Q430" s="200" t="s">
        <v>648</v>
      </c>
      <c r="R430" s="200" t="s">
        <v>648</v>
      </c>
      <c r="S430" s="200" t="s">
        <v>648</v>
      </c>
      <c r="T430" s="200" t="s">
        <v>648</v>
      </c>
      <c r="U430" s="200" t="s">
        <v>648</v>
      </c>
      <c r="V430" s="290"/>
      <c r="W430" s="290" t="s">
        <v>1771</v>
      </c>
      <c r="X430" s="290" t="s">
        <v>1771</v>
      </c>
      <c r="Y430" s="290" t="s">
        <v>1771</v>
      </c>
      <c r="Z430" s="290" t="s">
        <v>1771</v>
      </c>
      <c r="AA430" s="290" t="s">
        <v>1771</v>
      </c>
      <c r="AB430" s="290" t="s">
        <v>1771</v>
      </c>
      <c r="AC430" s="290" t="s">
        <v>1771</v>
      </c>
      <c r="AD430" s="290" t="s">
        <v>1771</v>
      </c>
      <c r="AE430" s="290" t="s">
        <v>1771</v>
      </c>
      <c r="AF430" s="290" t="s">
        <v>1771</v>
      </c>
      <c r="AG430" s="290" t="s">
        <v>1771</v>
      </c>
      <c r="AH430" s="290" t="s">
        <v>1771</v>
      </c>
      <c r="AI430" s="290" t="s">
        <v>1771</v>
      </c>
      <c r="AJ430" s="290" t="s">
        <v>1771</v>
      </c>
      <c r="AK430" s="290" t="s">
        <v>1771</v>
      </c>
      <c r="AL430" s="290" t="s">
        <v>1771</v>
      </c>
      <c r="AM430" s="290" t="s">
        <v>1771</v>
      </c>
      <c r="AN430" s="290" t="s">
        <v>1771</v>
      </c>
      <c r="AO430" s="290" t="s">
        <v>1771</v>
      </c>
      <c r="AP430" s="290" t="s">
        <v>1771</v>
      </c>
      <c r="AQ430" s="290" t="s">
        <v>1771</v>
      </c>
      <c r="AR430" s="290" t="s">
        <v>1771</v>
      </c>
      <c r="AS430" s="290" t="s">
        <v>1771</v>
      </c>
      <c r="AT430" s="290" t="s">
        <v>1771</v>
      </c>
      <c r="AU430" s="290" t="s">
        <v>1771</v>
      </c>
      <c r="AV430" s="290" t="s">
        <v>1771</v>
      </c>
      <c r="AW430" s="290" t="s">
        <v>1771</v>
      </c>
      <c r="AX430" s="290" t="s">
        <v>1771</v>
      </c>
      <c r="AY430" s="290" t="s">
        <v>1771</v>
      </c>
      <c r="AZ430" s="290" t="s">
        <v>1771</v>
      </c>
      <c r="BA430" s="290" t="s">
        <v>1771</v>
      </c>
      <c r="BB430" s="290" t="s">
        <v>1771</v>
      </c>
      <c r="BC430" s="290" t="s">
        <v>1771</v>
      </c>
      <c r="BD430" s="290" t="s">
        <v>1771</v>
      </c>
      <c r="BE430" s="290" t="s">
        <v>1771</v>
      </c>
      <c r="BF430" s="290" t="s">
        <v>1771</v>
      </c>
      <c r="BG430" s="290" t="s">
        <v>1771</v>
      </c>
      <c r="BH430" s="290" t="s">
        <v>1771</v>
      </c>
      <c r="BI430" s="290" t="s">
        <v>1771</v>
      </c>
      <c r="BJ430" s="290" t="s">
        <v>1771</v>
      </c>
      <c r="BK430" s="290" t="s">
        <v>1771</v>
      </c>
      <c r="BL430" s="290"/>
      <c r="BM430" s="290"/>
      <c r="BN430" s="290"/>
      <c r="BO430" s="290"/>
      <c r="BP430" s="290"/>
      <c r="BQ430" s="290"/>
      <c r="BR430" s="290"/>
      <c r="BS430" s="290"/>
      <c r="BT430" s="290"/>
      <c r="BU430" s="290"/>
      <c r="BV430" s="290"/>
      <c r="BW430" s="290"/>
      <c r="BX430" s="290"/>
      <c r="BY430" s="290"/>
      <c r="BZ430" s="290"/>
      <c r="CA430" s="291">
        <f t="shared" si="89"/>
        <v>0</v>
      </c>
      <c r="CB430" s="292">
        <f t="shared" si="90"/>
        <v>0</v>
      </c>
      <c r="CC430" s="291">
        <f t="shared" si="91"/>
        <v>0</v>
      </c>
      <c r="CD430" s="292">
        <f t="shared" si="92"/>
        <v>0</v>
      </c>
      <c r="CE430" s="291">
        <f t="shared" si="93"/>
        <v>0</v>
      </c>
      <c r="CF430" s="292">
        <f t="shared" si="94"/>
        <v>0</v>
      </c>
      <c r="CG430" s="291">
        <f t="shared" si="95"/>
        <v>0</v>
      </c>
      <c r="CH430" s="291" t="str">
        <f t="shared" si="96"/>
        <v>Chưa đạt</v>
      </c>
      <c r="CI430" s="291" t="str">
        <f t="shared" si="88"/>
        <v>Đạt mục tiêu</v>
      </c>
    </row>
    <row r="431" spans="1:87" s="36" customFormat="1" ht="15.75">
      <c r="A431" s="331"/>
      <c r="B431" s="711"/>
      <c r="C431" s="711"/>
      <c r="D431" s="711"/>
      <c r="E431" s="711"/>
      <c r="F431" s="711"/>
      <c r="G431" s="710" t="s">
        <v>1203</v>
      </c>
      <c r="H431" s="710"/>
      <c r="I431" s="332"/>
      <c r="J431" s="332"/>
      <c r="K431" s="333"/>
      <c r="L431" s="286">
        <v>173</v>
      </c>
      <c r="M431" s="286">
        <v>20</v>
      </c>
      <c r="N431" s="286">
        <v>18</v>
      </c>
      <c r="O431" s="286">
        <v>20</v>
      </c>
      <c r="P431" s="286">
        <v>20</v>
      </c>
      <c r="Q431" s="286">
        <v>19</v>
      </c>
      <c r="R431" s="286">
        <v>20</v>
      </c>
      <c r="S431" s="286">
        <v>19</v>
      </c>
      <c r="T431" s="286">
        <v>19</v>
      </c>
      <c r="U431" s="286">
        <v>15</v>
      </c>
      <c r="V431" s="286">
        <f t="shared" ref="V431" ca="1" si="97">SUM(V432:V436)</f>
        <v>13</v>
      </c>
      <c r="W431" s="286">
        <v>5</v>
      </c>
      <c r="X431" s="286">
        <v>5</v>
      </c>
      <c r="Y431" s="286">
        <v>5</v>
      </c>
      <c r="Z431" s="286">
        <v>5</v>
      </c>
      <c r="AA431" s="286">
        <v>5</v>
      </c>
      <c r="AB431" s="286">
        <v>5</v>
      </c>
      <c r="AC431" s="286">
        <v>5</v>
      </c>
      <c r="AD431" s="286">
        <v>5</v>
      </c>
      <c r="AE431" s="286">
        <v>5</v>
      </c>
      <c r="AF431" s="286">
        <v>5</v>
      </c>
      <c r="AG431" s="286">
        <v>5</v>
      </c>
      <c r="AH431" s="286">
        <v>5</v>
      </c>
      <c r="AI431" s="286">
        <v>5</v>
      </c>
      <c r="AJ431" s="286">
        <v>5</v>
      </c>
      <c r="AK431" s="286">
        <v>5</v>
      </c>
      <c r="AL431" s="286">
        <v>5</v>
      </c>
      <c r="AM431" s="286">
        <v>4</v>
      </c>
      <c r="AN431" s="286">
        <v>5</v>
      </c>
      <c r="AO431" s="286">
        <v>5</v>
      </c>
      <c r="AP431" s="286">
        <v>5</v>
      </c>
      <c r="AQ431" s="286">
        <v>5</v>
      </c>
      <c r="AR431" s="286">
        <v>5</v>
      </c>
      <c r="AS431" s="286">
        <f t="shared" ref="AS431:AV431" ca="1" si="98">SUM(AS432:AS436)</f>
        <v>0</v>
      </c>
      <c r="AT431" s="286">
        <f t="shared" ca="1" si="98"/>
        <v>0</v>
      </c>
      <c r="AU431" s="286">
        <f t="shared" ca="1" si="98"/>
        <v>0</v>
      </c>
      <c r="AV431" s="286">
        <f t="shared" ca="1" si="98"/>
        <v>0</v>
      </c>
      <c r="AW431" s="286">
        <v>5</v>
      </c>
      <c r="AX431" s="286">
        <v>5</v>
      </c>
      <c r="AY431" s="286">
        <v>5</v>
      </c>
      <c r="AZ431" s="286">
        <v>5</v>
      </c>
      <c r="BA431" s="286">
        <v>5</v>
      </c>
      <c r="BB431" s="286">
        <v>5</v>
      </c>
      <c r="BC431" s="286">
        <v>5</v>
      </c>
      <c r="BD431" s="286">
        <v>5</v>
      </c>
      <c r="BE431" s="286">
        <v>5</v>
      </c>
      <c r="BF431" s="286">
        <v>4</v>
      </c>
      <c r="BG431" s="286">
        <v>5</v>
      </c>
      <c r="BH431" s="286">
        <v>5</v>
      </c>
      <c r="BI431" s="286">
        <v>5</v>
      </c>
      <c r="BJ431" s="286">
        <v>5</v>
      </c>
      <c r="BK431" s="286">
        <v>5</v>
      </c>
      <c r="BL431" s="274"/>
      <c r="BM431" s="274"/>
      <c r="BN431" s="274"/>
      <c r="BO431" s="274"/>
      <c r="BP431" s="274"/>
      <c r="BQ431" s="274"/>
      <c r="BR431" s="274"/>
      <c r="BS431" s="274"/>
      <c r="BT431" s="274"/>
      <c r="BU431" s="274"/>
      <c r="BV431" s="274"/>
      <c r="BW431" s="274"/>
      <c r="BX431" s="274"/>
      <c r="BY431" s="274"/>
      <c r="BZ431" s="274"/>
      <c r="CA431" s="274"/>
      <c r="CB431" s="274"/>
      <c r="CC431" s="274"/>
      <c r="CD431" s="274"/>
      <c r="CE431" s="274"/>
      <c r="CF431" s="274"/>
      <c r="CG431" s="274"/>
      <c r="CH431" s="274"/>
      <c r="CI431" s="274"/>
    </row>
    <row r="432" spans="1:87" s="36" customFormat="1" ht="15.75">
      <c r="A432" s="331"/>
      <c r="B432" s="709"/>
      <c r="C432" s="709"/>
      <c r="D432" s="709"/>
      <c r="E432" s="709"/>
      <c r="F432" s="709"/>
      <c r="G432" s="710" t="s">
        <v>1128</v>
      </c>
      <c r="H432" s="710"/>
      <c r="I432" s="332"/>
      <c r="J432" s="332"/>
      <c r="K432" s="333"/>
      <c r="L432" s="334">
        <v>27</v>
      </c>
      <c r="M432" s="334">
        <v>3</v>
      </c>
      <c r="N432" s="334">
        <v>3</v>
      </c>
      <c r="O432" s="334">
        <v>3</v>
      </c>
      <c r="P432" s="334">
        <v>2</v>
      </c>
      <c r="Q432" s="334">
        <v>4</v>
      </c>
      <c r="R432" s="334">
        <v>4</v>
      </c>
      <c r="S432" s="334">
        <v>4</v>
      </c>
      <c r="T432" s="334">
        <v>2</v>
      </c>
      <c r="U432" s="334">
        <v>2</v>
      </c>
      <c r="V432" s="334">
        <f>COUNTIF(V$7:V$89,"x")</f>
        <v>9</v>
      </c>
      <c r="W432" s="334">
        <v>0</v>
      </c>
      <c r="X432" s="334">
        <v>1</v>
      </c>
      <c r="Y432" s="334">
        <v>1</v>
      </c>
      <c r="Z432" s="334">
        <v>1</v>
      </c>
      <c r="AA432" s="334">
        <v>1</v>
      </c>
      <c r="AB432" s="334">
        <v>1</v>
      </c>
      <c r="AC432" s="334">
        <v>0</v>
      </c>
      <c r="AD432" s="334">
        <v>1</v>
      </c>
      <c r="AE432" s="334">
        <v>1</v>
      </c>
      <c r="AF432" s="334">
        <v>0</v>
      </c>
      <c r="AG432" s="334">
        <v>1</v>
      </c>
      <c r="AH432" s="334">
        <v>1</v>
      </c>
      <c r="AI432" s="334">
        <v>0</v>
      </c>
      <c r="AJ432" s="334">
        <v>1</v>
      </c>
      <c r="AK432" s="334">
        <v>1</v>
      </c>
      <c r="AL432" s="334">
        <f>COUNTIF(AL$7:AL$89,"x")</f>
        <v>0</v>
      </c>
      <c r="AM432" s="334">
        <v>1</v>
      </c>
      <c r="AN432" s="334">
        <v>1</v>
      </c>
      <c r="AO432" s="334">
        <v>1</v>
      </c>
      <c r="AP432" s="334">
        <v>1</v>
      </c>
      <c r="AQ432" s="334">
        <v>1</v>
      </c>
      <c r="AR432" s="334">
        <v>1</v>
      </c>
      <c r="AS432" s="334">
        <f>COUNTIF(AS$7:AS$89,"x")</f>
        <v>0</v>
      </c>
      <c r="AT432" s="334">
        <f>COUNTIF(AT$7:AT$89,"x")</f>
        <v>0</v>
      </c>
      <c r="AU432" s="334">
        <f>COUNTIF(AU$7:AU$89,"x")</f>
        <v>0</v>
      </c>
      <c r="AV432" s="334">
        <f>COUNTIF(AV$7:AV$89,"x")</f>
        <v>0</v>
      </c>
      <c r="AW432" s="334">
        <v>0</v>
      </c>
      <c r="AX432" s="334">
        <v>1</v>
      </c>
      <c r="AY432" s="334">
        <v>1</v>
      </c>
      <c r="AZ432" s="334">
        <v>1</v>
      </c>
      <c r="BA432" s="334">
        <v>1</v>
      </c>
      <c r="BB432" s="334">
        <v>1</v>
      </c>
      <c r="BC432" s="334">
        <v>1</v>
      </c>
      <c r="BD432" s="334">
        <v>0</v>
      </c>
      <c r="BE432" s="334">
        <v>1</v>
      </c>
      <c r="BF432" s="334">
        <v>0</v>
      </c>
      <c r="BG432" s="334">
        <v>1</v>
      </c>
      <c r="BH432" s="334">
        <v>0</v>
      </c>
      <c r="BI432" s="334">
        <v>1</v>
      </c>
      <c r="BJ432" s="334">
        <v>1</v>
      </c>
      <c r="BK432" s="334">
        <v>0</v>
      </c>
      <c r="BL432" s="274"/>
      <c r="BM432" s="274"/>
      <c r="BN432" s="274"/>
      <c r="BO432" s="274"/>
      <c r="BP432" s="274"/>
      <c r="BQ432" s="274"/>
      <c r="BR432" s="274"/>
      <c r="BS432" s="274"/>
      <c r="BT432" s="274"/>
      <c r="BU432" s="274"/>
      <c r="BV432" s="274"/>
      <c r="BW432" s="274"/>
      <c r="BX432" s="274"/>
      <c r="BY432" s="274"/>
      <c r="BZ432" s="274"/>
      <c r="CA432" s="274"/>
      <c r="CB432" s="274"/>
      <c r="CC432" s="274"/>
      <c r="CD432" s="274"/>
      <c r="CE432" s="274"/>
      <c r="CF432" s="274"/>
      <c r="CG432" s="274"/>
      <c r="CH432" s="274"/>
      <c r="CI432" s="274"/>
    </row>
    <row r="433" spans="1:87" s="36" customFormat="1" ht="15.75">
      <c r="A433" s="331"/>
      <c r="B433" s="709"/>
      <c r="C433" s="709"/>
      <c r="D433" s="709"/>
      <c r="E433" s="709"/>
      <c r="F433" s="709"/>
      <c r="G433" s="710" t="s">
        <v>1129</v>
      </c>
      <c r="H433" s="710"/>
      <c r="I433" s="332"/>
      <c r="J433" s="332"/>
      <c r="K433" s="333"/>
      <c r="L433" s="334">
        <v>37</v>
      </c>
      <c r="M433" s="334">
        <v>5</v>
      </c>
      <c r="N433" s="334">
        <v>5</v>
      </c>
      <c r="O433" s="334">
        <v>4</v>
      </c>
      <c r="P433" s="334">
        <v>5</v>
      </c>
      <c r="Q433" s="334">
        <v>3</v>
      </c>
      <c r="R433" s="334">
        <v>4</v>
      </c>
      <c r="S433" s="334">
        <v>3</v>
      </c>
      <c r="T433" s="334">
        <v>5</v>
      </c>
      <c r="U433" s="334">
        <v>3</v>
      </c>
      <c r="V433" s="334">
        <f>COUNTIF(V$92:V$236,"x")</f>
        <v>4</v>
      </c>
      <c r="W433" s="334">
        <v>2</v>
      </c>
      <c r="X433" s="334">
        <v>1</v>
      </c>
      <c r="Y433" s="334">
        <v>1</v>
      </c>
      <c r="Z433" s="334">
        <v>1</v>
      </c>
      <c r="AA433" s="334">
        <v>1</v>
      </c>
      <c r="AB433" s="334">
        <v>1</v>
      </c>
      <c r="AC433" s="334">
        <v>1</v>
      </c>
      <c r="AD433" s="334">
        <v>2</v>
      </c>
      <c r="AE433" s="334">
        <v>1</v>
      </c>
      <c r="AF433" s="334">
        <v>2</v>
      </c>
      <c r="AG433" s="334">
        <v>1</v>
      </c>
      <c r="AH433" s="334">
        <v>1</v>
      </c>
      <c r="AI433" s="334">
        <v>2</v>
      </c>
      <c r="AJ433" s="334">
        <v>0</v>
      </c>
      <c r="AK433" s="334">
        <v>1</v>
      </c>
      <c r="AL433" s="334">
        <v>2</v>
      </c>
      <c r="AM433" s="334">
        <v>1</v>
      </c>
      <c r="AN433" s="334">
        <v>1</v>
      </c>
      <c r="AO433" s="334">
        <v>0</v>
      </c>
      <c r="AP433" s="334">
        <v>1</v>
      </c>
      <c r="AQ433" s="334">
        <v>0</v>
      </c>
      <c r="AR433" s="334">
        <v>1</v>
      </c>
      <c r="AS433" s="334">
        <f>COUNTIF(AS$92:AS$236,"x")</f>
        <v>0</v>
      </c>
      <c r="AT433" s="334">
        <f>COUNTIF(AT$92:AT$236,"x")</f>
        <v>0</v>
      </c>
      <c r="AU433" s="334">
        <f>COUNTIF(AU$92:AU$236,"x")</f>
        <v>0</v>
      </c>
      <c r="AV433" s="334">
        <f>COUNTIF(AV$92:AV$236,"x")</f>
        <v>0</v>
      </c>
      <c r="AW433" s="334">
        <v>2</v>
      </c>
      <c r="AX433" s="334">
        <v>2</v>
      </c>
      <c r="AY433" s="334">
        <v>1</v>
      </c>
      <c r="AZ433" s="334">
        <v>1</v>
      </c>
      <c r="BA433" s="334">
        <v>0</v>
      </c>
      <c r="BB433" s="334">
        <v>2</v>
      </c>
      <c r="BC433" s="334">
        <v>0</v>
      </c>
      <c r="BD433" s="334">
        <v>2</v>
      </c>
      <c r="BE433" s="334">
        <v>1</v>
      </c>
      <c r="BF433" s="334">
        <v>1</v>
      </c>
      <c r="BG433" s="334">
        <v>1</v>
      </c>
      <c r="BH433" s="334">
        <v>2</v>
      </c>
      <c r="BI433" s="334">
        <v>1</v>
      </c>
      <c r="BJ433" s="334">
        <v>1</v>
      </c>
      <c r="BK433" s="334">
        <v>2</v>
      </c>
      <c r="BL433" s="274"/>
      <c r="BM433" s="274"/>
      <c r="BN433" s="274"/>
      <c r="BO433" s="274"/>
      <c r="BP433" s="274"/>
      <c r="BQ433" s="274"/>
      <c r="BR433" s="274"/>
      <c r="BS433" s="274"/>
      <c r="BT433" s="274"/>
      <c r="BU433" s="274"/>
      <c r="BV433" s="274"/>
      <c r="BW433" s="274"/>
      <c r="BX433" s="274"/>
      <c r="BY433" s="274"/>
      <c r="BZ433" s="274"/>
      <c r="CA433" s="274"/>
      <c r="CB433" s="274"/>
      <c r="CC433" s="274"/>
      <c r="CD433" s="274"/>
      <c r="CE433" s="274"/>
      <c r="CF433" s="274"/>
      <c r="CG433" s="274"/>
      <c r="CH433" s="274"/>
      <c r="CI433" s="274"/>
    </row>
    <row r="434" spans="1:87" s="36" customFormat="1" ht="15.75">
      <c r="A434" s="331"/>
      <c r="B434" s="709"/>
      <c r="C434" s="709"/>
      <c r="D434" s="709"/>
      <c r="E434" s="709"/>
      <c r="F434" s="709"/>
      <c r="G434" s="710" t="s">
        <v>1130</v>
      </c>
      <c r="H434" s="710"/>
      <c r="I434" s="332"/>
      <c r="J434" s="332"/>
      <c r="K434" s="333"/>
      <c r="L434" s="334">
        <v>34</v>
      </c>
      <c r="M434" s="334">
        <v>4</v>
      </c>
      <c r="N434" s="334">
        <v>4</v>
      </c>
      <c r="O434" s="334">
        <v>4</v>
      </c>
      <c r="P434" s="334">
        <v>4</v>
      </c>
      <c r="Q434" s="334">
        <v>4</v>
      </c>
      <c r="R434" s="334">
        <v>4</v>
      </c>
      <c r="S434" s="334">
        <v>3</v>
      </c>
      <c r="T434" s="334">
        <v>4</v>
      </c>
      <c r="U434" s="334">
        <v>3</v>
      </c>
      <c r="V434" s="334">
        <f>COUNTIF(V$237:V$334,"x")</f>
        <v>0</v>
      </c>
      <c r="W434" s="334">
        <v>1</v>
      </c>
      <c r="X434" s="334">
        <v>1</v>
      </c>
      <c r="Y434" s="334">
        <v>1</v>
      </c>
      <c r="Z434" s="334">
        <v>1</v>
      </c>
      <c r="AA434" s="334">
        <v>1</v>
      </c>
      <c r="AB434" s="334">
        <v>1</v>
      </c>
      <c r="AC434" s="334">
        <v>1</v>
      </c>
      <c r="AD434" s="334">
        <v>1</v>
      </c>
      <c r="AE434" s="334">
        <v>1</v>
      </c>
      <c r="AF434" s="334">
        <v>1</v>
      </c>
      <c r="AG434" s="334">
        <v>1</v>
      </c>
      <c r="AH434" s="334">
        <v>1</v>
      </c>
      <c r="AI434" s="334">
        <v>1</v>
      </c>
      <c r="AJ434" s="334">
        <v>1</v>
      </c>
      <c r="AK434" s="334">
        <v>1</v>
      </c>
      <c r="AL434" s="334">
        <v>1</v>
      </c>
      <c r="AM434" s="334">
        <v>1</v>
      </c>
      <c r="AN434" s="334">
        <v>1</v>
      </c>
      <c r="AO434" s="334">
        <v>1</v>
      </c>
      <c r="AP434" s="334">
        <v>1</v>
      </c>
      <c r="AQ434" s="334">
        <v>1</v>
      </c>
      <c r="AR434" s="334">
        <v>1</v>
      </c>
      <c r="AS434" s="334">
        <f>COUNTIF(AS$237:AS$334,"x")</f>
        <v>0</v>
      </c>
      <c r="AT434" s="334">
        <f>COUNTIF(AT$237:AT$334,"x")</f>
        <v>0</v>
      </c>
      <c r="AU434" s="334">
        <f>COUNTIF(AU$237:AU$334,"x")</f>
        <v>0</v>
      </c>
      <c r="AV434" s="334">
        <f>COUNTIF(AV$237:AV$334,"x")</f>
        <v>0</v>
      </c>
      <c r="AW434" s="334">
        <v>1</v>
      </c>
      <c r="AX434" s="334">
        <v>1</v>
      </c>
      <c r="AY434" s="334">
        <v>1</v>
      </c>
      <c r="AZ434" s="334">
        <v>1</v>
      </c>
      <c r="BA434" s="334">
        <v>1</v>
      </c>
      <c r="BB434" s="334">
        <v>0</v>
      </c>
      <c r="BC434" s="334">
        <v>1</v>
      </c>
      <c r="BD434" s="334">
        <v>1</v>
      </c>
      <c r="BE434" s="334">
        <v>1</v>
      </c>
      <c r="BF434" s="334">
        <v>1</v>
      </c>
      <c r="BG434" s="334">
        <v>1</v>
      </c>
      <c r="BH434" s="334">
        <v>1</v>
      </c>
      <c r="BI434" s="334">
        <v>1</v>
      </c>
      <c r="BJ434" s="334">
        <v>0</v>
      </c>
      <c r="BK434" s="334">
        <v>1</v>
      </c>
      <c r="BL434" s="274"/>
      <c r="BM434" s="274"/>
      <c r="BN434" s="274"/>
      <c r="BO434" s="274"/>
      <c r="BP434" s="274"/>
      <c r="BQ434" s="274"/>
      <c r="BR434" s="274"/>
      <c r="BS434" s="274"/>
      <c r="BT434" s="274"/>
      <c r="BU434" s="274"/>
      <c r="BV434" s="274"/>
      <c r="BW434" s="274"/>
      <c r="BX434" s="274"/>
      <c r="BY434" s="274"/>
      <c r="BZ434" s="274"/>
      <c r="CA434" s="274"/>
      <c r="CB434" s="274"/>
      <c r="CC434" s="274"/>
      <c r="CD434" s="274"/>
      <c r="CE434" s="274"/>
      <c r="CF434" s="274"/>
      <c r="CG434" s="274"/>
      <c r="CH434" s="274"/>
      <c r="CI434" s="274"/>
    </row>
    <row r="435" spans="1:87" s="36" customFormat="1" ht="15.75">
      <c r="A435" s="331"/>
      <c r="B435" s="709"/>
      <c r="C435" s="709"/>
      <c r="D435" s="709"/>
      <c r="E435" s="709"/>
      <c r="F435" s="709"/>
      <c r="G435" s="710" t="s">
        <v>1131</v>
      </c>
      <c r="H435" s="710"/>
      <c r="I435" s="332"/>
      <c r="J435" s="332"/>
      <c r="K435" s="333"/>
      <c r="L435" s="334">
        <v>8</v>
      </c>
      <c r="M435" s="334">
        <v>0</v>
      </c>
      <c r="N435" s="334">
        <v>1</v>
      </c>
      <c r="O435" s="334">
        <v>1</v>
      </c>
      <c r="P435" s="334">
        <v>1</v>
      </c>
      <c r="Q435" s="334">
        <v>1</v>
      </c>
      <c r="R435" s="334">
        <v>1</v>
      </c>
      <c r="S435" s="334">
        <v>2</v>
      </c>
      <c r="T435" s="334">
        <v>0</v>
      </c>
      <c r="U435" s="334">
        <v>1</v>
      </c>
      <c r="V435" s="334">
        <f>COUNTIF(V$335:V$401,"x")</f>
        <v>0</v>
      </c>
      <c r="W435" s="334">
        <v>0</v>
      </c>
      <c r="X435" s="334">
        <v>0</v>
      </c>
      <c r="Y435" s="334">
        <v>0</v>
      </c>
      <c r="Z435" s="334">
        <f>COUNTIF(Z$335:Z$401,"x")</f>
        <v>0</v>
      </c>
      <c r="AA435" s="334">
        <v>0</v>
      </c>
      <c r="AB435" s="334">
        <v>0</v>
      </c>
      <c r="AC435" s="334">
        <v>1</v>
      </c>
      <c r="AD435" s="334">
        <v>0</v>
      </c>
      <c r="AE435" s="334">
        <v>1</v>
      </c>
      <c r="AF435" s="334">
        <v>0</v>
      </c>
      <c r="AG435" s="334">
        <v>0</v>
      </c>
      <c r="AH435" s="334">
        <v>0</v>
      </c>
      <c r="AI435" s="334">
        <v>0</v>
      </c>
      <c r="AJ435" s="334">
        <v>1</v>
      </c>
      <c r="AK435" s="334">
        <v>0</v>
      </c>
      <c r="AL435" s="334">
        <f>COUNTIF(AL$335:AL$401,"x")</f>
        <v>0</v>
      </c>
      <c r="AM435" s="334">
        <v>0</v>
      </c>
      <c r="AN435" s="334">
        <v>0</v>
      </c>
      <c r="AO435" s="334">
        <v>1</v>
      </c>
      <c r="AP435" s="334">
        <v>0</v>
      </c>
      <c r="AQ435" s="334">
        <v>1</v>
      </c>
      <c r="AR435" s="334">
        <v>0</v>
      </c>
      <c r="AS435" s="334">
        <f>COUNTIF(AS$335:AS$401,"x")</f>
        <v>0</v>
      </c>
      <c r="AT435" s="334">
        <f>COUNTIF(AT$335:AT$401,"x")</f>
        <v>0</v>
      </c>
      <c r="AU435" s="334">
        <f>COUNTIF(AU$335:AU$401,"x")</f>
        <v>0</v>
      </c>
      <c r="AV435" s="334">
        <f>COUNTIF(AV$335:AV$401,"x")</f>
        <v>0</v>
      </c>
      <c r="AW435" s="334">
        <v>0</v>
      </c>
      <c r="AX435" s="334">
        <v>0</v>
      </c>
      <c r="AY435" s="334">
        <v>0</v>
      </c>
      <c r="AZ435" s="334">
        <v>0</v>
      </c>
      <c r="BA435" s="334">
        <v>1</v>
      </c>
      <c r="BB435" s="334">
        <v>0</v>
      </c>
      <c r="BC435" s="334">
        <v>1</v>
      </c>
      <c r="BD435" s="334">
        <v>0</v>
      </c>
      <c r="BE435" s="334">
        <v>0</v>
      </c>
      <c r="BF435" s="334">
        <v>0</v>
      </c>
      <c r="BG435" s="334">
        <v>0</v>
      </c>
      <c r="BH435" s="334">
        <v>0</v>
      </c>
      <c r="BI435" s="334">
        <v>0</v>
      </c>
      <c r="BJ435" s="334">
        <v>1</v>
      </c>
      <c r="BK435" s="334">
        <v>0</v>
      </c>
      <c r="BL435" s="274"/>
      <c r="BM435" s="274"/>
      <c r="BN435" s="274"/>
      <c r="BO435" s="274"/>
      <c r="BP435" s="274"/>
      <c r="BQ435" s="274"/>
      <c r="BR435" s="274"/>
      <c r="BS435" s="274"/>
      <c r="BT435" s="274"/>
      <c r="BU435" s="274"/>
      <c r="BV435" s="274"/>
      <c r="BW435" s="274"/>
      <c r="BX435" s="274"/>
      <c r="BY435" s="274"/>
      <c r="BZ435" s="274"/>
      <c r="CA435" s="274"/>
      <c r="CB435" s="274"/>
      <c r="CC435" s="274"/>
      <c r="CD435" s="274"/>
      <c r="CE435" s="274"/>
      <c r="CF435" s="274"/>
      <c r="CG435" s="274"/>
      <c r="CH435" s="274"/>
      <c r="CI435" s="274"/>
    </row>
    <row r="436" spans="1:87" s="36" customFormat="1" ht="15.75">
      <c r="A436" s="331"/>
      <c r="B436" s="709"/>
      <c r="C436" s="709"/>
      <c r="D436" s="709"/>
      <c r="E436" s="709"/>
      <c r="F436" s="709"/>
      <c r="G436" s="710" t="s">
        <v>1132</v>
      </c>
      <c r="H436" s="710"/>
      <c r="I436" s="332"/>
      <c r="J436" s="332"/>
      <c r="K436" s="333"/>
      <c r="L436" s="334">
        <v>67</v>
      </c>
      <c r="M436" s="334">
        <v>8</v>
      </c>
      <c r="N436" s="334">
        <v>7</v>
      </c>
      <c r="O436" s="334">
        <v>8</v>
      </c>
      <c r="P436" s="334">
        <v>8</v>
      </c>
      <c r="Q436" s="334">
        <v>7</v>
      </c>
      <c r="R436" s="334">
        <v>7</v>
      </c>
      <c r="S436" s="334">
        <v>8</v>
      </c>
      <c r="T436" s="334">
        <v>8</v>
      </c>
      <c r="U436" s="334">
        <v>6</v>
      </c>
      <c r="V436" s="334">
        <f ca="1">COUNTIF(V$403:V$551,"x")</f>
        <v>0</v>
      </c>
      <c r="W436" s="334">
        <v>2</v>
      </c>
      <c r="X436" s="334">
        <v>2</v>
      </c>
      <c r="Y436" s="334">
        <v>2</v>
      </c>
      <c r="Z436" s="334">
        <v>2</v>
      </c>
      <c r="AA436" s="334">
        <v>2</v>
      </c>
      <c r="AB436" s="334">
        <v>2</v>
      </c>
      <c r="AC436" s="334">
        <v>2</v>
      </c>
      <c r="AD436" s="334">
        <v>1</v>
      </c>
      <c r="AE436" s="334">
        <v>1</v>
      </c>
      <c r="AF436" s="334">
        <v>2</v>
      </c>
      <c r="AG436" s="334">
        <v>2</v>
      </c>
      <c r="AH436" s="334">
        <v>2</v>
      </c>
      <c r="AI436" s="334">
        <v>2</v>
      </c>
      <c r="AJ436" s="334">
        <v>2</v>
      </c>
      <c r="AK436" s="334">
        <v>2</v>
      </c>
      <c r="AL436" s="334">
        <v>2</v>
      </c>
      <c r="AM436" s="334">
        <v>1</v>
      </c>
      <c r="AN436" s="334">
        <v>2</v>
      </c>
      <c r="AO436" s="334">
        <v>2</v>
      </c>
      <c r="AP436" s="334">
        <v>2</v>
      </c>
      <c r="AQ436" s="334">
        <v>2</v>
      </c>
      <c r="AR436" s="334">
        <v>2</v>
      </c>
      <c r="AS436" s="334">
        <f ca="1">COUNTIF(AS$403:AS$551,"x")</f>
        <v>0</v>
      </c>
      <c r="AT436" s="334">
        <f ca="1">COUNTIF(AT$403:AT$551,"x")</f>
        <v>0</v>
      </c>
      <c r="AU436" s="334">
        <f ca="1">COUNTIF(AU$403:AU$551,"x")</f>
        <v>0</v>
      </c>
      <c r="AV436" s="334">
        <f ca="1">COUNTIF(AV$403:AV$551,"x")</f>
        <v>0</v>
      </c>
      <c r="AW436" s="334">
        <v>2</v>
      </c>
      <c r="AX436" s="334">
        <v>1</v>
      </c>
      <c r="AY436" s="334">
        <v>2</v>
      </c>
      <c r="AZ436" s="334">
        <v>2</v>
      </c>
      <c r="BA436" s="334">
        <v>2</v>
      </c>
      <c r="BB436" s="334">
        <v>2</v>
      </c>
      <c r="BC436" s="334">
        <v>2</v>
      </c>
      <c r="BD436" s="334">
        <v>2</v>
      </c>
      <c r="BE436" s="334">
        <v>2</v>
      </c>
      <c r="BF436" s="334">
        <v>2</v>
      </c>
      <c r="BG436" s="334">
        <v>2</v>
      </c>
      <c r="BH436" s="334">
        <v>2</v>
      </c>
      <c r="BI436" s="334">
        <v>2</v>
      </c>
      <c r="BJ436" s="334">
        <v>2</v>
      </c>
      <c r="BK436" s="334">
        <v>2</v>
      </c>
      <c r="BL436" s="274"/>
      <c r="BM436" s="274"/>
      <c r="BN436" s="274"/>
      <c r="BO436" s="274"/>
      <c r="BP436" s="274"/>
      <c r="BQ436" s="274"/>
      <c r="BR436" s="274"/>
      <c r="BS436" s="274"/>
      <c r="BT436" s="274"/>
      <c r="BU436" s="274"/>
      <c r="BV436" s="274"/>
      <c r="BW436" s="274"/>
      <c r="BX436" s="274"/>
      <c r="BY436" s="274"/>
      <c r="BZ436" s="274"/>
      <c r="CA436" s="274"/>
      <c r="CB436" s="274"/>
      <c r="CC436" s="274"/>
      <c r="CD436" s="274"/>
      <c r="CE436" s="274"/>
      <c r="CF436" s="274"/>
      <c r="CG436" s="274"/>
      <c r="CH436" s="274"/>
      <c r="CI436" s="274"/>
    </row>
    <row r="437" spans="1:87" s="36" customFormat="1" ht="15.75">
      <c r="A437" s="37"/>
      <c r="B437" s="37"/>
      <c r="C437" s="42"/>
      <c r="D437" s="38"/>
      <c r="E437" s="42"/>
      <c r="F437" s="38"/>
    </row>
    <row r="438" spans="1:87" s="36" customFormat="1" ht="15.75">
      <c r="A438" s="37"/>
      <c r="B438" s="37"/>
      <c r="C438" s="42"/>
      <c r="D438" s="38"/>
      <c r="E438" s="42"/>
      <c r="F438" s="38"/>
      <c r="G438" s="688" t="s">
        <v>1127</v>
      </c>
      <c r="H438" s="689"/>
      <c r="I438" s="367"/>
      <c r="J438" s="367"/>
      <c r="K438" s="367"/>
      <c r="L438" s="367"/>
      <c r="M438" s="367"/>
      <c r="N438" s="367"/>
      <c r="O438" s="367"/>
      <c r="P438" s="367"/>
      <c r="Q438" s="367"/>
      <c r="R438" s="367"/>
      <c r="S438" s="367"/>
      <c r="T438" s="367"/>
      <c r="U438" s="367"/>
      <c r="V438" s="367"/>
      <c r="W438" s="366">
        <f ca="1">SUM(W439:W447)</f>
        <v>48</v>
      </c>
      <c r="X438" s="366">
        <f t="shared" ref="X438:BJ438" ca="1" si="99">SUM(X439:X447)</f>
        <v>40</v>
      </c>
      <c r="Y438" s="366">
        <f t="shared" ca="1" si="99"/>
        <v>40</v>
      </c>
      <c r="Z438" s="366">
        <f t="shared" ca="1" si="99"/>
        <v>45</v>
      </c>
      <c r="AA438" s="366">
        <f t="shared" ca="1" si="99"/>
        <v>45</v>
      </c>
      <c r="AB438" s="366">
        <f t="shared" ca="1" si="99"/>
        <v>43</v>
      </c>
      <c r="AC438" s="366">
        <f t="shared" ca="1" si="99"/>
        <v>46</v>
      </c>
      <c r="AD438" s="366">
        <f t="shared" ca="1" si="99"/>
        <v>43</v>
      </c>
      <c r="AE438" s="366">
        <f t="shared" ca="1" si="99"/>
        <v>42</v>
      </c>
      <c r="AF438" s="366">
        <f t="shared" ca="1" si="99"/>
        <v>40</v>
      </c>
      <c r="AG438" s="366">
        <f t="shared" ca="1" si="99"/>
        <v>40</v>
      </c>
      <c r="AH438" s="366">
        <f t="shared" ca="1" si="99"/>
        <v>45</v>
      </c>
      <c r="AI438" s="366">
        <f t="shared" ca="1" si="99"/>
        <v>36</v>
      </c>
      <c r="AJ438" s="366">
        <f t="shared" ca="1" si="99"/>
        <v>47</v>
      </c>
      <c r="AK438" s="366">
        <f t="shared" ca="1" si="99"/>
        <v>49</v>
      </c>
      <c r="AL438" s="366">
        <f t="shared" ca="1" si="99"/>
        <v>46</v>
      </c>
      <c r="AM438" s="366">
        <f t="shared" ca="1" si="99"/>
        <v>50</v>
      </c>
      <c r="AN438" s="366">
        <f t="shared" ca="1" si="99"/>
        <v>46</v>
      </c>
      <c r="AO438" s="366">
        <f t="shared" ca="1" si="99"/>
        <v>53</v>
      </c>
      <c r="AP438" s="366">
        <f t="shared" ca="1" si="99"/>
        <v>47</v>
      </c>
      <c r="AQ438" s="366">
        <f t="shared" ca="1" si="99"/>
        <v>47</v>
      </c>
      <c r="AR438" s="394">
        <f t="shared" ref="AR438" ca="1" si="100">COUNTIF(AR$7:AR$551,"ĐTT")</f>
        <v>7</v>
      </c>
      <c r="AS438" s="366">
        <f t="shared" ca="1" si="99"/>
        <v>47</v>
      </c>
      <c r="AT438" s="366">
        <f t="shared" ca="1" si="99"/>
        <v>47</v>
      </c>
      <c r="AU438" s="366">
        <f t="shared" ca="1" si="99"/>
        <v>47</v>
      </c>
      <c r="AV438" s="366">
        <f t="shared" ca="1" si="99"/>
        <v>47</v>
      </c>
      <c r="AW438" s="366">
        <f t="shared" ca="1" si="99"/>
        <v>45</v>
      </c>
      <c r="AX438" s="366">
        <f t="shared" ca="1" si="99"/>
        <v>49</v>
      </c>
      <c r="AY438" s="366">
        <f t="shared" ca="1" si="99"/>
        <v>46</v>
      </c>
      <c r="AZ438" s="366">
        <f t="shared" ca="1" si="99"/>
        <v>49</v>
      </c>
      <c r="BA438" s="366">
        <f t="shared" ca="1" si="99"/>
        <v>45</v>
      </c>
      <c r="BB438" s="366">
        <f t="shared" ca="1" si="99"/>
        <v>59</v>
      </c>
      <c r="BC438" s="366">
        <f t="shared" ca="1" si="99"/>
        <v>46</v>
      </c>
      <c r="BD438" s="366">
        <f t="shared" ca="1" si="99"/>
        <v>44</v>
      </c>
      <c r="BE438" s="366">
        <f t="shared" ca="1" si="99"/>
        <v>51</v>
      </c>
      <c r="BF438" s="366">
        <f t="shared" ca="1" si="99"/>
        <v>54</v>
      </c>
      <c r="BG438" s="366">
        <f t="shared" ca="1" si="99"/>
        <v>47</v>
      </c>
      <c r="BH438" s="366">
        <f t="shared" ca="1" si="99"/>
        <v>48</v>
      </c>
      <c r="BI438" s="366">
        <f t="shared" ca="1" si="99"/>
        <v>44</v>
      </c>
      <c r="BJ438" s="366">
        <f t="shared" ca="1" si="99"/>
        <v>47</v>
      </c>
    </row>
    <row r="439" spans="1:87" s="36" customFormat="1" ht="15.75">
      <c r="A439" s="37"/>
      <c r="B439" s="37"/>
      <c r="C439" s="42"/>
      <c r="D439" s="38"/>
      <c r="E439" s="42"/>
      <c r="F439" s="38"/>
      <c r="G439" s="612" t="s">
        <v>1209</v>
      </c>
      <c r="H439" s="613"/>
      <c r="I439" s="367"/>
      <c r="J439" s="367"/>
      <c r="K439" s="367"/>
      <c r="L439" s="367"/>
      <c r="M439" s="367"/>
      <c r="N439" s="367"/>
      <c r="O439" s="367"/>
      <c r="P439" s="367"/>
      <c r="Q439" s="367"/>
      <c r="R439" s="367"/>
      <c r="S439" s="367"/>
      <c r="T439" s="367"/>
      <c r="U439" s="367"/>
      <c r="V439" s="367"/>
      <c r="W439" s="394">
        <f t="shared" ref="W439:AQ439" ca="1" si="101">COUNTIF(W$7:W$551,"ĐTT")</f>
        <v>12</v>
      </c>
      <c r="X439" s="394">
        <f t="shared" ca="1" si="101"/>
        <v>9</v>
      </c>
      <c r="Y439" s="394">
        <f t="shared" ca="1" si="101"/>
        <v>11</v>
      </c>
      <c r="Z439" s="394">
        <f t="shared" ca="1" si="101"/>
        <v>9</v>
      </c>
      <c r="AA439" s="394">
        <f t="shared" ca="1" si="101"/>
        <v>9</v>
      </c>
      <c r="AB439" s="394">
        <f t="shared" ca="1" si="101"/>
        <v>10</v>
      </c>
      <c r="AC439" s="394">
        <f t="shared" ca="1" si="101"/>
        <v>10</v>
      </c>
      <c r="AD439" s="394">
        <f t="shared" ca="1" si="101"/>
        <v>11</v>
      </c>
      <c r="AE439" s="394">
        <f t="shared" ca="1" si="101"/>
        <v>10</v>
      </c>
      <c r="AF439" s="394">
        <f t="shared" ca="1" si="101"/>
        <v>10</v>
      </c>
      <c r="AG439" s="394">
        <f t="shared" ca="1" si="101"/>
        <v>10</v>
      </c>
      <c r="AH439" s="394">
        <f t="shared" ca="1" si="101"/>
        <v>10</v>
      </c>
      <c r="AI439" s="394">
        <f t="shared" ca="1" si="101"/>
        <v>7</v>
      </c>
      <c r="AJ439" s="394">
        <f t="shared" ca="1" si="101"/>
        <v>7</v>
      </c>
      <c r="AK439" s="394">
        <f t="shared" ca="1" si="101"/>
        <v>8</v>
      </c>
      <c r="AL439" s="394">
        <f t="shared" ca="1" si="101"/>
        <v>10</v>
      </c>
      <c r="AM439" s="394">
        <f t="shared" ca="1" si="101"/>
        <v>8</v>
      </c>
      <c r="AN439" s="394">
        <f t="shared" ca="1" si="101"/>
        <v>7</v>
      </c>
      <c r="AO439" s="394">
        <f t="shared" ca="1" si="101"/>
        <v>7</v>
      </c>
      <c r="AP439" s="394">
        <f t="shared" ca="1" si="101"/>
        <v>7</v>
      </c>
      <c r="AQ439" s="394">
        <f t="shared" ca="1" si="101"/>
        <v>7</v>
      </c>
      <c r="AR439" s="394">
        <f t="shared" ref="AR439" ca="1" si="102">COUNTIF(AR$7:AR$551,"TDS")</f>
        <v>1</v>
      </c>
      <c r="AS439" s="394">
        <f t="shared" ref="AS439:BJ439" ca="1" si="103">COUNTIF(AS$7:AS$551,"ĐTT")</f>
        <v>10</v>
      </c>
      <c r="AT439" s="394">
        <f t="shared" ca="1" si="103"/>
        <v>10</v>
      </c>
      <c r="AU439" s="394">
        <f t="shared" ca="1" si="103"/>
        <v>10</v>
      </c>
      <c r="AV439" s="394">
        <f t="shared" ca="1" si="103"/>
        <v>10</v>
      </c>
      <c r="AW439" s="394">
        <f t="shared" ca="1" si="103"/>
        <v>7</v>
      </c>
      <c r="AX439" s="394">
        <f t="shared" ca="1" si="103"/>
        <v>9</v>
      </c>
      <c r="AY439" s="394">
        <f t="shared" ca="1" si="103"/>
        <v>7</v>
      </c>
      <c r="AZ439" s="394">
        <f t="shared" ca="1" si="103"/>
        <v>8</v>
      </c>
      <c r="BA439" s="394">
        <f t="shared" ca="1" si="103"/>
        <v>7</v>
      </c>
      <c r="BB439" s="394">
        <f t="shared" ca="1" si="103"/>
        <v>9</v>
      </c>
      <c r="BC439" s="394">
        <f t="shared" ca="1" si="103"/>
        <v>7</v>
      </c>
      <c r="BD439" s="394">
        <f t="shared" ca="1" si="103"/>
        <v>7</v>
      </c>
      <c r="BE439" s="394">
        <f t="shared" ca="1" si="103"/>
        <v>9</v>
      </c>
      <c r="BF439" s="394">
        <f t="shared" ca="1" si="103"/>
        <v>10</v>
      </c>
      <c r="BG439" s="394">
        <f t="shared" ca="1" si="103"/>
        <v>7</v>
      </c>
      <c r="BH439" s="394">
        <f t="shared" ca="1" si="103"/>
        <v>7</v>
      </c>
      <c r="BI439" s="394">
        <f t="shared" ca="1" si="103"/>
        <v>7</v>
      </c>
      <c r="BJ439" s="394">
        <f t="shared" ca="1" si="103"/>
        <v>7</v>
      </c>
    </row>
    <row r="440" spans="1:87" s="36" customFormat="1" ht="15.75">
      <c r="A440" s="37"/>
      <c r="B440" s="37"/>
      <c r="C440" s="42"/>
      <c r="D440" s="38"/>
      <c r="E440" s="42"/>
      <c r="F440" s="38"/>
      <c r="G440" s="612" t="s">
        <v>1210</v>
      </c>
      <c r="H440" s="613"/>
      <c r="I440" s="367"/>
      <c r="J440" s="367"/>
      <c r="K440" s="367"/>
      <c r="L440" s="367"/>
      <c r="M440" s="367"/>
      <c r="N440" s="367"/>
      <c r="O440" s="367"/>
      <c r="P440" s="367"/>
      <c r="Q440" s="367"/>
      <c r="R440" s="367"/>
      <c r="S440" s="367"/>
      <c r="T440" s="367"/>
      <c r="U440" s="367"/>
      <c r="V440" s="367"/>
      <c r="W440" s="394">
        <f t="shared" ref="W440:AQ440" ca="1" si="104">COUNTIF(W$7:W$551,"TDS")</f>
        <v>1</v>
      </c>
      <c r="X440" s="394">
        <f t="shared" ca="1" si="104"/>
        <v>1</v>
      </c>
      <c r="Y440" s="394">
        <f t="shared" ca="1" si="104"/>
        <v>1</v>
      </c>
      <c r="Z440" s="394">
        <f t="shared" ca="1" si="104"/>
        <v>1</v>
      </c>
      <c r="AA440" s="394">
        <f t="shared" ca="1" si="104"/>
        <v>1</v>
      </c>
      <c r="AB440" s="394">
        <f t="shared" ca="1" si="104"/>
        <v>1</v>
      </c>
      <c r="AC440" s="394">
        <f t="shared" ca="1" si="104"/>
        <v>1</v>
      </c>
      <c r="AD440" s="394">
        <f t="shared" ca="1" si="104"/>
        <v>1</v>
      </c>
      <c r="AE440" s="394">
        <f t="shared" ca="1" si="104"/>
        <v>1</v>
      </c>
      <c r="AF440" s="394">
        <f t="shared" ca="1" si="104"/>
        <v>1</v>
      </c>
      <c r="AG440" s="394">
        <f t="shared" ca="1" si="104"/>
        <v>1</v>
      </c>
      <c r="AH440" s="394">
        <f t="shared" ca="1" si="104"/>
        <v>1</v>
      </c>
      <c r="AI440" s="394">
        <f t="shared" ca="1" si="104"/>
        <v>1</v>
      </c>
      <c r="AJ440" s="394">
        <f t="shared" ca="1" si="104"/>
        <v>1</v>
      </c>
      <c r="AK440" s="394">
        <f t="shared" ca="1" si="104"/>
        <v>1</v>
      </c>
      <c r="AL440" s="394">
        <f t="shared" ca="1" si="104"/>
        <v>0</v>
      </c>
      <c r="AM440" s="394">
        <f t="shared" ca="1" si="104"/>
        <v>1</v>
      </c>
      <c r="AN440" s="394">
        <f t="shared" ca="1" si="104"/>
        <v>1</v>
      </c>
      <c r="AO440" s="394">
        <f t="shared" ca="1" si="104"/>
        <v>1</v>
      </c>
      <c r="AP440" s="394">
        <f t="shared" ca="1" si="104"/>
        <v>1</v>
      </c>
      <c r="AQ440" s="394">
        <f t="shared" ca="1" si="104"/>
        <v>1</v>
      </c>
      <c r="AR440" s="394">
        <f t="shared" ref="AR440" ca="1" si="105">COUNTIF(AR$7:AR$551,"HĐG")</f>
        <v>21</v>
      </c>
      <c r="AS440" s="394">
        <f t="shared" ref="AS440:BJ440" ca="1" si="106">COUNTIF(AS$7:AS$551,"TDS")</f>
        <v>0</v>
      </c>
      <c r="AT440" s="394">
        <f t="shared" ca="1" si="106"/>
        <v>0</v>
      </c>
      <c r="AU440" s="394">
        <f t="shared" ca="1" si="106"/>
        <v>0</v>
      </c>
      <c r="AV440" s="394">
        <f t="shared" ca="1" si="106"/>
        <v>0</v>
      </c>
      <c r="AW440" s="394">
        <f t="shared" ca="1" si="106"/>
        <v>1</v>
      </c>
      <c r="AX440" s="394">
        <f t="shared" ca="1" si="106"/>
        <v>1</v>
      </c>
      <c r="AY440" s="394">
        <f t="shared" ca="1" si="106"/>
        <v>1</v>
      </c>
      <c r="AZ440" s="394">
        <f t="shared" ca="1" si="106"/>
        <v>1</v>
      </c>
      <c r="BA440" s="394">
        <f t="shared" ca="1" si="106"/>
        <v>1</v>
      </c>
      <c r="BB440" s="394">
        <f t="shared" ca="1" si="106"/>
        <v>1</v>
      </c>
      <c r="BC440" s="394">
        <f t="shared" ca="1" si="106"/>
        <v>1</v>
      </c>
      <c r="BD440" s="394">
        <f t="shared" ca="1" si="106"/>
        <v>1</v>
      </c>
      <c r="BE440" s="394">
        <f t="shared" ca="1" si="106"/>
        <v>1</v>
      </c>
      <c r="BF440" s="394">
        <f t="shared" ca="1" si="106"/>
        <v>1</v>
      </c>
      <c r="BG440" s="394">
        <f t="shared" ca="1" si="106"/>
        <v>1</v>
      </c>
      <c r="BH440" s="394">
        <f t="shared" ca="1" si="106"/>
        <v>1</v>
      </c>
      <c r="BI440" s="394">
        <f t="shared" ca="1" si="106"/>
        <v>0</v>
      </c>
      <c r="BJ440" s="394">
        <f t="shared" ca="1" si="106"/>
        <v>1</v>
      </c>
    </row>
    <row r="441" spans="1:87" s="36" customFormat="1" ht="15.75">
      <c r="A441" s="37"/>
      <c r="B441" s="37"/>
      <c r="C441" s="42"/>
      <c r="D441" s="38"/>
      <c r="E441" s="42"/>
      <c r="F441" s="38"/>
      <c r="G441" s="612" t="s">
        <v>1211</v>
      </c>
      <c r="H441" s="613"/>
      <c r="I441" s="367"/>
      <c r="J441" s="367"/>
      <c r="K441" s="367"/>
      <c r="L441" s="367"/>
      <c r="M441" s="367"/>
      <c r="N441" s="367"/>
      <c r="O441" s="367"/>
      <c r="P441" s="367"/>
      <c r="Q441" s="367"/>
      <c r="R441" s="367"/>
      <c r="S441" s="367"/>
      <c r="T441" s="367"/>
      <c r="U441" s="367"/>
      <c r="V441" s="367"/>
      <c r="W441" s="394">
        <f t="shared" ref="W441:AQ441" ca="1" si="107">COUNTIF(W$7:W$551,"HĐG")</f>
        <v>16</v>
      </c>
      <c r="X441" s="394">
        <f t="shared" ca="1" si="107"/>
        <v>13</v>
      </c>
      <c r="Y441" s="394">
        <f t="shared" ca="1" si="107"/>
        <v>13</v>
      </c>
      <c r="Z441" s="394">
        <f t="shared" ca="1" si="107"/>
        <v>13</v>
      </c>
      <c r="AA441" s="394">
        <f t="shared" ca="1" si="107"/>
        <v>14</v>
      </c>
      <c r="AB441" s="394">
        <f t="shared" ca="1" si="107"/>
        <v>14</v>
      </c>
      <c r="AC441" s="394">
        <f t="shared" ca="1" si="107"/>
        <v>14</v>
      </c>
      <c r="AD441" s="394">
        <f t="shared" ca="1" si="107"/>
        <v>16</v>
      </c>
      <c r="AE441" s="394">
        <f t="shared" ca="1" si="107"/>
        <v>14</v>
      </c>
      <c r="AF441" s="394">
        <f t="shared" ca="1" si="107"/>
        <v>14</v>
      </c>
      <c r="AG441" s="394">
        <f t="shared" ca="1" si="107"/>
        <v>13</v>
      </c>
      <c r="AH441" s="394">
        <f t="shared" ca="1" si="107"/>
        <v>13</v>
      </c>
      <c r="AI441" s="394">
        <f t="shared" ca="1" si="107"/>
        <v>13</v>
      </c>
      <c r="AJ441" s="394">
        <f t="shared" ca="1" si="107"/>
        <v>21</v>
      </c>
      <c r="AK441" s="394">
        <f t="shared" ca="1" si="107"/>
        <v>20</v>
      </c>
      <c r="AL441" s="394">
        <f t="shared" ca="1" si="107"/>
        <v>21</v>
      </c>
      <c r="AM441" s="394">
        <f t="shared" ca="1" si="107"/>
        <v>20</v>
      </c>
      <c r="AN441" s="394">
        <f t="shared" ca="1" si="107"/>
        <v>20</v>
      </c>
      <c r="AO441" s="394">
        <f t="shared" ca="1" si="107"/>
        <v>20</v>
      </c>
      <c r="AP441" s="394">
        <f t="shared" ca="1" si="107"/>
        <v>20</v>
      </c>
      <c r="AQ441" s="394">
        <f t="shared" ca="1" si="107"/>
        <v>21</v>
      </c>
      <c r="AR441" s="394">
        <f t="shared" ref="AR441" ca="1" si="108">COUNTIF(AR$7:AR$551,"HĐNT")</f>
        <v>1</v>
      </c>
      <c r="AS441" s="394">
        <f t="shared" ref="AS441:BJ441" ca="1" si="109">COUNTIF(AS$7:AS$551,"HĐG")</f>
        <v>22</v>
      </c>
      <c r="AT441" s="394">
        <f t="shared" ca="1" si="109"/>
        <v>22</v>
      </c>
      <c r="AU441" s="394">
        <f t="shared" ca="1" si="109"/>
        <v>22</v>
      </c>
      <c r="AV441" s="394">
        <f t="shared" ca="1" si="109"/>
        <v>22</v>
      </c>
      <c r="AW441" s="394">
        <f t="shared" ca="1" si="109"/>
        <v>21</v>
      </c>
      <c r="AX441" s="394">
        <f t="shared" ca="1" si="109"/>
        <v>21</v>
      </c>
      <c r="AY441" s="394">
        <f t="shared" ca="1" si="109"/>
        <v>20</v>
      </c>
      <c r="AZ441" s="394">
        <f t="shared" ca="1" si="109"/>
        <v>20</v>
      </c>
      <c r="BA441" s="394">
        <f t="shared" ca="1" si="109"/>
        <v>20</v>
      </c>
      <c r="BB441" s="394">
        <f t="shared" ca="1" si="109"/>
        <v>20</v>
      </c>
      <c r="BC441" s="394">
        <f t="shared" ca="1" si="109"/>
        <v>20</v>
      </c>
      <c r="BD441" s="394">
        <f t="shared" ca="1" si="109"/>
        <v>20</v>
      </c>
      <c r="BE441" s="394">
        <f t="shared" ca="1" si="109"/>
        <v>23</v>
      </c>
      <c r="BF441" s="394">
        <f t="shared" ca="1" si="109"/>
        <v>24</v>
      </c>
      <c r="BG441" s="394">
        <f t="shared" ca="1" si="109"/>
        <v>20</v>
      </c>
      <c r="BH441" s="394">
        <f t="shared" ca="1" si="109"/>
        <v>20</v>
      </c>
      <c r="BI441" s="394">
        <f t="shared" ca="1" si="109"/>
        <v>20</v>
      </c>
      <c r="BJ441" s="394">
        <f t="shared" ca="1" si="109"/>
        <v>20</v>
      </c>
    </row>
    <row r="442" spans="1:87" s="36" customFormat="1" ht="15.75">
      <c r="A442" s="37"/>
      <c r="B442" s="37"/>
      <c r="C442" s="42"/>
      <c r="D442" s="38"/>
      <c r="E442" s="42"/>
      <c r="F442" s="38"/>
      <c r="G442" s="612" t="s">
        <v>1212</v>
      </c>
      <c r="H442" s="613"/>
      <c r="I442" s="367"/>
      <c r="J442" s="367"/>
      <c r="K442" s="367"/>
      <c r="L442" s="367"/>
      <c r="M442" s="367"/>
      <c r="N442" s="367"/>
      <c r="O442" s="367"/>
      <c r="P442" s="367"/>
      <c r="Q442" s="367"/>
      <c r="R442" s="367"/>
      <c r="S442" s="367"/>
      <c r="T442" s="367"/>
      <c r="U442" s="367"/>
      <c r="V442" s="367"/>
      <c r="W442" s="394">
        <f t="shared" ref="W442:AQ442" ca="1" si="110">COUNTIF(W$7:W$551,"HĐNT")</f>
        <v>1</v>
      </c>
      <c r="X442" s="394">
        <f t="shared" ca="1" si="110"/>
        <v>1</v>
      </c>
      <c r="Y442" s="394">
        <f t="shared" ca="1" si="110"/>
        <v>1</v>
      </c>
      <c r="Z442" s="394">
        <f t="shared" ca="1" si="110"/>
        <v>4</v>
      </c>
      <c r="AA442" s="394">
        <f t="shared" ca="1" si="110"/>
        <v>1</v>
      </c>
      <c r="AB442" s="394">
        <f t="shared" ca="1" si="110"/>
        <v>1</v>
      </c>
      <c r="AC442" s="394">
        <f t="shared" ca="1" si="110"/>
        <v>1</v>
      </c>
      <c r="AD442" s="394">
        <f t="shared" ca="1" si="110"/>
        <v>1</v>
      </c>
      <c r="AE442" s="394">
        <f t="shared" ca="1" si="110"/>
        <v>1</v>
      </c>
      <c r="AF442" s="394">
        <f t="shared" ca="1" si="110"/>
        <v>1</v>
      </c>
      <c r="AG442" s="394">
        <f t="shared" ca="1" si="110"/>
        <v>1</v>
      </c>
      <c r="AH442" s="394">
        <f t="shared" ca="1" si="110"/>
        <v>1</v>
      </c>
      <c r="AI442" s="394">
        <f t="shared" ca="1" si="110"/>
        <v>1</v>
      </c>
      <c r="AJ442" s="394">
        <f t="shared" ca="1" si="110"/>
        <v>1</v>
      </c>
      <c r="AK442" s="394">
        <f t="shared" ca="1" si="110"/>
        <v>1</v>
      </c>
      <c r="AL442" s="394">
        <f t="shared" ca="1" si="110"/>
        <v>1</v>
      </c>
      <c r="AM442" s="394">
        <f t="shared" ca="1" si="110"/>
        <v>4</v>
      </c>
      <c r="AN442" s="394">
        <f t="shared" ca="1" si="110"/>
        <v>1</v>
      </c>
      <c r="AO442" s="394">
        <f t="shared" ca="1" si="110"/>
        <v>4</v>
      </c>
      <c r="AP442" s="394">
        <f t="shared" ca="1" si="110"/>
        <v>1</v>
      </c>
      <c r="AQ442" s="394">
        <f t="shared" ca="1" si="110"/>
        <v>1</v>
      </c>
      <c r="AR442" s="394">
        <f t="shared" ref="AR442" ca="1" si="111">COUNTIF(AR$7:AR$551,"VS-AN")</f>
        <v>9</v>
      </c>
      <c r="AS442" s="394">
        <f t="shared" ref="AS442:BJ442" ca="1" si="112">COUNTIF(AS$7:AS$551,"HĐNT")</f>
        <v>1</v>
      </c>
      <c r="AT442" s="394">
        <f t="shared" ca="1" si="112"/>
        <v>1</v>
      </c>
      <c r="AU442" s="394">
        <f t="shared" ca="1" si="112"/>
        <v>1</v>
      </c>
      <c r="AV442" s="394">
        <f t="shared" ca="1" si="112"/>
        <v>1</v>
      </c>
      <c r="AW442" s="394">
        <f t="shared" ca="1" si="112"/>
        <v>1</v>
      </c>
      <c r="AX442" s="394">
        <f t="shared" ca="1" si="112"/>
        <v>4</v>
      </c>
      <c r="AY442" s="394">
        <f t="shared" ca="1" si="112"/>
        <v>1</v>
      </c>
      <c r="AZ442" s="394">
        <f t="shared" ca="1" si="112"/>
        <v>2</v>
      </c>
      <c r="BA442" s="394">
        <f t="shared" ca="1" si="112"/>
        <v>1</v>
      </c>
      <c r="BB442" s="394">
        <f t="shared" ca="1" si="112"/>
        <v>9</v>
      </c>
      <c r="BC442" s="394">
        <f t="shared" ca="1" si="112"/>
        <v>1</v>
      </c>
      <c r="BD442" s="394">
        <f t="shared" ca="1" si="112"/>
        <v>1</v>
      </c>
      <c r="BE442" s="394">
        <f t="shared" ca="1" si="112"/>
        <v>1</v>
      </c>
      <c r="BF442" s="394">
        <f t="shared" ca="1" si="112"/>
        <v>1</v>
      </c>
      <c r="BG442" s="394">
        <f t="shared" ca="1" si="112"/>
        <v>1</v>
      </c>
      <c r="BH442" s="394">
        <f t="shared" ca="1" si="112"/>
        <v>1</v>
      </c>
      <c r="BI442" s="394">
        <f t="shared" ca="1" si="112"/>
        <v>1</v>
      </c>
      <c r="BJ442" s="394">
        <f t="shared" ca="1" si="112"/>
        <v>1</v>
      </c>
    </row>
    <row r="443" spans="1:87" s="36" customFormat="1" ht="15.75">
      <c r="A443" s="37"/>
      <c r="B443" s="37"/>
      <c r="C443" s="42"/>
      <c r="D443" s="38"/>
      <c r="E443" s="42"/>
      <c r="F443" s="38"/>
      <c r="G443" s="612" t="s">
        <v>1213</v>
      </c>
      <c r="H443" s="613"/>
      <c r="I443" s="367"/>
      <c r="J443" s="367"/>
      <c r="K443" s="367"/>
      <c r="L443" s="367"/>
      <c r="M443" s="367"/>
      <c r="N443" s="367"/>
      <c r="O443" s="367"/>
      <c r="P443" s="367"/>
      <c r="Q443" s="367"/>
      <c r="R443" s="367"/>
      <c r="S443" s="367"/>
      <c r="T443" s="367"/>
      <c r="U443" s="367"/>
      <c r="V443" s="367"/>
      <c r="W443" s="394">
        <f t="shared" ref="W443:AQ443" ca="1" si="113">COUNTIF(W$7:W$551,"VS-AN")</f>
        <v>9</v>
      </c>
      <c r="X443" s="394">
        <f t="shared" ca="1" si="113"/>
        <v>9</v>
      </c>
      <c r="Y443" s="394">
        <f t="shared" ca="1" si="113"/>
        <v>9</v>
      </c>
      <c r="Z443" s="394">
        <f t="shared" ca="1" si="113"/>
        <v>9</v>
      </c>
      <c r="AA443" s="394">
        <f t="shared" ca="1" si="113"/>
        <v>9</v>
      </c>
      <c r="AB443" s="394">
        <f t="shared" ca="1" si="113"/>
        <v>9</v>
      </c>
      <c r="AC443" s="394">
        <f t="shared" ca="1" si="113"/>
        <v>9</v>
      </c>
      <c r="AD443" s="394">
        <f t="shared" ca="1" si="113"/>
        <v>9</v>
      </c>
      <c r="AE443" s="394">
        <f t="shared" ca="1" si="113"/>
        <v>9</v>
      </c>
      <c r="AF443" s="394">
        <f t="shared" ca="1" si="113"/>
        <v>9</v>
      </c>
      <c r="AG443" s="394">
        <f t="shared" ca="1" si="113"/>
        <v>9</v>
      </c>
      <c r="AH443" s="394">
        <f t="shared" ca="1" si="113"/>
        <v>9</v>
      </c>
      <c r="AI443" s="394">
        <f t="shared" ca="1" si="113"/>
        <v>9</v>
      </c>
      <c r="AJ443" s="394">
        <f t="shared" ca="1" si="113"/>
        <v>9</v>
      </c>
      <c r="AK443" s="394">
        <f t="shared" ca="1" si="113"/>
        <v>9</v>
      </c>
      <c r="AL443" s="394">
        <f t="shared" ca="1" si="113"/>
        <v>11</v>
      </c>
      <c r="AM443" s="394">
        <f t="shared" ca="1" si="113"/>
        <v>9</v>
      </c>
      <c r="AN443" s="394">
        <f t="shared" ca="1" si="113"/>
        <v>9</v>
      </c>
      <c r="AO443" s="394">
        <f t="shared" ca="1" si="113"/>
        <v>9</v>
      </c>
      <c r="AP443" s="394">
        <f t="shared" ca="1" si="113"/>
        <v>9</v>
      </c>
      <c r="AQ443" s="394">
        <f t="shared" ca="1" si="113"/>
        <v>9</v>
      </c>
      <c r="AR443" s="394">
        <f t="shared" ref="AR443" ca="1" si="114">COUNTIF(AR$7:AR$551,"HĐC")</f>
        <v>4</v>
      </c>
      <c r="AS443" s="394">
        <f t="shared" ref="AS443:BJ443" ca="1" si="115">COUNTIF(AS$7:AS$551,"VS-AN")</f>
        <v>11</v>
      </c>
      <c r="AT443" s="394">
        <f t="shared" ca="1" si="115"/>
        <v>11</v>
      </c>
      <c r="AU443" s="394">
        <f t="shared" ca="1" si="115"/>
        <v>11</v>
      </c>
      <c r="AV443" s="394">
        <f t="shared" ca="1" si="115"/>
        <v>11</v>
      </c>
      <c r="AW443" s="394">
        <f t="shared" ca="1" si="115"/>
        <v>9</v>
      </c>
      <c r="AX443" s="394">
        <f t="shared" ca="1" si="115"/>
        <v>9</v>
      </c>
      <c r="AY443" s="394">
        <f t="shared" ca="1" si="115"/>
        <v>9</v>
      </c>
      <c r="AZ443" s="394">
        <f t="shared" ca="1" si="115"/>
        <v>9</v>
      </c>
      <c r="BA443" s="394">
        <f t="shared" ca="1" si="115"/>
        <v>9</v>
      </c>
      <c r="BB443" s="394">
        <f t="shared" ca="1" si="115"/>
        <v>9</v>
      </c>
      <c r="BC443" s="394">
        <f t="shared" ca="1" si="115"/>
        <v>9</v>
      </c>
      <c r="BD443" s="394">
        <f t="shared" ca="1" si="115"/>
        <v>9</v>
      </c>
      <c r="BE443" s="394">
        <f t="shared" ca="1" si="115"/>
        <v>9</v>
      </c>
      <c r="BF443" s="394">
        <f t="shared" ca="1" si="115"/>
        <v>9</v>
      </c>
      <c r="BG443" s="394">
        <f t="shared" ca="1" si="115"/>
        <v>9</v>
      </c>
      <c r="BH443" s="394">
        <f t="shared" ca="1" si="115"/>
        <v>9</v>
      </c>
      <c r="BI443" s="394">
        <f t="shared" ca="1" si="115"/>
        <v>9</v>
      </c>
      <c r="BJ443" s="394">
        <f t="shared" ca="1" si="115"/>
        <v>9</v>
      </c>
    </row>
    <row r="444" spans="1:87" s="36" customFormat="1" ht="15.75">
      <c r="A444" s="37"/>
      <c r="B444" s="37"/>
      <c r="C444" s="42"/>
      <c r="D444" s="38"/>
      <c r="E444" s="42"/>
      <c r="F444" s="38"/>
      <c r="G444" s="612" t="s">
        <v>1214</v>
      </c>
      <c r="H444" s="613"/>
      <c r="I444" s="367"/>
      <c r="J444" s="367"/>
      <c r="K444" s="367"/>
      <c r="L444" s="367"/>
      <c r="M444" s="367"/>
      <c r="N444" s="367"/>
      <c r="O444" s="367"/>
      <c r="P444" s="367"/>
      <c r="Q444" s="367"/>
      <c r="R444" s="367"/>
      <c r="S444" s="367"/>
      <c r="T444" s="367"/>
      <c r="U444" s="367"/>
      <c r="V444" s="367"/>
      <c r="W444" s="394">
        <f t="shared" ref="W444:AQ444" ca="1" si="116">COUNTIF(W$7:W$551,"HĐC")</f>
        <v>4</v>
      </c>
      <c r="X444" s="394">
        <f t="shared" ca="1" si="116"/>
        <v>1</v>
      </c>
      <c r="Y444" s="394">
        <f t="shared" ca="1" si="116"/>
        <v>1</v>
      </c>
      <c r="Z444" s="394">
        <f t="shared" ca="1" si="116"/>
        <v>4</v>
      </c>
      <c r="AA444" s="394">
        <f t="shared" ca="1" si="116"/>
        <v>5</v>
      </c>
      <c r="AB444" s="394">
        <f t="shared" ca="1" si="116"/>
        <v>3</v>
      </c>
      <c r="AC444" s="394">
        <f t="shared" ca="1" si="116"/>
        <v>4</v>
      </c>
      <c r="AD444" s="394">
        <f t="shared" ca="1" si="116"/>
        <v>3</v>
      </c>
      <c r="AE444" s="394">
        <f t="shared" ca="1" si="116"/>
        <v>1</v>
      </c>
      <c r="AF444" s="394">
        <f t="shared" ca="1" si="116"/>
        <v>2</v>
      </c>
      <c r="AG444" s="394">
        <f t="shared" ca="1" si="116"/>
        <v>1</v>
      </c>
      <c r="AH444" s="394">
        <f t="shared" ca="1" si="116"/>
        <v>5</v>
      </c>
      <c r="AI444" s="394">
        <f t="shared" ca="1" si="116"/>
        <v>1</v>
      </c>
      <c r="AJ444" s="394">
        <f t="shared" ca="1" si="116"/>
        <v>3</v>
      </c>
      <c r="AK444" s="394">
        <f t="shared" ca="1" si="116"/>
        <v>5</v>
      </c>
      <c r="AL444" s="394">
        <f t="shared" ca="1" si="116"/>
        <v>3</v>
      </c>
      <c r="AM444" s="394">
        <f t="shared" ca="1" si="116"/>
        <v>2</v>
      </c>
      <c r="AN444" s="394">
        <f t="shared" ca="1" si="116"/>
        <v>2</v>
      </c>
      <c r="AO444" s="394">
        <f t="shared" ca="1" si="116"/>
        <v>6</v>
      </c>
      <c r="AP444" s="394">
        <f t="shared" ca="1" si="116"/>
        <v>4</v>
      </c>
      <c r="AQ444" s="394">
        <f t="shared" ca="1" si="116"/>
        <v>4</v>
      </c>
      <c r="AR444" s="394">
        <f t="shared" ref="AR444" ca="1" si="117">COUNTIF(AR$7:AR$551,"TQDN")</f>
        <v>0</v>
      </c>
      <c r="AS444" s="394">
        <f t="shared" ref="AS444:BJ444" ca="1" si="118">COUNTIF(AS$7:AS$551,"HĐC")</f>
        <v>3</v>
      </c>
      <c r="AT444" s="394">
        <f t="shared" ca="1" si="118"/>
        <v>3</v>
      </c>
      <c r="AU444" s="394">
        <f t="shared" ca="1" si="118"/>
        <v>3</v>
      </c>
      <c r="AV444" s="394">
        <f t="shared" ca="1" si="118"/>
        <v>3</v>
      </c>
      <c r="AW444" s="394">
        <f t="shared" ca="1" si="118"/>
        <v>3</v>
      </c>
      <c r="AX444" s="394">
        <f t="shared" ca="1" si="118"/>
        <v>2</v>
      </c>
      <c r="AY444" s="394">
        <f t="shared" ca="1" si="118"/>
        <v>4</v>
      </c>
      <c r="AZ444" s="394">
        <f t="shared" ca="1" si="118"/>
        <v>4</v>
      </c>
      <c r="BA444" s="394">
        <f t="shared" ca="1" si="118"/>
        <v>3</v>
      </c>
      <c r="BB444" s="394">
        <f t="shared" ca="1" si="118"/>
        <v>4</v>
      </c>
      <c r="BC444" s="394">
        <f t="shared" ca="1" si="118"/>
        <v>3</v>
      </c>
      <c r="BD444" s="394">
        <f t="shared" ca="1" si="118"/>
        <v>2</v>
      </c>
      <c r="BE444" s="394">
        <f t="shared" ca="1" si="118"/>
        <v>3</v>
      </c>
      <c r="BF444" s="394">
        <f t="shared" ca="1" si="118"/>
        <v>5</v>
      </c>
      <c r="BG444" s="394">
        <f t="shared" ca="1" si="118"/>
        <v>4</v>
      </c>
      <c r="BH444" s="394">
        <f t="shared" ca="1" si="118"/>
        <v>3</v>
      </c>
      <c r="BI444" s="394">
        <f t="shared" ca="1" si="118"/>
        <v>3</v>
      </c>
      <c r="BJ444" s="394">
        <f t="shared" ca="1" si="118"/>
        <v>2</v>
      </c>
    </row>
    <row r="445" spans="1:87" s="36" customFormat="1" ht="15.75">
      <c r="A445" s="37"/>
      <c r="B445" s="37"/>
      <c r="C445" s="42"/>
      <c r="D445" s="38"/>
      <c r="E445" s="42"/>
      <c r="F445" s="38"/>
      <c r="G445" s="612" t="s">
        <v>1215</v>
      </c>
      <c r="H445" s="613"/>
      <c r="I445" s="367"/>
      <c r="J445" s="367"/>
      <c r="K445" s="367"/>
      <c r="L445" s="367"/>
      <c r="M445" s="367"/>
      <c r="N445" s="367"/>
      <c r="O445" s="367"/>
      <c r="P445" s="367"/>
      <c r="Q445" s="367"/>
      <c r="R445" s="367"/>
      <c r="S445" s="367"/>
      <c r="T445" s="367"/>
      <c r="U445" s="367"/>
      <c r="V445" s="367"/>
      <c r="W445" s="394">
        <f t="shared" ref="W445:AQ445" ca="1" si="119">COUNTIF(W$7:W$551,"TQDN")</f>
        <v>1</v>
      </c>
      <c r="X445" s="394">
        <f t="shared" ca="1" si="119"/>
        <v>1</v>
      </c>
      <c r="Y445" s="394">
        <f t="shared" ca="1" si="119"/>
        <v>0</v>
      </c>
      <c r="Z445" s="394">
        <f t="shared" ca="1" si="119"/>
        <v>0</v>
      </c>
      <c r="AA445" s="394">
        <f t="shared" ca="1" si="119"/>
        <v>0</v>
      </c>
      <c r="AB445" s="394">
        <f t="shared" ca="1" si="119"/>
        <v>0</v>
      </c>
      <c r="AC445" s="394">
        <f t="shared" ca="1" si="119"/>
        <v>0</v>
      </c>
      <c r="AD445" s="394">
        <f t="shared" ca="1" si="119"/>
        <v>0</v>
      </c>
      <c r="AE445" s="394">
        <f t="shared" ca="1" si="119"/>
        <v>0</v>
      </c>
      <c r="AF445" s="394">
        <f t="shared" ca="1" si="119"/>
        <v>0</v>
      </c>
      <c r="AG445" s="394">
        <f t="shared" ca="1" si="119"/>
        <v>0</v>
      </c>
      <c r="AH445" s="394">
        <f t="shared" ca="1" si="119"/>
        <v>0</v>
      </c>
      <c r="AI445" s="394">
        <f t="shared" ca="1" si="119"/>
        <v>0</v>
      </c>
      <c r="AJ445" s="394">
        <f t="shared" ca="1" si="119"/>
        <v>0</v>
      </c>
      <c r="AK445" s="394">
        <f t="shared" ca="1" si="119"/>
        <v>0</v>
      </c>
      <c r="AL445" s="394">
        <f t="shared" ca="1" si="119"/>
        <v>0</v>
      </c>
      <c r="AM445" s="394">
        <f t="shared" ca="1" si="119"/>
        <v>0</v>
      </c>
      <c r="AN445" s="394">
        <f t="shared" ca="1" si="119"/>
        <v>1</v>
      </c>
      <c r="AO445" s="394">
        <f t="shared" ca="1" si="119"/>
        <v>0</v>
      </c>
      <c r="AP445" s="394">
        <f t="shared" ca="1" si="119"/>
        <v>0</v>
      </c>
      <c r="AQ445" s="394">
        <f t="shared" ca="1" si="119"/>
        <v>0</v>
      </c>
      <c r="AR445" s="394">
        <f t="shared" ref="AR445" ca="1" si="120">COUNTIF(AR$7:AR$551,"LH")</f>
        <v>0</v>
      </c>
      <c r="AS445" s="394">
        <f t="shared" ref="AS445:BJ445" ca="1" si="121">COUNTIF(AS$7:AS$551,"TQDN")</f>
        <v>0</v>
      </c>
      <c r="AT445" s="394">
        <f t="shared" ca="1" si="121"/>
        <v>0</v>
      </c>
      <c r="AU445" s="394">
        <f t="shared" ca="1" si="121"/>
        <v>0</v>
      </c>
      <c r="AV445" s="394">
        <f t="shared" ca="1" si="121"/>
        <v>0</v>
      </c>
      <c r="AW445" s="394">
        <f t="shared" ca="1" si="121"/>
        <v>0</v>
      </c>
      <c r="AX445" s="394">
        <f t="shared" ca="1" si="121"/>
        <v>0</v>
      </c>
      <c r="AY445" s="394">
        <f t="shared" ca="1" si="121"/>
        <v>0</v>
      </c>
      <c r="AZ445" s="394">
        <f t="shared" ca="1" si="121"/>
        <v>0</v>
      </c>
      <c r="BA445" s="394">
        <f t="shared" ca="1" si="121"/>
        <v>0</v>
      </c>
      <c r="BB445" s="394">
        <f t="shared" ca="1" si="121"/>
        <v>0</v>
      </c>
      <c r="BC445" s="394">
        <f t="shared" ca="1" si="121"/>
        <v>0</v>
      </c>
      <c r="BD445" s="394">
        <f t="shared" ca="1" si="121"/>
        <v>0</v>
      </c>
      <c r="BE445" s="394">
        <f t="shared" ca="1" si="121"/>
        <v>0</v>
      </c>
      <c r="BF445" s="394">
        <f t="shared" ca="1" si="121"/>
        <v>0</v>
      </c>
      <c r="BG445" s="394">
        <f t="shared" ca="1" si="121"/>
        <v>0</v>
      </c>
      <c r="BH445" s="394">
        <f t="shared" ca="1" si="121"/>
        <v>1</v>
      </c>
      <c r="BI445" s="394">
        <f t="shared" ca="1" si="121"/>
        <v>0</v>
      </c>
      <c r="BJ445" s="394">
        <f t="shared" ca="1" si="121"/>
        <v>0</v>
      </c>
    </row>
    <row r="446" spans="1:87" s="36" customFormat="1" ht="15.75">
      <c r="A446" s="37"/>
      <c r="B446" s="37"/>
      <c r="C446" s="42"/>
      <c r="D446" s="38"/>
      <c r="E446" s="42"/>
      <c r="F446" s="38"/>
      <c r="G446" s="612" t="s">
        <v>1216</v>
      </c>
      <c r="H446" s="613"/>
      <c r="I446" s="367"/>
      <c r="J446" s="367"/>
      <c r="K446" s="367"/>
      <c r="L446" s="367"/>
      <c r="M446" s="367"/>
      <c r="N446" s="367"/>
      <c r="O446" s="367"/>
      <c r="P446" s="367"/>
      <c r="Q446" s="367"/>
      <c r="R446" s="367"/>
      <c r="S446" s="367"/>
      <c r="T446" s="367"/>
      <c r="U446" s="367"/>
      <c r="V446" s="367"/>
      <c r="W446" s="394">
        <f t="shared" ref="W446:AQ446" ca="1" si="122">COUNTIF(W$7:W$551,"LH")</f>
        <v>0</v>
      </c>
      <c r="X446" s="394">
        <f t="shared" ca="1" si="122"/>
        <v>0</v>
      </c>
      <c r="Y446" s="394">
        <f t="shared" ca="1" si="122"/>
        <v>0</v>
      </c>
      <c r="Z446" s="394">
        <f t="shared" ca="1" si="122"/>
        <v>0</v>
      </c>
      <c r="AA446" s="394">
        <f t="shared" ca="1" si="122"/>
        <v>0</v>
      </c>
      <c r="AB446" s="394">
        <f t="shared" ca="1" si="122"/>
        <v>0</v>
      </c>
      <c r="AC446" s="394">
        <f t="shared" ca="1" si="122"/>
        <v>0</v>
      </c>
      <c r="AD446" s="394">
        <f t="shared" ca="1" si="122"/>
        <v>0</v>
      </c>
      <c r="AE446" s="394">
        <f t="shared" ca="1" si="122"/>
        <v>0</v>
      </c>
      <c r="AF446" s="394">
        <f t="shared" ca="1" si="122"/>
        <v>0</v>
      </c>
      <c r="AG446" s="394">
        <f t="shared" ca="1" si="122"/>
        <v>0</v>
      </c>
      <c r="AH446" s="394">
        <f t="shared" ca="1" si="122"/>
        <v>0</v>
      </c>
      <c r="AI446" s="394">
        <f t="shared" ca="1" si="122"/>
        <v>0</v>
      </c>
      <c r="AJ446" s="394">
        <f t="shared" ca="1" si="122"/>
        <v>0</v>
      </c>
      <c r="AK446" s="394">
        <f t="shared" ca="1" si="122"/>
        <v>0</v>
      </c>
      <c r="AL446" s="394">
        <f t="shared" ca="1" si="122"/>
        <v>0</v>
      </c>
      <c r="AM446" s="394">
        <f t="shared" ca="1" si="122"/>
        <v>0</v>
      </c>
      <c r="AN446" s="394">
        <f t="shared" ca="1" si="122"/>
        <v>0</v>
      </c>
      <c r="AO446" s="394">
        <f t="shared" ca="1" si="122"/>
        <v>0</v>
      </c>
      <c r="AP446" s="394">
        <f t="shared" ca="1" si="122"/>
        <v>0</v>
      </c>
      <c r="AQ446" s="394">
        <f t="shared" ca="1" si="122"/>
        <v>0</v>
      </c>
      <c r="AR446" s="366">
        <f t="shared" ref="AR446" ca="1" si="123">COUNTIF(AR$7:AR$551,"HĐH")</f>
        <v>4</v>
      </c>
      <c r="AS446" s="394">
        <f t="shared" ref="AS446:BJ446" ca="1" si="124">COUNTIF(AS$7:AS$551,"LH")</f>
        <v>0</v>
      </c>
      <c r="AT446" s="394">
        <f t="shared" ca="1" si="124"/>
        <v>0</v>
      </c>
      <c r="AU446" s="394">
        <f t="shared" ca="1" si="124"/>
        <v>0</v>
      </c>
      <c r="AV446" s="394">
        <f t="shared" ca="1" si="124"/>
        <v>0</v>
      </c>
      <c r="AW446" s="394">
        <f t="shared" ca="1" si="124"/>
        <v>0</v>
      </c>
      <c r="AX446" s="394">
        <f t="shared" ca="1" si="124"/>
        <v>0</v>
      </c>
      <c r="AY446" s="394">
        <f t="shared" ca="1" si="124"/>
        <v>0</v>
      </c>
      <c r="AZ446" s="394">
        <f t="shared" ca="1" si="124"/>
        <v>0</v>
      </c>
      <c r="BA446" s="394">
        <f t="shared" ca="1" si="124"/>
        <v>0</v>
      </c>
      <c r="BB446" s="394">
        <f t="shared" ca="1" si="124"/>
        <v>0</v>
      </c>
      <c r="BC446" s="394">
        <f t="shared" ca="1" si="124"/>
        <v>0</v>
      </c>
      <c r="BD446" s="394">
        <f t="shared" ca="1" si="124"/>
        <v>0</v>
      </c>
      <c r="BE446" s="394">
        <f t="shared" ca="1" si="124"/>
        <v>0</v>
      </c>
      <c r="BF446" s="394">
        <f t="shared" ca="1" si="124"/>
        <v>0</v>
      </c>
      <c r="BG446" s="394">
        <f t="shared" ca="1" si="124"/>
        <v>0</v>
      </c>
      <c r="BH446" s="394">
        <f t="shared" ca="1" si="124"/>
        <v>0</v>
      </c>
      <c r="BI446" s="394">
        <f t="shared" ca="1" si="124"/>
        <v>0</v>
      </c>
      <c r="BJ446" s="394">
        <f t="shared" ca="1" si="124"/>
        <v>0</v>
      </c>
    </row>
    <row r="447" spans="1:87" s="36" customFormat="1" ht="15.75">
      <c r="A447" s="37"/>
      <c r="B447" s="37"/>
      <c r="C447" s="42"/>
      <c r="D447" s="38"/>
      <c r="E447" s="42"/>
      <c r="F447" s="38"/>
      <c r="G447" s="614" t="s">
        <v>1217</v>
      </c>
      <c r="H447" s="615"/>
      <c r="I447" s="367"/>
      <c r="J447" s="367"/>
      <c r="K447" s="367"/>
      <c r="L447" s="367"/>
      <c r="M447" s="367"/>
      <c r="N447" s="367"/>
      <c r="O447" s="367"/>
      <c r="P447" s="367"/>
      <c r="Q447" s="367"/>
      <c r="R447" s="367"/>
      <c r="S447" s="367"/>
      <c r="T447" s="367"/>
      <c r="U447" s="367"/>
      <c r="V447" s="367"/>
      <c r="W447" s="366">
        <f t="shared" ref="W447:AQ447" ca="1" si="125">COUNTIF(W$7:W$551,"HĐH")</f>
        <v>4</v>
      </c>
      <c r="X447" s="366">
        <f t="shared" ca="1" si="125"/>
        <v>5</v>
      </c>
      <c r="Y447" s="366">
        <f t="shared" ca="1" si="125"/>
        <v>4</v>
      </c>
      <c r="Z447" s="366">
        <f t="shared" ca="1" si="125"/>
        <v>5</v>
      </c>
      <c r="AA447" s="366">
        <f t="shared" ca="1" si="125"/>
        <v>6</v>
      </c>
      <c r="AB447" s="366">
        <f t="shared" ca="1" si="125"/>
        <v>5</v>
      </c>
      <c r="AC447" s="366">
        <f t="shared" ca="1" si="125"/>
        <v>7</v>
      </c>
      <c r="AD447" s="366">
        <f t="shared" ca="1" si="125"/>
        <v>2</v>
      </c>
      <c r="AE447" s="366">
        <f t="shared" ca="1" si="125"/>
        <v>6</v>
      </c>
      <c r="AF447" s="366">
        <f t="shared" ca="1" si="125"/>
        <v>3</v>
      </c>
      <c r="AG447" s="366">
        <f t="shared" ca="1" si="125"/>
        <v>5</v>
      </c>
      <c r="AH447" s="366">
        <f t="shared" ca="1" si="125"/>
        <v>6</v>
      </c>
      <c r="AI447" s="366">
        <f t="shared" ca="1" si="125"/>
        <v>4</v>
      </c>
      <c r="AJ447" s="366">
        <f t="shared" ca="1" si="125"/>
        <v>5</v>
      </c>
      <c r="AK447" s="366">
        <f t="shared" ca="1" si="125"/>
        <v>5</v>
      </c>
      <c r="AL447" s="366">
        <f t="shared" ca="1" si="125"/>
        <v>0</v>
      </c>
      <c r="AM447" s="366">
        <f t="shared" ca="1" si="125"/>
        <v>6</v>
      </c>
      <c r="AN447" s="366">
        <f t="shared" ca="1" si="125"/>
        <v>5</v>
      </c>
      <c r="AO447" s="366">
        <f t="shared" ca="1" si="125"/>
        <v>6</v>
      </c>
      <c r="AP447" s="366">
        <f t="shared" ca="1" si="125"/>
        <v>5</v>
      </c>
      <c r="AQ447" s="366">
        <f t="shared" ca="1" si="125"/>
        <v>4</v>
      </c>
      <c r="AR447" s="257">
        <f t="shared" ref="AR447" si="126">COUNTIF(AR$7:AR$89,"HĐH")</f>
        <v>1</v>
      </c>
      <c r="AS447" s="366">
        <f t="shared" ref="AS447:BJ447" ca="1" si="127">COUNTIF(AS$7:AS$551,"HĐH")</f>
        <v>0</v>
      </c>
      <c r="AT447" s="366">
        <f t="shared" ca="1" si="127"/>
        <v>0</v>
      </c>
      <c r="AU447" s="366">
        <f t="shared" ca="1" si="127"/>
        <v>0</v>
      </c>
      <c r="AV447" s="366">
        <f t="shared" ca="1" si="127"/>
        <v>0</v>
      </c>
      <c r="AW447" s="366">
        <f t="shared" ca="1" si="127"/>
        <v>3</v>
      </c>
      <c r="AX447" s="366">
        <f t="shared" ca="1" si="127"/>
        <v>3</v>
      </c>
      <c r="AY447" s="366">
        <f t="shared" ca="1" si="127"/>
        <v>4</v>
      </c>
      <c r="AZ447" s="366">
        <f t="shared" ca="1" si="127"/>
        <v>5</v>
      </c>
      <c r="BA447" s="366">
        <f t="shared" ca="1" si="127"/>
        <v>4</v>
      </c>
      <c r="BB447" s="366">
        <f t="shared" ca="1" si="127"/>
        <v>7</v>
      </c>
      <c r="BC447" s="366">
        <f t="shared" ca="1" si="127"/>
        <v>5</v>
      </c>
      <c r="BD447" s="366">
        <f t="shared" ca="1" si="127"/>
        <v>4</v>
      </c>
      <c r="BE447" s="366">
        <f t="shared" ca="1" si="127"/>
        <v>5</v>
      </c>
      <c r="BF447" s="366">
        <f t="shared" ca="1" si="127"/>
        <v>4</v>
      </c>
      <c r="BG447" s="366">
        <f t="shared" ca="1" si="127"/>
        <v>5</v>
      </c>
      <c r="BH447" s="366">
        <f t="shared" ca="1" si="127"/>
        <v>6</v>
      </c>
      <c r="BI447" s="366">
        <f t="shared" ca="1" si="127"/>
        <v>4</v>
      </c>
      <c r="BJ447" s="366">
        <f t="shared" ca="1" si="127"/>
        <v>7</v>
      </c>
    </row>
    <row r="448" spans="1:87" s="36" customFormat="1" ht="15.75">
      <c r="A448" s="37"/>
      <c r="B448" s="37"/>
      <c r="C448" s="42"/>
      <c r="D448" s="38"/>
      <c r="E448" s="42"/>
      <c r="F448" s="38"/>
      <c r="G448" s="607" t="s">
        <v>1955</v>
      </c>
      <c r="H448" s="608"/>
      <c r="I448" s="367"/>
      <c r="J448" s="367"/>
      <c r="K448" s="367"/>
      <c r="L448" s="367"/>
      <c r="M448" s="367"/>
      <c r="N448" s="367"/>
      <c r="O448" s="367"/>
      <c r="P448" s="367"/>
      <c r="Q448" s="367"/>
      <c r="R448" s="367"/>
      <c r="S448" s="367"/>
      <c r="T448" s="367"/>
      <c r="U448" s="367"/>
      <c r="V448" s="367"/>
      <c r="W448" s="257">
        <f t="shared" ref="W448:AQ448" si="128">COUNTIF(W$7:W$89,"HĐH")</f>
        <v>0</v>
      </c>
      <c r="X448" s="257">
        <f t="shared" si="128"/>
        <v>0</v>
      </c>
      <c r="Y448" s="257">
        <f t="shared" si="128"/>
        <v>1</v>
      </c>
      <c r="Z448" s="257">
        <f t="shared" si="128"/>
        <v>1</v>
      </c>
      <c r="AA448" s="257">
        <f t="shared" si="128"/>
        <v>1</v>
      </c>
      <c r="AB448" s="257">
        <f t="shared" si="128"/>
        <v>1</v>
      </c>
      <c r="AC448" s="257">
        <f t="shared" si="128"/>
        <v>0</v>
      </c>
      <c r="AD448" s="257">
        <f t="shared" si="128"/>
        <v>1</v>
      </c>
      <c r="AE448" s="257">
        <f t="shared" si="128"/>
        <v>1</v>
      </c>
      <c r="AF448" s="257">
        <f t="shared" si="128"/>
        <v>0</v>
      </c>
      <c r="AG448" s="257">
        <f t="shared" si="128"/>
        <v>1</v>
      </c>
      <c r="AH448" s="257">
        <f t="shared" si="128"/>
        <v>1</v>
      </c>
      <c r="AI448" s="257">
        <f t="shared" si="128"/>
        <v>1</v>
      </c>
      <c r="AJ448" s="257">
        <f t="shared" si="128"/>
        <v>1</v>
      </c>
      <c r="AK448" s="257">
        <f t="shared" si="128"/>
        <v>1</v>
      </c>
      <c r="AL448" s="257">
        <f t="shared" si="128"/>
        <v>0</v>
      </c>
      <c r="AM448" s="257">
        <f t="shared" si="128"/>
        <v>1</v>
      </c>
      <c r="AN448" s="257">
        <f t="shared" si="128"/>
        <v>1</v>
      </c>
      <c r="AO448" s="257">
        <f t="shared" si="128"/>
        <v>1</v>
      </c>
      <c r="AP448" s="257">
        <f t="shared" si="128"/>
        <v>2</v>
      </c>
      <c r="AQ448" s="257">
        <f t="shared" si="128"/>
        <v>0</v>
      </c>
      <c r="AR448" s="257">
        <f t="shared" ref="AR448" si="129">COUNTIF(AR$92:AR$236,"HĐH")</f>
        <v>0</v>
      </c>
      <c r="AS448" s="257">
        <f t="shared" ref="AS448:BJ448" si="130">COUNTIF(AS$7:AS$89,"HĐH")</f>
        <v>0</v>
      </c>
      <c r="AT448" s="257">
        <f t="shared" si="130"/>
        <v>0</v>
      </c>
      <c r="AU448" s="257">
        <f t="shared" si="130"/>
        <v>0</v>
      </c>
      <c r="AV448" s="257">
        <f t="shared" si="130"/>
        <v>0</v>
      </c>
      <c r="AW448" s="257">
        <f t="shared" si="130"/>
        <v>0</v>
      </c>
      <c r="AX448" s="257">
        <f t="shared" si="130"/>
        <v>1</v>
      </c>
      <c r="AY448" s="257">
        <f t="shared" si="130"/>
        <v>2</v>
      </c>
      <c r="AZ448" s="257">
        <f t="shared" si="130"/>
        <v>1</v>
      </c>
      <c r="BA448" s="257">
        <f t="shared" si="130"/>
        <v>1</v>
      </c>
      <c r="BB448" s="257">
        <f t="shared" si="130"/>
        <v>1</v>
      </c>
      <c r="BC448" s="257">
        <f t="shared" si="130"/>
        <v>2</v>
      </c>
      <c r="BD448" s="257">
        <f t="shared" si="130"/>
        <v>0</v>
      </c>
      <c r="BE448" s="257">
        <f t="shared" si="130"/>
        <v>0</v>
      </c>
      <c r="BF448" s="257">
        <f t="shared" si="130"/>
        <v>0</v>
      </c>
      <c r="BG448" s="257">
        <f t="shared" si="130"/>
        <v>1</v>
      </c>
      <c r="BH448" s="257">
        <f t="shared" si="130"/>
        <v>0</v>
      </c>
      <c r="BI448" s="257">
        <f t="shared" si="130"/>
        <v>1</v>
      </c>
      <c r="BJ448" s="257">
        <f t="shared" si="130"/>
        <v>1</v>
      </c>
    </row>
    <row r="449" spans="1:87" s="36" customFormat="1" ht="15.75">
      <c r="A449" s="37"/>
      <c r="B449" s="37"/>
      <c r="C449" s="42"/>
      <c r="D449" s="38"/>
      <c r="E449" s="42"/>
      <c r="F449" s="38"/>
      <c r="G449" s="607" t="s">
        <v>1956</v>
      </c>
      <c r="H449" s="608"/>
      <c r="I449" s="367"/>
      <c r="J449" s="367"/>
      <c r="K449" s="367"/>
      <c r="L449" s="367"/>
      <c r="M449" s="367"/>
      <c r="N449" s="367"/>
      <c r="O449" s="367"/>
      <c r="P449" s="367"/>
      <c r="Q449" s="367"/>
      <c r="R449" s="367"/>
      <c r="S449" s="367"/>
      <c r="T449" s="367"/>
      <c r="U449" s="367"/>
      <c r="V449" s="367"/>
      <c r="W449" s="257">
        <f t="shared" ref="W449:AQ449" si="131">COUNTIF(W$92:W$236,"HĐH")</f>
        <v>3</v>
      </c>
      <c r="X449" s="257">
        <f t="shared" si="131"/>
        <v>1</v>
      </c>
      <c r="Y449" s="257">
        <f t="shared" si="131"/>
        <v>0</v>
      </c>
      <c r="Z449" s="257">
        <f t="shared" si="131"/>
        <v>1</v>
      </c>
      <c r="AA449" s="257">
        <f t="shared" si="131"/>
        <v>2</v>
      </c>
      <c r="AB449" s="257">
        <f t="shared" si="131"/>
        <v>0</v>
      </c>
      <c r="AC449" s="257">
        <f t="shared" si="131"/>
        <v>3</v>
      </c>
      <c r="AD449" s="257">
        <f t="shared" si="131"/>
        <v>3</v>
      </c>
      <c r="AE449" s="257">
        <f t="shared" si="131"/>
        <v>0</v>
      </c>
      <c r="AF449" s="257">
        <f t="shared" si="131"/>
        <v>2</v>
      </c>
      <c r="AG449" s="257">
        <f t="shared" si="131"/>
        <v>0</v>
      </c>
      <c r="AH449" s="257">
        <f t="shared" si="131"/>
        <v>2</v>
      </c>
      <c r="AI449" s="257">
        <f t="shared" si="131"/>
        <v>0</v>
      </c>
      <c r="AJ449" s="257">
        <f t="shared" si="131"/>
        <v>2</v>
      </c>
      <c r="AK449" s="257">
        <f t="shared" si="131"/>
        <v>0</v>
      </c>
      <c r="AL449" s="257">
        <f t="shared" si="131"/>
        <v>2</v>
      </c>
      <c r="AM449" s="257">
        <f t="shared" si="131"/>
        <v>1</v>
      </c>
      <c r="AN449" s="257">
        <f t="shared" si="131"/>
        <v>1</v>
      </c>
      <c r="AO449" s="257">
        <f t="shared" si="131"/>
        <v>0</v>
      </c>
      <c r="AP449" s="257">
        <f t="shared" si="131"/>
        <v>2</v>
      </c>
      <c r="AQ449" s="257">
        <f t="shared" si="131"/>
        <v>1</v>
      </c>
      <c r="AR449" s="257">
        <f>COUNTIF(AR$237:AR$334,"HĐH")</f>
        <v>2</v>
      </c>
      <c r="AS449" s="257">
        <f t="shared" ref="AS449:BJ449" si="132">COUNTIF(AS$92:AS$236,"HĐH")</f>
        <v>0</v>
      </c>
      <c r="AT449" s="257">
        <f t="shared" si="132"/>
        <v>0</v>
      </c>
      <c r="AU449" s="257">
        <f t="shared" si="132"/>
        <v>0</v>
      </c>
      <c r="AV449" s="257">
        <f t="shared" si="132"/>
        <v>0</v>
      </c>
      <c r="AW449" s="257">
        <f t="shared" si="132"/>
        <v>0</v>
      </c>
      <c r="AX449" s="257">
        <f t="shared" si="132"/>
        <v>3</v>
      </c>
      <c r="AY449" s="257">
        <f t="shared" si="132"/>
        <v>2</v>
      </c>
      <c r="AZ449" s="257">
        <f t="shared" si="132"/>
        <v>0</v>
      </c>
      <c r="BA449" s="257">
        <f t="shared" si="132"/>
        <v>1</v>
      </c>
      <c r="BB449" s="257">
        <f t="shared" si="132"/>
        <v>1</v>
      </c>
      <c r="BC449" s="257">
        <f t="shared" si="132"/>
        <v>2</v>
      </c>
      <c r="BD449" s="257">
        <f t="shared" si="132"/>
        <v>1</v>
      </c>
      <c r="BE449" s="257">
        <f t="shared" si="132"/>
        <v>2</v>
      </c>
      <c r="BF449" s="257">
        <f t="shared" si="132"/>
        <v>1</v>
      </c>
      <c r="BG449" s="257">
        <f t="shared" si="132"/>
        <v>1</v>
      </c>
      <c r="BH449" s="257">
        <f t="shared" si="132"/>
        <v>1</v>
      </c>
      <c r="BI449" s="257">
        <f t="shared" si="132"/>
        <v>0</v>
      </c>
      <c r="BJ449" s="257">
        <f t="shared" si="132"/>
        <v>0</v>
      </c>
    </row>
    <row r="450" spans="1:87" s="36" customFormat="1" ht="15.75">
      <c r="A450" s="37"/>
      <c r="B450" s="37"/>
      <c r="C450" s="42"/>
      <c r="D450" s="38"/>
      <c r="E450" s="42"/>
      <c r="F450" s="38"/>
      <c r="G450" s="607" t="s">
        <v>1957</v>
      </c>
      <c r="H450" s="608"/>
      <c r="I450" s="367"/>
      <c r="J450" s="367"/>
      <c r="K450" s="367"/>
      <c r="L450" s="367"/>
      <c r="M450" s="367"/>
      <c r="N450" s="367"/>
      <c r="O450" s="367"/>
      <c r="P450" s="367"/>
      <c r="Q450" s="367"/>
      <c r="R450" s="367"/>
      <c r="S450" s="367"/>
      <c r="T450" s="367"/>
      <c r="U450" s="367"/>
      <c r="V450" s="367"/>
      <c r="W450" s="257">
        <f t="shared" ref="W450:AQ450" si="133">COUNTIF(W$237:W$334,"HĐH")</f>
        <v>4</v>
      </c>
      <c r="X450" s="257">
        <f t="shared" si="133"/>
        <v>1</v>
      </c>
      <c r="Y450" s="257">
        <f t="shared" si="133"/>
        <v>3</v>
      </c>
      <c r="Z450" s="257">
        <f t="shared" si="133"/>
        <v>3</v>
      </c>
      <c r="AA450" s="257">
        <f t="shared" si="133"/>
        <v>0</v>
      </c>
      <c r="AB450" s="257">
        <f t="shared" si="133"/>
        <v>2</v>
      </c>
      <c r="AC450" s="257">
        <f t="shared" si="133"/>
        <v>2</v>
      </c>
      <c r="AD450" s="257">
        <f t="shared" si="133"/>
        <v>1</v>
      </c>
      <c r="AE450" s="257">
        <f t="shared" si="133"/>
        <v>2</v>
      </c>
      <c r="AF450" s="257">
        <f t="shared" si="133"/>
        <v>2</v>
      </c>
      <c r="AG450" s="257">
        <f t="shared" si="133"/>
        <v>3</v>
      </c>
      <c r="AH450" s="257">
        <f t="shared" si="133"/>
        <v>0</v>
      </c>
      <c r="AI450" s="257">
        <f t="shared" si="133"/>
        <v>2</v>
      </c>
      <c r="AJ450" s="257">
        <f t="shared" si="133"/>
        <v>2</v>
      </c>
      <c r="AK450" s="257">
        <f t="shared" si="133"/>
        <v>2</v>
      </c>
      <c r="AL450" s="257">
        <f t="shared" si="133"/>
        <v>1</v>
      </c>
      <c r="AM450" s="257">
        <f t="shared" si="133"/>
        <v>3</v>
      </c>
      <c r="AN450" s="257">
        <f t="shared" si="133"/>
        <v>2</v>
      </c>
      <c r="AO450" s="257">
        <f t="shared" si="133"/>
        <v>2</v>
      </c>
      <c r="AP450" s="257">
        <f t="shared" si="133"/>
        <v>0</v>
      </c>
      <c r="AQ450" s="257">
        <f t="shared" si="133"/>
        <v>1</v>
      </c>
      <c r="AR450" s="257">
        <f t="shared" ref="AR450" si="134">COUNTIF(AR$335:AR$401,"HĐH")</f>
        <v>3</v>
      </c>
      <c r="AS450" s="257">
        <f t="shared" ref="AS450:BJ450" si="135">COUNTIF(AS$237:AS$334,"HĐH")</f>
        <v>0</v>
      </c>
      <c r="AT450" s="257">
        <f t="shared" si="135"/>
        <v>0</v>
      </c>
      <c r="AU450" s="257">
        <f t="shared" si="135"/>
        <v>0</v>
      </c>
      <c r="AV450" s="257">
        <f t="shared" si="135"/>
        <v>0</v>
      </c>
      <c r="AW450" s="257">
        <f t="shared" si="135"/>
        <v>0</v>
      </c>
      <c r="AX450" s="257">
        <f t="shared" si="135"/>
        <v>1</v>
      </c>
      <c r="AY450" s="257">
        <f t="shared" si="135"/>
        <v>1</v>
      </c>
      <c r="AZ450" s="257">
        <f t="shared" si="135"/>
        <v>2</v>
      </c>
      <c r="BA450" s="257">
        <f t="shared" si="135"/>
        <v>2</v>
      </c>
      <c r="BB450" s="257">
        <f t="shared" si="135"/>
        <v>2</v>
      </c>
      <c r="BC450" s="257">
        <f t="shared" si="135"/>
        <v>1</v>
      </c>
      <c r="BD450" s="257">
        <f t="shared" si="135"/>
        <v>2</v>
      </c>
      <c r="BE450" s="257">
        <f t="shared" si="135"/>
        <v>3</v>
      </c>
      <c r="BF450" s="257">
        <f t="shared" si="135"/>
        <v>1</v>
      </c>
      <c r="BG450" s="257">
        <f t="shared" si="135"/>
        <v>2</v>
      </c>
      <c r="BH450" s="257">
        <f t="shared" si="135"/>
        <v>2</v>
      </c>
      <c r="BI450" s="257">
        <f t="shared" si="135"/>
        <v>0</v>
      </c>
      <c r="BJ450" s="257">
        <f t="shared" si="135"/>
        <v>1</v>
      </c>
    </row>
    <row r="451" spans="1:87" s="36" customFormat="1" ht="15.75">
      <c r="A451" s="37"/>
      <c r="B451" s="37"/>
      <c r="C451" s="42"/>
      <c r="D451" s="38"/>
      <c r="E451" s="42"/>
      <c r="F451" s="38"/>
      <c r="G451" s="607" t="s">
        <v>1958</v>
      </c>
      <c r="H451" s="608"/>
      <c r="I451" s="367"/>
      <c r="J451" s="367"/>
      <c r="K451" s="367"/>
      <c r="L451" s="367"/>
      <c r="M451" s="367"/>
      <c r="N451" s="367"/>
      <c r="O451" s="367"/>
      <c r="P451" s="367"/>
      <c r="Q451" s="367"/>
      <c r="R451" s="367"/>
      <c r="S451" s="367"/>
      <c r="T451" s="367"/>
      <c r="U451" s="367"/>
      <c r="V451" s="367"/>
      <c r="W451" s="257">
        <f t="shared" ref="W451:AQ451" si="136">COUNTIF(W$335:W$401,"HĐH")</f>
        <v>1</v>
      </c>
      <c r="X451" s="257">
        <f t="shared" si="136"/>
        <v>2</v>
      </c>
      <c r="Y451" s="257">
        <f t="shared" si="136"/>
        <v>1</v>
      </c>
      <c r="Z451" s="257">
        <f t="shared" si="136"/>
        <v>0</v>
      </c>
      <c r="AA451" s="257">
        <f t="shared" si="136"/>
        <v>2</v>
      </c>
      <c r="AB451" s="257">
        <f t="shared" si="136"/>
        <v>1</v>
      </c>
      <c r="AC451" s="257">
        <f t="shared" si="136"/>
        <v>1</v>
      </c>
      <c r="AD451" s="257">
        <f t="shared" si="136"/>
        <v>1</v>
      </c>
      <c r="AE451" s="257">
        <f t="shared" si="136"/>
        <v>3</v>
      </c>
      <c r="AF451" s="257">
        <f t="shared" si="136"/>
        <v>1</v>
      </c>
      <c r="AG451" s="257">
        <f t="shared" si="136"/>
        <v>2</v>
      </c>
      <c r="AH451" s="257">
        <f t="shared" si="136"/>
        <v>3</v>
      </c>
      <c r="AI451" s="257">
        <f t="shared" si="136"/>
        <v>1</v>
      </c>
      <c r="AJ451" s="257">
        <f t="shared" si="136"/>
        <v>3</v>
      </c>
      <c r="AK451" s="257">
        <f t="shared" si="136"/>
        <v>2</v>
      </c>
      <c r="AL451" s="257">
        <f t="shared" si="136"/>
        <v>2</v>
      </c>
      <c r="AM451" s="257">
        <f t="shared" si="136"/>
        <v>1</v>
      </c>
      <c r="AN451" s="257">
        <f t="shared" si="136"/>
        <v>3</v>
      </c>
      <c r="AO451" s="257">
        <f t="shared" si="136"/>
        <v>1</v>
      </c>
      <c r="AP451" s="257">
        <f t="shared" si="136"/>
        <v>2</v>
      </c>
      <c r="AQ451" s="257">
        <f t="shared" si="136"/>
        <v>1</v>
      </c>
      <c r="AR451" s="257">
        <f t="shared" ref="AR451" ca="1" si="137">COUNTIF(AR$403:AR$551,"HĐH")</f>
        <v>1</v>
      </c>
      <c r="AS451" s="257">
        <f t="shared" ref="AS451:BJ451" si="138">COUNTIF(AS$335:AS$401,"HĐH")</f>
        <v>0</v>
      </c>
      <c r="AT451" s="257">
        <f t="shared" si="138"/>
        <v>0</v>
      </c>
      <c r="AU451" s="257">
        <f t="shared" si="138"/>
        <v>0</v>
      </c>
      <c r="AV451" s="257">
        <f t="shared" si="138"/>
        <v>0</v>
      </c>
      <c r="AW451" s="257">
        <f t="shared" si="138"/>
        <v>0</v>
      </c>
      <c r="AX451" s="257">
        <f t="shared" si="138"/>
        <v>1</v>
      </c>
      <c r="AY451" s="257">
        <f t="shared" si="138"/>
        <v>2</v>
      </c>
      <c r="AZ451" s="257">
        <f t="shared" si="138"/>
        <v>3</v>
      </c>
      <c r="BA451" s="257">
        <f t="shared" si="138"/>
        <v>3</v>
      </c>
      <c r="BB451" s="257">
        <f t="shared" si="138"/>
        <v>2</v>
      </c>
      <c r="BC451" s="257">
        <f t="shared" si="138"/>
        <v>2</v>
      </c>
      <c r="BD451" s="257">
        <f t="shared" si="138"/>
        <v>2</v>
      </c>
      <c r="BE451" s="257">
        <f t="shared" si="138"/>
        <v>2</v>
      </c>
      <c r="BF451" s="257">
        <f t="shared" si="138"/>
        <v>2</v>
      </c>
      <c r="BG451" s="257">
        <f t="shared" si="138"/>
        <v>2</v>
      </c>
      <c r="BH451" s="257">
        <f t="shared" si="138"/>
        <v>2</v>
      </c>
      <c r="BI451" s="257">
        <f t="shared" si="138"/>
        <v>4</v>
      </c>
      <c r="BJ451" s="257">
        <f t="shared" si="138"/>
        <v>3</v>
      </c>
    </row>
    <row r="452" spans="1:87" s="36" customFormat="1" ht="15.75">
      <c r="A452" s="37"/>
      <c r="B452" s="37"/>
      <c r="C452" s="42"/>
      <c r="D452" s="38"/>
      <c r="E452" s="42"/>
      <c r="F452" s="38"/>
      <c r="G452" s="607" t="s">
        <v>1959</v>
      </c>
      <c r="H452" s="608"/>
      <c r="I452" s="367"/>
      <c r="J452" s="367"/>
      <c r="K452" s="367"/>
      <c r="L452" s="367"/>
      <c r="M452" s="367"/>
      <c r="N452" s="367"/>
      <c r="O452" s="367"/>
      <c r="P452" s="367"/>
      <c r="Q452" s="367"/>
      <c r="R452" s="367"/>
      <c r="S452" s="367"/>
      <c r="T452" s="367"/>
      <c r="U452" s="367"/>
      <c r="V452" s="367"/>
      <c r="W452" s="257">
        <f t="shared" ref="W452:AQ452" ca="1" si="139">COUNTIF(W$403:W$551,"HĐH")</f>
        <v>2</v>
      </c>
      <c r="X452" s="257">
        <f t="shared" ca="1" si="139"/>
        <v>3</v>
      </c>
      <c r="Y452" s="257">
        <f t="shared" ca="1" si="139"/>
        <v>1</v>
      </c>
      <c r="Z452" s="257">
        <f t="shared" ca="1" si="139"/>
        <v>3</v>
      </c>
      <c r="AA452" s="257">
        <f t="shared" ca="1" si="139"/>
        <v>3</v>
      </c>
      <c r="AB452" s="257">
        <f t="shared" ca="1" si="139"/>
        <v>3</v>
      </c>
      <c r="AC452" s="257">
        <f t="shared" ca="1" si="139"/>
        <v>4</v>
      </c>
      <c r="AD452" s="257">
        <f t="shared" ca="1" si="139"/>
        <v>1</v>
      </c>
      <c r="AE452" s="257">
        <f t="shared" ca="1" si="139"/>
        <v>1</v>
      </c>
      <c r="AF452" s="257">
        <f t="shared" ca="1" si="139"/>
        <v>1</v>
      </c>
      <c r="AG452" s="257">
        <f t="shared" ca="1" si="139"/>
        <v>3</v>
      </c>
      <c r="AH452" s="257">
        <f t="shared" ca="1" si="139"/>
        <v>4</v>
      </c>
      <c r="AI452" s="257">
        <f t="shared" ca="1" si="139"/>
        <v>0</v>
      </c>
      <c r="AJ452" s="257">
        <f t="shared" ca="1" si="139"/>
        <v>3</v>
      </c>
      <c r="AK452" s="257">
        <f t="shared" ca="1" si="139"/>
        <v>3</v>
      </c>
      <c r="AL452" s="257">
        <f t="shared" ca="1" si="139"/>
        <v>0</v>
      </c>
      <c r="AM452" s="257">
        <f t="shared" ca="1" si="139"/>
        <v>2</v>
      </c>
      <c r="AN452" s="257">
        <f t="shared" ca="1" si="139"/>
        <v>3</v>
      </c>
      <c r="AO452" s="257">
        <f t="shared" ca="1" si="139"/>
        <v>3</v>
      </c>
      <c r="AP452" s="257">
        <f t="shared" ca="1" si="139"/>
        <v>3</v>
      </c>
      <c r="AQ452" s="257">
        <f t="shared" ca="1" si="139"/>
        <v>1</v>
      </c>
      <c r="AR452" s="257"/>
      <c r="AS452" s="257">
        <f t="shared" ref="AS452:BJ452" ca="1" si="140">COUNTIF(AS$403:AS$551,"HĐH")</f>
        <v>0</v>
      </c>
      <c r="AT452" s="257">
        <f t="shared" ca="1" si="140"/>
        <v>0</v>
      </c>
      <c r="AU452" s="257">
        <f t="shared" ca="1" si="140"/>
        <v>0</v>
      </c>
      <c r="AV452" s="257">
        <f t="shared" ca="1" si="140"/>
        <v>0</v>
      </c>
      <c r="AW452" s="257">
        <f t="shared" ca="1" si="140"/>
        <v>1</v>
      </c>
      <c r="AX452" s="257">
        <f t="shared" ca="1" si="140"/>
        <v>2</v>
      </c>
      <c r="AY452" s="257">
        <f t="shared" ca="1" si="140"/>
        <v>3</v>
      </c>
      <c r="AZ452" s="257">
        <f t="shared" ca="1" si="140"/>
        <v>2</v>
      </c>
      <c r="BA452" s="257">
        <f t="shared" ca="1" si="140"/>
        <v>2</v>
      </c>
      <c r="BB452" s="257">
        <f t="shared" ca="1" si="140"/>
        <v>3</v>
      </c>
      <c r="BC452" s="257">
        <f t="shared" ca="1" si="140"/>
        <v>2</v>
      </c>
      <c r="BD452" s="257">
        <f t="shared" ca="1" si="140"/>
        <v>1</v>
      </c>
      <c r="BE452" s="257">
        <f t="shared" ca="1" si="140"/>
        <v>2</v>
      </c>
      <c r="BF452" s="257">
        <f t="shared" ca="1" si="140"/>
        <v>2</v>
      </c>
      <c r="BG452" s="257">
        <f t="shared" ca="1" si="140"/>
        <v>3</v>
      </c>
      <c r="BH452" s="257">
        <f t="shared" ca="1" si="140"/>
        <v>3</v>
      </c>
      <c r="BI452" s="257">
        <f t="shared" ca="1" si="140"/>
        <v>2</v>
      </c>
      <c r="BJ452" s="257">
        <f t="shared" ca="1" si="140"/>
        <v>3</v>
      </c>
    </row>
    <row r="453" spans="1:87" s="36" customFormat="1" ht="15.75">
      <c r="A453" s="37"/>
      <c r="B453" s="37"/>
      <c r="C453" s="42"/>
      <c r="D453" s="38"/>
      <c r="E453" s="42"/>
      <c r="F453" s="38"/>
    </row>
    <row r="454" spans="1:87" s="36" customFormat="1" ht="15.75">
      <c r="A454" s="693" t="s">
        <v>1146</v>
      </c>
      <c r="B454" s="693"/>
      <c r="C454" s="258" t="s">
        <v>1147</v>
      </c>
      <c r="D454" s="258"/>
      <c r="E454" s="259"/>
      <c r="F454" s="260"/>
      <c r="G454" s="367"/>
      <c r="H454" s="367"/>
      <c r="I454" s="367"/>
      <c r="J454" s="367"/>
      <c r="K454" s="367"/>
      <c r="L454" s="367"/>
      <c r="M454" s="367"/>
      <c r="N454" s="367"/>
      <c r="O454" s="367"/>
      <c r="P454" s="367"/>
      <c r="Q454" s="367"/>
      <c r="R454" s="367"/>
      <c r="S454" s="367"/>
      <c r="T454" s="367"/>
      <c r="U454" s="367"/>
      <c r="V454" s="367"/>
      <c r="W454" s="367"/>
      <c r="X454" s="367"/>
      <c r="Y454" s="367"/>
      <c r="Z454" s="367"/>
      <c r="AA454" s="367"/>
      <c r="AB454" s="367"/>
      <c r="AC454" s="367"/>
      <c r="AD454" s="367"/>
      <c r="AE454" s="367"/>
      <c r="AF454" s="367"/>
      <c r="AG454" s="367"/>
      <c r="AH454" s="367"/>
      <c r="AI454" s="367"/>
      <c r="AJ454" s="367"/>
      <c r="AK454" s="367"/>
      <c r="AL454" s="367"/>
      <c r="AM454" s="367"/>
      <c r="AN454" s="367"/>
      <c r="AO454" s="367"/>
      <c r="AP454" s="367"/>
      <c r="AQ454" s="367"/>
      <c r="AR454" s="367"/>
      <c r="AS454" s="367"/>
      <c r="AT454" s="367"/>
      <c r="AU454" s="367"/>
      <c r="AV454" s="367"/>
      <c r="AW454" s="367"/>
      <c r="AX454" s="367"/>
      <c r="AY454" s="367"/>
      <c r="AZ454" s="367"/>
      <c r="BA454" s="367"/>
      <c r="BB454" s="367"/>
      <c r="BC454" s="367"/>
      <c r="BD454" s="367"/>
      <c r="BE454" s="367"/>
      <c r="BF454" s="367"/>
      <c r="BG454" s="367"/>
      <c r="BH454" s="367"/>
      <c r="BI454" s="367"/>
      <c r="BJ454" s="367"/>
      <c r="BK454" s="369">
        <f t="shared" ref="BK454:BZ454" si="141">COUNTIFS($M$7:$M$551,"x",BK$7:BK$551,"2")</f>
        <v>1</v>
      </c>
      <c r="BL454" s="369">
        <f t="shared" si="141"/>
        <v>1</v>
      </c>
      <c r="BM454" s="369">
        <f t="shared" si="141"/>
        <v>1</v>
      </c>
      <c r="BN454" s="369">
        <f t="shared" si="141"/>
        <v>1</v>
      </c>
      <c r="BO454" s="369">
        <f t="shared" si="141"/>
        <v>1</v>
      </c>
      <c r="BP454" s="369">
        <f t="shared" si="141"/>
        <v>1</v>
      </c>
      <c r="BQ454" s="369">
        <f t="shared" si="141"/>
        <v>1</v>
      </c>
      <c r="BR454" s="369">
        <f t="shared" si="141"/>
        <v>1</v>
      </c>
      <c r="BS454" s="369">
        <f t="shared" si="141"/>
        <v>1</v>
      </c>
      <c r="BT454" s="369">
        <f t="shared" ca="1" si="141"/>
        <v>0</v>
      </c>
      <c r="BU454" s="369">
        <f t="shared" si="141"/>
        <v>1</v>
      </c>
      <c r="BV454" s="369">
        <f t="shared" si="141"/>
        <v>1</v>
      </c>
      <c r="BW454" s="369">
        <f t="shared" si="141"/>
        <v>1</v>
      </c>
      <c r="BX454" s="369">
        <f t="shared" si="141"/>
        <v>1</v>
      </c>
      <c r="BY454" s="369">
        <f t="shared" si="141"/>
        <v>1</v>
      </c>
      <c r="BZ454" s="369">
        <f t="shared" si="141"/>
        <v>1</v>
      </c>
      <c r="CA454" s="364"/>
      <c r="CB454" s="365"/>
      <c r="CC454" s="364"/>
      <c r="CD454" s="367"/>
      <c r="CE454" s="364"/>
      <c r="CF454" s="367"/>
      <c r="CG454" s="367"/>
      <c r="CH454" s="367"/>
      <c r="CI454" s="367"/>
    </row>
    <row r="455" spans="1:87" s="36" customFormat="1" ht="15.75">
      <c r="A455" s="693"/>
      <c r="B455" s="693"/>
      <c r="C455" s="258" t="s">
        <v>1148</v>
      </c>
      <c r="D455" s="258"/>
      <c r="E455" s="259"/>
      <c r="F455" s="260"/>
      <c r="G455" s="367"/>
      <c r="H455" s="367"/>
      <c r="I455" s="367"/>
      <c r="J455" s="367"/>
      <c r="K455" s="367"/>
      <c r="L455" s="367"/>
      <c r="M455" s="367"/>
      <c r="N455" s="367"/>
      <c r="O455" s="367"/>
      <c r="P455" s="367"/>
      <c r="Q455" s="367"/>
      <c r="R455" s="367"/>
      <c r="S455" s="367"/>
      <c r="T455" s="367"/>
      <c r="U455" s="367"/>
      <c r="V455" s="367"/>
      <c r="W455" s="367"/>
      <c r="X455" s="367"/>
      <c r="Y455" s="367"/>
      <c r="Z455" s="367"/>
      <c r="AA455" s="367"/>
      <c r="AB455" s="367"/>
      <c r="AC455" s="367"/>
      <c r="AD455" s="367"/>
      <c r="AE455" s="367"/>
      <c r="AF455" s="367"/>
      <c r="AG455" s="367"/>
      <c r="AH455" s="367"/>
      <c r="AI455" s="367"/>
      <c r="AJ455" s="367"/>
      <c r="AK455" s="367"/>
      <c r="AL455" s="367"/>
      <c r="AM455" s="367"/>
      <c r="AN455" s="367"/>
      <c r="AO455" s="367"/>
      <c r="AP455" s="367"/>
      <c r="AQ455" s="367"/>
      <c r="AR455" s="367"/>
      <c r="AS455" s="367"/>
      <c r="AT455" s="367"/>
      <c r="AU455" s="367"/>
      <c r="AV455" s="367"/>
      <c r="AW455" s="367"/>
      <c r="AX455" s="367"/>
      <c r="AY455" s="367"/>
      <c r="AZ455" s="367"/>
      <c r="BA455" s="367"/>
      <c r="BB455" s="367"/>
      <c r="BC455" s="367"/>
      <c r="BD455" s="367"/>
      <c r="BE455" s="367"/>
      <c r="BF455" s="367"/>
      <c r="BG455" s="367"/>
      <c r="BH455" s="367"/>
      <c r="BI455" s="367"/>
      <c r="BJ455" s="367"/>
      <c r="BK455" s="369">
        <f t="shared" ref="BK455:BZ455" si="142">COUNTIFS($M$7:$M$551,"x",BK$7:BK$551,"1")</f>
        <v>0</v>
      </c>
      <c r="BL455" s="369">
        <f t="shared" si="142"/>
        <v>0</v>
      </c>
      <c r="BM455" s="369">
        <f t="shared" si="142"/>
        <v>0</v>
      </c>
      <c r="BN455" s="369">
        <f t="shared" si="142"/>
        <v>0</v>
      </c>
      <c r="BO455" s="369">
        <f t="shared" si="142"/>
        <v>0</v>
      </c>
      <c r="BP455" s="369">
        <f t="shared" si="142"/>
        <v>0</v>
      </c>
      <c r="BQ455" s="369">
        <f t="shared" si="142"/>
        <v>0</v>
      </c>
      <c r="BR455" s="369">
        <f t="shared" si="142"/>
        <v>0</v>
      </c>
      <c r="BS455" s="369">
        <f t="shared" si="142"/>
        <v>0</v>
      </c>
      <c r="BT455" s="369">
        <f t="shared" ca="1" si="142"/>
        <v>0</v>
      </c>
      <c r="BU455" s="369">
        <f t="shared" si="142"/>
        <v>0</v>
      </c>
      <c r="BV455" s="369">
        <f t="shared" si="142"/>
        <v>0</v>
      </c>
      <c r="BW455" s="369">
        <f t="shared" si="142"/>
        <v>0</v>
      </c>
      <c r="BX455" s="369">
        <f t="shared" si="142"/>
        <v>0</v>
      </c>
      <c r="BY455" s="369">
        <f t="shared" si="142"/>
        <v>0</v>
      </c>
      <c r="BZ455" s="369">
        <f t="shared" si="142"/>
        <v>0</v>
      </c>
      <c r="CA455" s="369"/>
      <c r="CB455" s="367"/>
      <c r="CC455" s="369"/>
      <c r="CD455" s="367"/>
      <c r="CE455" s="369"/>
      <c r="CF455" s="367"/>
      <c r="CG455" s="367"/>
      <c r="CH455" s="367"/>
      <c r="CI455" s="367"/>
    </row>
    <row r="456" spans="1:87" s="36" customFormat="1" ht="15.75">
      <c r="A456" s="693"/>
      <c r="B456" s="693"/>
      <c r="C456" s="262" t="s">
        <v>1149</v>
      </c>
      <c r="D456" s="262"/>
      <c r="E456" s="259"/>
      <c r="F456" s="260"/>
      <c r="G456" s="367"/>
      <c r="H456" s="367"/>
      <c r="I456" s="367"/>
      <c r="J456" s="367"/>
      <c r="K456" s="367"/>
      <c r="L456" s="367"/>
      <c r="M456" s="367"/>
      <c r="N456" s="367"/>
      <c r="O456" s="367"/>
      <c r="P456" s="367"/>
      <c r="Q456" s="367"/>
      <c r="R456" s="367"/>
      <c r="S456" s="367"/>
      <c r="T456" s="367"/>
      <c r="U456" s="367"/>
      <c r="V456" s="367"/>
      <c r="W456" s="367"/>
      <c r="X456" s="367"/>
      <c r="Y456" s="367"/>
      <c r="Z456" s="367"/>
      <c r="AA456" s="367"/>
      <c r="AB456" s="367"/>
      <c r="AC456" s="367"/>
      <c r="AD456" s="367"/>
      <c r="AE456" s="367"/>
      <c r="AF456" s="367"/>
      <c r="AG456" s="367"/>
      <c r="AH456" s="367"/>
      <c r="AI456" s="367"/>
      <c r="AJ456" s="367"/>
      <c r="AK456" s="367"/>
      <c r="AL456" s="367"/>
      <c r="AM456" s="367"/>
      <c r="AN456" s="367"/>
      <c r="AO456" s="367"/>
      <c r="AP456" s="367"/>
      <c r="AQ456" s="367"/>
      <c r="AR456" s="367"/>
      <c r="AS456" s="367"/>
      <c r="AT456" s="367"/>
      <c r="AU456" s="367"/>
      <c r="AV456" s="367"/>
      <c r="AW456" s="367"/>
      <c r="AX456" s="367"/>
      <c r="AY456" s="367"/>
      <c r="AZ456" s="367"/>
      <c r="BA456" s="367"/>
      <c r="BB456" s="367"/>
      <c r="BC456" s="367"/>
      <c r="BD456" s="367"/>
      <c r="BE456" s="367"/>
      <c r="BF456" s="367"/>
      <c r="BG456" s="367"/>
      <c r="BH456" s="367"/>
      <c r="BI456" s="367"/>
      <c r="BJ456" s="367"/>
      <c r="BK456" s="369">
        <f t="shared" ref="BK456:BZ456" si="143">COUNTIFS($M$7:$M$551,"x",BK$7:BK$551,"0")</f>
        <v>0</v>
      </c>
      <c r="BL456" s="369">
        <f t="shared" si="143"/>
        <v>0</v>
      </c>
      <c r="BM456" s="369">
        <f t="shared" si="143"/>
        <v>0</v>
      </c>
      <c r="BN456" s="369">
        <f t="shared" si="143"/>
        <v>0</v>
      </c>
      <c r="BO456" s="369">
        <f t="shared" si="143"/>
        <v>0</v>
      </c>
      <c r="BP456" s="369">
        <f t="shared" si="143"/>
        <v>0</v>
      </c>
      <c r="BQ456" s="369">
        <f t="shared" si="143"/>
        <v>0</v>
      </c>
      <c r="BR456" s="369">
        <f t="shared" si="143"/>
        <v>0</v>
      </c>
      <c r="BS456" s="369">
        <f t="shared" si="143"/>
        <v>0</v>
      </c>
      <c r="BT456" s="369">
        <f t="shared" ca="1" si="143"/>
        <v>0</v>
      </c>
      <c r="BU456" s="369">
        <f t="shared" si="143"/>
        <v>0</v>
      </c>
      <c r="BV456" s="369">
        <f t="shared" si="143"/>
        <v>0</v>
      </c>
      <c r="BW456" s="369">
        <f t="shared" si="143"/>
        <v>0</v>
      </c>
      <c r="BX456" s="369">
        <f t="shared" si="143"/>
        <v>0</v>
      </c>
      <c r="BY456" s="369">
        <f t="shared" si="143"/>
        <v>0</v>
      </c>
      <c r="BZ456" s="369">
        <f t="shared" si="143"/>
        <v>0</v>
      </c>
      <c r="CA456" s="369"/>
      <c r="CB456" s="367"/>
      <c r="CC456" s="369"/>
      <c r="CD456" s="367"/>
      <c r="CE456" s="369"/>
      <c r="CF456" s="367"/>
      <c r="CG456" s="367"/>
      <c r="CH456" s="367"/>
      <c r="CI456" s="367"/>
    </row>
    <row r="457" spans="1:87" s="36" customFormat="1" ht="15.75">
      <c r="A457" s="693"/>
      <c r="B457" s="693"/>
      <c r="C457" s="695" t="s">
        <v>1150</v>
      </c>
      <c r="D457" s="696"/>
      <c r="E457" s="697"/>
      <c r="F457" s="260"/>
      <c r="G457" s="367"/>
      <c r="H457" s="367"/>
      <c r="I457" s="367"/>
      <c r="J457" s="367"/>
      <c r="K457" s="367"/>
      <c r="L457" s="367"/>
      <c r="M457" s="367"/>
      <c r="N457" s="367"/>
      <c r="O457" s="367"/>
      <c r="P457" s="367"/>
      <c r="Q457" s="367"/>
      <c r="R457" s="367"/>
      <c r="S457" s="367"/>
      <c r="T457" s="367"/>
      <c r="U457" s="367"/>
      <c r="V457" s="367"/>
      <c r="W457" s="367"/>
      <c r="X457" s="367"/>
      <c r="Y457" s="367"/>
      <c r="Z457" s="367"/>
      <c r="AA457" s="367"/>
      <c r="AB457" s="367"/>
      <c r="AC457" s="367"/>
      <c r="AD457" s="367"/>
      <c r="AE457" s="367"/>
      <c r="AF457" s="367"/>
      <c r="AG457" s="367"/>
      <c r="AH457" s="367"/>
      <c r="AI457" s="367"/>
      <c r="AJ457" s="367"/>
      <c r="AK457" s="367"/>
      <c r="AL457" s="367"/>
      <c r="AM457" s="367"/>
      <c r="AN457" s="367"/>
      <c r="AO457" s="367"/>
      <c r="AP457" s="367"/>
      <c r="AQ457" s="367"/>
      <c r="AR457" s="367"/>
      <c r="AS457" s="367"/>
      <c r="AT457" s="367"/>
      <c r="AU457" s="367"/>
      <c r="AV457" s="367"/>
      <c r="AW457" s="367"/>
      <c r="AX457" s="367"/>
      <c r="AY457" s="367"/>
      <c r="AZ457" s="367"/>
      <c r="BA457" s="367"/>
      <c r="BB457" s="367"/>
      <c r="BC457" s="367"/>
      <c r="BD457" s="367"/>
      <c r="BE457" s="367"/>
      <c r="BF457" s="367"/>
      <c r="BG457" s="367"/>
      <c r="BH457" s="367"/>
      <c r="BI457" s="367"/>
      <c r="BJ457" s="367"/>
      <c r="BK457" s="263">
        <f t="shared" ref="BK457:BZ457" si="144">(((BK454*2)+(BK455*1)+(BK456*0)))/(BK454+BK455+BK456)</f>
        <v>2</v>
      </c>
      <c r="BL457" s="263">
        <f t="shared" si="144"/>
        <v>2</v>
      </c>
      <c r="BM457" s="263">
        <f t="shared" si="144"/>
        <v>2</v>
      </c>
      <c r="BN457" s="263">
        <f t="shared" si="144"/>
        <v>2</v>
      </c>
      <c r="BO457" s="263">
        <f t="shared" si="144"/>
        <v>2</v>
      </c>
      <c r="BP457" s="263">
        <f t="shared" si="144"/>
        <v>2</v>
      </c>
      <c r="BQ457" s="263">
        <f t="shared" si="144"/>
        <v>2</v>
      </c>
      <c r="BR457" s="263">
        <f t="shared" si="144"/>
        <v>2</v>
      </c>
      <c r="BS457" s="263">
        <f t="shared" si="144"/>
        <v>2</v>
      </c>
      <c r="BT457" s="263">
        <f t="shared" ca="1" si="144"/>
        <v>2</v>
      </c>
      <c r="BU457" s="263">
        <f t="shared" si="144"/>
        <v>2</v>
      </c>
      <c r="BV457" s="263">
        <f t="shared" si="144"/>
        <v>2</v>
      </c>
      <c r="BW457" s="263">
        <f t="shared" si="144"/>
        <v>2</v>
      </c>
      <c r="BX457" s="263">
        <f t="shared" si="144"/>
        <v>2</v>
      </c>
      <c r="BY457" s="263">
        <f t="shared" si="144"/>
        <v>2</v>
      </c>
      <c r="BZ457" s="263">
        <f t="shared" si="144"/>
        <v>2</v>
      </c>
      <c r="CA457" s="640">
        <f ca="1">COUNTIF($BK458:$CA458,"Đ")</f>
        <v>0</v>
      </c>
      <c r="CB457" s="694">
        <f ca="1">CA457/COUNTA($BK458:$CA458)</f>
        <v>0</v>
      </c>
      <c r="CC457" s="640">
        <f ca="1">COUNTIF($BK458:$CA458,"CCG")</f>
        <v>0</v>
      </c>
      <c r="CD457" s="694">
        <f ca="1">CC457/COUNTA($BK458:$CA458)</f>
        <v>0</v>
      </c>
      <c r="CE457" s="640">
        <f ca="1">COUNTIF($BK458:$CA458,"CĐ")</f>
        <v>0</v>
      </c>
      <c r="CF457" s="694">
        <f ca="1">CE457/COUNTA($BK458:$CA458)</f>
        <v>0</v>
      </c>
      <c r="CG457" s="690">
        <f ca="1">(((CA457*2)+(CC457*1)+(CE457*0)))/(CA457+CC457+CE457)</f>
        <v>0</v>
      </c>
      <c r="CH457" s="690" t="str">
        <f ca="1">IF(CG457&gt;=1.6,"Đạt mục tiêu",IF(CG457&gt;=1,"Cần cố gắng","Chưa đạt"))</f>
        <v>Chưa đạt</v>
      </c>
      <c r="CI457" s="690" t="str">
        <f ca="1">IF(CH457&gt;=1.6,"Đạt mục tiêu",IF(CH457&gt;=1,"Cần cố gắng","Chưa đạt"))</f>
        <v>Chưa đạt</v>
      </c>
    </row>
    <row r="458" spans="1:87" s="36" customFormat="1" ht="15.75">
      <c r="A458" s="693"/>
      <c r="B458" s="693"/>
      <c r="C458" s="698"/>
      <c r="D458" s="699"/>
      <c r="E458" s="700"/>
      <c r="F458" s="260"/>
      <c r="G458" s="367"/>
      <c r="H458" s="367"/>
      <c r="I458" s="367"/>
      <c r="J458" s="367"/>
      <c r="K458" s="367"/>
      <c r="L458" s="367"/>
      <c r="M458" s="367"/>
      <c r="N458" s="367"/>
      <c r="O458" s="367"/>
      <c r="P458" s="367"/>
      <c r="Q458" s="367"/>
      <c r="R458" s="367"/>
      <c r="S458" s="367"/>
      <c r="T458" s="367"/>
      <c r="U458" s="367"/>
      <c r="V458" s="367"/>
      <c r="W458" s="367"/>
      <c r="X458" s="367"/>
      <c r="Y458" s="367"/>
      <c r="Z458" s="367"/>
      <c r="AA458" s="367"/>
      <c r="AB458" s="367"/>
      <c r="AC458" s="367"/>
      <c r="AD458" s="367"/>
      <c r="AE458" s="367"/>
      <c r="AF458" s="367"/>
      <c r="AG458" s="367"/>
      <c r="AH458" s="367"/>
      <c r="AI458" s="367"/>
      <c r="AJ458" s="367"/>
      <c r="AK458" s="367"/>
      <c r="AL458" s="367"/>
      <c r="AM458" s="367"/>
      <c r="AN458" s="367"/>
      <c r="AO458" s="367"/>
      <c r="AP458" s="367"/>
      <c r="AQ458" s="367"/>
      <c r="AR458" s="367"/>
      <c r="AS458" s="367"/>
      <c r="AT458" s="367"/>
      <c r="AU458" s="367"/>
      <c r="AV458" s="367"/>
      <c r="AW458" s="367"/>
      <c r="AX458" s="367"/>
      <c r="AY458" s="367"/>
      <c r="AZ458" s="367"/>
      <c r="BA458" s="367"/>
      <c r="BB458" s="367"/>
      <c r="BC458" s="367"/>
      <c r="BD458" s="367"/>
      <c r="BE458" s="367"/>
      <c r="BF458" s="367"/>
      <c r="BG458" s="367"/>
      <c r="BH458" s="367"/>
      <c r="BI458" s="367"/>
      <c r="BJ458" s="367"/>
      <c r="BK458" s="263" t="str">
        <f>IF(BK457&lt;1,"CĐ",IF(BK457&lt;1.6,"CCG","Đ"))</f>
        <v>Đ</v>
      </c>
      <c r="BL458" s="263" t="str">
        <f>IF(BL457&lt;1,"CĐ",IF(BL457&lt;1.6,"CCG","Đ"))</f>
        <v>Đ</v>
      </c>
      <c r="BM458" s="263" t="str">
        <f t="shared" ref="BM458:BZ458" si="145">IF(BM457&lt;1,"CĐ",IF(BM457&lt;1.6,"CCG","Đ"))</f>
        <v>Đ</v>
      </c>
      <c r="BN458" s="263" t="str">
        <f t="shared" si="145"/>
        <v>Đ</v>
      </c>
      <c r="BO458" s="263" t="str">
        <f t="shared" si="145"/>
        <v>Đ</v>
      </c>
      <c r="BP458" s="263" t="str">
        <f t="shared" si="145"/>
        <v>Đ</v>
      </c>
      <c r="BQ458" s="263" t="str">
        <f t="shared" si="145"/>
        <v>Đ</v>
      </c>
      <c r="BR458" s="263" t="str">
        <f t="shared" si="145"/>
        <v>Đ</v>
      </c>
      <c r="BS458" s="263" t="str">
        <f t="shared" si="145"/>
        <v>Đ</v>
      </c>
      <c r="BT458" s="263" t="str">
        <f t="shared" ca="1" si="145"/>
        <v>Đ</v>
      </c>
      <c r="BU458" s="263" t="str">
        <f t="shared" si="145"/>
        <v>Đ</v>
      </c>
      <c r="BV458" s="263" t="str">
        <f t="shared" si="145"/>
        <v>Đ</v>
      </c>
      <c r="BW458" s="263" t="str">
        <f t="shared" si="145"/>
        <v>Đ</v>
      </c>
      <c r="BX458" s="263" t="str">
        <f t="shared" si="145"/>
        <v>Đ</v>
      </c>
      <c r="BY458" s="263" t="str">
        <f t="shared" si="145"/>
        <v>Đ</v>
      </c>
      <c r="BZ458" s="263" t="str">
        <f t="shared" si="145"/>
        <v>Đ</v>
      </c>
      <c r="CA458" s="640"/>
      <c r="CB458" s="694"/>
      <c r="CC458" s="640"/>
      <c r="CD458" s="694"/>
      <c r="CE458" s="640"/>
      <c r="CF458" s="694"/>
      <c r="CG458" s="690"/>
      <c r="CH458" s="690"/>
      <c r="CI458" s="690"/>
    </row>
    <row r="459" spans="1:87" s="36" customFormat="1" ht="15.75">
      <c r="A459" s="678" t="s">
        <v>1151</v>
      </c>
      <c r="B459" s="678"/>
      <c r="C459" s="264" t="s">
        <v>1147</v>
      </c>
      <c r="D459" s="265"/>
      <c r="E459" s="266"/>
      <c r="F459" s="265"/>
      <c r="G459" s="189"/>
      <c r="H459" s="189"/>
      <c r="I459" s="189"/>
      <c r="J459" s="189"/>
      <c r="K459" s="189"/>
      <c r="L459" s="189"/>
      <c r="M459" s="189"/>
      <c r="N459" s="189"/>
      <c r="O459" s="189"/>
      <c r="P459" s="189"/>
      <c r="Q459" s="189"/>
      <c r="R459" s="189"/>
      <c r="S459" s="189"/>
      <c r="T459" s="189"/>
      <c r="U459" s="189"/>
      <c r="V459" s="189"/>
      <c r="W459" s="189"/>
      <c r="X459" s="189"/>
      <c r="Y459" s="189"/>
      <c r="Z459" s="189"/>
      <c r="AA459" s="189"/>
      <c r="AB459" s="189"/>
      <c r="AC459" s="189"/>
      <c r="AD459" s="189"/>
      <c r="AE459" s="189"/>
      <c r="AF459" s="189"/>
      <c r="AG459" s="189"/>
      <c r="AH459" s="189"/>
      <c r="AI459" s="189"/>
      <c r="AJ459" s="189"/>
      <c r="AK459" s="189"/>
      <c r="AL459" s="189"/>
      <c r="AM459" s="189"/>
      <c r="AN459" s="189"/>
      <c r="AO459" s="189"/>
      <c r="AP459" s="189"/>
      <c r="AQ459" s="189"/>
      <c r="AR459" s="189"/>
      <c r="AS459" s="189"/>
      <c r="AT459" s="189"/>
      <c r="AU459" s="189"/>
      <c r="AV459" s="189"/>
      <c r="AW459" s="189"/>
      <c r="AX459" s="189"/>
      <c r="AY459" s="189"/>
      <c r="AZ459" s="189"/>
      <c r="BA459" s="189"/>
      <c r="BB459" s="189"/>
      <c r="BC459" s="189"/>
      <c r="BD459" s="189"/>
      <c r="BE459" s="189"/>
      <c r="BF459" s="189"/>
      <c r="BG459" s="189"/>
      <c r="BH459" s="189"/>
      <c r="BI459" s="189"/>
      <c r="BJ459" s="189"/>
      <c r="BK459" s="368">
        <f t="shared" ref="BK459:BZ459" si="146">COUNTIFS($N$7:$N$551,"x",BK$7:BK$551,"2")</f>
        <v>0</v>
      </c>
      <c r="BL459" s="368">
        <f t="shared" si="146"/>
        <v>0</v>
      </c>
      <c r="BM459" s="368">
        <f t="shared" si="146"/>
        <v>0</v>
      </c>
      <c r="BN459" s="368">
        <f t="shared" si="146"/>
        <v>0</v>
      </c>
      <c r="BO459" s="368">
        <f t="shared" si="146"/>
        <v>0</v>
      </c>
      <c r="BP459" s="368">
        <f t="shared" si="146"/>
        <v>0</v>
      </c>
      <c r="BQ459" s="368">
        <f t="shared" si="146"/>
        <v>0</v>
      </c>
      <c r="BR459" s="368">
        <f t="shared" si="146"/>
        <v>0</v>
      </c>
      <c r="BS459" s="368">
        <f t="shared" si="146"/>
        <v>0</v>
      </c>
      <c r="BT459" s="368">
        <f t="shared" ca="1" si="146"/>
        <v>0</v>
      </c>
      <c r="BU459" s="368">
        <f t="shared" si="146"/>
        <v>0</v>
      </c>
      <c r="BV459" s="368">
        <f t="shared" si="146"/>
        <v>0</v>
      </c>
      <c r="BW459" s="368">
        <f t="shared" si="146"/>
        <v>0</v>
      </c>
      <c r="BX459" s="368">
        <f t="shared" si="146"/>
        <v>0</v>
      </c>
      <c r="BY459" s="368">
        <f t="shared" si="146"/>
        <v>0</v>
      </c>
      <c r="BZ459" s="368">
        <f t="shared" si="146"/>
        <v>0</v>
      </c>
      <c r="CA459" s="368"/>
      <c r="CB459" s="189"/>
      <c r="CC459" s="189"/>
      <c r="CD459" s="189"/>
      <c r="CE459" s="189"/>
      <c r="CF459" s="189"/>
      <c r="CG459" s="189"/>
      <c r="CH459" s="189"/>
      <c r="CI459" s="189"/>
    </row>
    <row r="460" spans="1:87" s="36" customFormat="1" ht="15.75">
      <c r="A460" s="678"/>
      <c r="B460" s="678"/>
      <c r="C460" s="264" t="s">
        <v>1148</v>
      </c>
      <c r="D460" s="265"/>
      <c r="E460" s="266"/>
      <c r="F460" s="265"/>
      <c r="G460" s="189"/>
      <c r="H460" s="189"/>
      <c r="I460" s="189"/>
      <c r="J460" s="189"/>
      <c r="K460" s="189"/>
      <c r="L460" s="189"/>
      <c r="M460" s="189"/>
      <c r="N460" s="189"/>
      <c r="O460" s="189"/>
      <c r="P460" s="189"/>
      <c r="Q460" s="189"/>
      <c r="R460" s="189"/>
      <c r="S460" s="189"/>
      <c r="T460" s="189"/>
      <c r="U460" s="189"/>
      <c r="V460" s="189"/>
      <c r="W460" s="189"/>
      <c r="X460" s="189"/>
      <c r="Y460" s="189"/>
      <c r="Z460" s="189"/>
      <c r="AA460" s="189"/>
      <c r="AB460" s="189"/>
      <c r="AC460" s="189"/>
      <c r="AD460" s="189"/>
      <c r="AE460" s="189"/>
      <c r="AF460" s="189"/>
      <c r="AG460" s="189"/>
      <c r="AH460" s="189"/>
      <c r="AI460" s="189"/>
      <c r="AJ460" s="189"/>
      <c r="AK460" s="189"/>
      <c r="AL460" s="189"/>
      <c r="AM460" s="189"/>
      <c r="AN460" s="189"/>
      <c r="AO460" s="189"/>
      <c r="AP460" s="189"/>
      <c r="AQ460" s="189"/>
      <c r="AR460" s="189"/>
      <c r="AS460" s="189"/>
      <c r="AT460" s="189"/>
      <c r="AU460" s="189"/>
      <c r="AV460" s="189"/>
      <c r="AW460" s="189"/>
      <c r="AX460" s="189"/>
      <c r="AY460" s="189"/>
      <c r="AZ460" s="189"/>
      <c r="BA460" s="189"/>
      <c r="BB460" s="189"/>
      <c r="BC460" s="189"/>
      <c r="BD460" s="189"/>
      <c r="BE460" s="189"/>
      <c r="BF460" s="189"/>
      <c r="BG460" s="189"/>
      <c r="BH460" s="189"/>
      <c r="BI460" s="189"/>
      <c r="BJ460" s="189"/>
      <c r="BK460" s="368">
        <f t="shared" ref="BK460:BZ460" si="147">COUNTIFS($N$7:$N$551,"x",BK$7:BK$551,"1")</f>
        <v>0</v>
      </c>
      <c r="BL460" s="368">
        <f t="shared" si="147"/>
        <v>0</v>
      </c>
      <c r="BM460" s="368">
        <f t="shared" si="147"/>
        <v>0</v>
      </c>
      <c r="BN460" s="368">
        <f t="shared" si="147"/>
        <v>0</v>
      </c>
      <c r="BO460" s="368">
        <f t="shared" si="147"/>
        <v>0</v>
      </c>
      <c r="BP460" s="368">
        <f t="shared" si="147"/>
        <v>0</v>
      </c>
      <c r="BQ460" s="368">
        <f t="shared" si="147"/>
        <v>0</v>
      </c>
      <c r="BR460" s="368">
        <f t="shared" si="147"/>
        <v>0</v>
      </c>
      <c r="BS460" s="368">
        <f t="shared" si="147"/>
        <v>0</v>
      </c>
      <c r="BT460" s="368">
        <f t="shared" ca="1" si="147"/>
        <v>0</v>
      </c>
      <c r="BU460" s="368">
        <f t="shared" si="147"/>
        <v>0</v>
      </c>
      <c r="BV460" s="368">
        <f t="shared" si="147"/>
        <v>0</v>
      </c>
      <c r="BW460" s="368">
        <f t="shared" si="147"/>
        <v>0</v>
      </c>
      <c r="BX460" s="368">
        <f t="shared" si="147"/>
        <v>0</v>
      </c>
      <c r="BY460" s="368">
        <f t="shared" si="147"/>
        <v>0</v>
      </c>
      <c r="BZ460" s="368">
        <f t="shared" si="147"/>
        <v>0</v>
      </c>
      <c r="CA460" s="368"/>
      <c r="CB460" s="189"/>
      <c r="CC460" s="189"/>
      <c r="CD460" s="189"/>
      <c r="CE460" s="189"/>
      <c r="CF460" s="189"/>
      <c r="CG460" s="189"/>
      <c r="CH460" s="189"/>
      <c r="CI460" s="189"/>
    </row>
    <row r="461" spans="1:87" s="36" customFormat="1" ht="15.75">
      <c r="A461" s="678"/>
      <c r="B461" s="678"/>
      <c r="C461" s="264" t="s">
        <v>1149</v>
      </c>
      <c r="D461" s="265"/>
      <c r="E461" s="266"/>
      <c r="F461" s="265"/>
      <c r="G461" s="189"/>
      <c r="H461" s="189"/>
      <c r="I461" s="189"/>
      <c r="J461" s="189"/>
      <c r="K461" s="189"/>
      <c r="L461" s="189"/>
      <c r="M461" s="189"/>
      <c r="N461" s="189"/>
      <c r="O461" s="189"/>
      <c r="P461" s="189"/>
      <c r="Q461" s="189"/>
      <c r="R461" s="189"/>
      <c r="S461" s="189"/>
      <c r="T461" s="189"/>
      <c r="U461" s="189"/>
      <c r="V461" s="189"/>
      <c r="W461" s="189"/>
      <c r="X461" s="189"/>
      <c r="Y461" s="189"/>
      <c r="Z461" s="189"/>
      <c r="AA461" s="189"/>
      <c r="AB461" s="189"/>
      <c r="AC461" s="189"/>
      <c r="AD461" s="189"/>
      <c r="AE461" s="189"/>
      <c r="AF461" s="189"/>
      <c r="AG461" s="189"/>
      <c r="AH461" s="189"/>
      <c r="AI461" s="189"/>
      <c r="AJ461" s="189"/>
      <c r="AK461" s="189"/>
      <c r="AL461" s="189"/>
      <c r="AM461" s="189"/>
      <c r="AN461" s="189"/>
      <c r="AO461" s="189"/>
      <c r="AP461" s="189"/>
      <c r="AQ461" s="189"/>
      <c r="AR461" s="189"/>
      <c r="AS461" s="189"/>
      <c r="AT461" s="189"/>
      <c r="AU461" s="189"/>
      <c r="AV461" s="189"/>
      <c r="AW461" s="189"/>
      <c r="AX461" s="189"/>
      <c r="AY461" s="189"/>
      <c r="AZ461" s="189"/>
      <c r="BA461" s="189"/>
      <c r="BB461" s="189"/>
      <c r="BC461" s="189"/>
      <c r="BD461" s="189"/>
      <c r="BE461" s="189"/>
      <c r="BF461" s="189"/>
      <c r="BG461" s="189"/>
      <c r="BH461" s="189"/>
      <c r="BI461" s="189"/>
      <c r="BJ461" s="189"/>
      <c r="BK461" s="368">
        <f t="shared" ref="BK461:BZ461" si="148">COUNTIFS($N$7:$N$551,"x",BK$7:BK$551,"0")</f>
        <v>0</v>
      </c>
      <c r="BL461" s="368">
        <f t="shared" si="148"/>
        <v>0</v>
      </c>
      <c r="BM461" s="368">
        <f t="shared" si="148"/>
        <v>0</v>
      </c>
      <c r="BN461" s="368">
        <f t="shared" si="148"/>
        <v>0</v>
      </c>
      <c r="BO461" s="368">
        <f t="shared" si="148"/>
        <v>0</v>
      </c>
      <c r="BP461" s="368">
        <f t="shared" si="148"/>
        <v>0</v>
      </c>
      <c r="BQ461" s="368">
        <f t="shared" si="148"/>
        <v>0</v>
      </c>
      <c r="BR461" s="368">
        <f t="shared" si="148"/>
        <v>0</v>
      </c>
      <c r="BS461" s="368">
        <f t="shared" si="148"/>
        <v>0</v>
      </c>
      <c r="BT461" s="368">
        <f t="shared" ca="1" si="148"/>
        <v>0</v>
      </c>
      <c r="BU461" s="368">
        <f t="shared" si="148"/>
        <v>0</v>
      </c>
      <c r="BV461" s="368">
        <f t="shared" si="148"/>
        <v>0</v>
      </c>
      <c r="BW461" s="368">
        <f t="shared" si="148"/>
        <v>0</v>
      </c>
      <c r="BX461" s="368">
        <f t="shared" si="148"/>
        <v>0</v>
      </c>
      <c r="BY461" s="368">
        <f t="shared" si="148"/>
        <v>0</v>
      </c>
      <c r="BZ461" s="368">
        <f t="shared" si="148"/>
        <v>0</v>
      </c>
      <c r="CA461" s="368"/>
      <c r="CB461" s="189"/>
      <c r="CC461" s="189"/>
      <c r="CD461" s="189"/>
      <c r="CE461" s="189"/>
      <c r="CF461" s="189"/>
      <c r="CG461" s="189"/>
      <c r="CH461" s="189"/>
      <c r="CI461" s="189"/>
    </row>
    <row r="462" spans="1:87" s="36" customFormat="1" ht="15.75">
      <c r="A462" s="678"/>
      <c r="B462" s="678"/>
      <c r="C462" s="348" t="s">
        <v>1150</v>
      </c>
      <c r="D462" s="349"/>
      <c r="E462" s="350"/>
      <c r="F462" s="265"/>
      <c r="G462" s="189"/>
      <c r="H462" s="189"/>
      <c r="I462" s="189"/>
      <c r="J462" s="189"/>
      <c r="K462" s="189"/>
      <c r="L462" s="189"/>
      <c r="M462" s="189"/>
      <c r="N462" s="189"/>
      <c r="O462" s="189"/>
      <c r="P462" s="189"/>
      <c r="Q462" s="189"/>
      <c r="R462" s="189"/>
      <c r="S462" s="189"/>
      <c r="T462" s="189"/>
      <c r="U462" s="189"/>
      <c r="V462" s="189"/>
      <c r="W462" s="189"/>
      <c r="X462" s="189"/>
      <c r="Y462" s="189"/>
      <c r="Z462" s="189"/>
      <c r="AA462" s="189"/>
      <c r="AB462" s="189"/>
      <c r="AC462" s="189"/>
      <c r="AD462" s="189"/>
      <c r="AE462" s="189"/>
      <c r="AF462" s="189"/>
      <c r="AG462" s="189"/>
      <c r="AH462" s="189"/>
      <c r="AI462" s="189"/>
      <c r="AJ462" s="189"/>
      <c r="AK462" s="189"/>
      <c r="AL462" s="189"/>
      <c r="AM462" s="189"/>
      <c r="AN462" s="189"/>
      <c r="AO462" s="189"/>
      <c r="AP462" s="189"/>
      <c r="AQ462" s="189"/>
      <c r="AR462" s="189"/>
      <c r="AS462" s="189"/>
      <c r="AT462" s="189"/>
      <c r="AU462" s="189"/>
      <c r="AV462" s="189"/>
      <c r="AW462" s="189"/>
      <c r="AX462" s="189"/>
      <c r="AY462" s="189"/>
      <c r="AZ462" s="189"/>
      <c r="BA462" s="189"/>
      <c r="BB462" s="189"/>
      <c r="BC462" s="189"/>
      <c r="BD462" s="189"/>
      <c r="BE462" s="189"/>
      <c r="BF462" s="189"/>
      <c r="BG462" s="189"/>
      <c r="BH462" s="189"/>
      <c r="BI462" s="189"/>
      <c r="BJ462" s="189"/>
      <c r="BK462" s="268" t="e">
        <f t="shared" ref="BK462:BZ462" si="149">(((BK459*2)+(BK460*1)+(BK461*0)))/(BK459+BK460+BK461)</f>
        <v>#DIV/0!</v>
      </c>
      <c r="BL462" s="268" t="e">
        <f t="shared" si="149"/>
        <v>#DIV/0!</v>
      </c>
      <c r="BM462" s="268" t="e">
        <f t="shared" si="149"/>
        <v>#DIV/0!</v>
      </c>
      <c r="BN462" s="268" t="e">
        <f t="shared" si="149"/>
        <v>#DIV/0!</v>
      </c>
      <c r="BO462" s="268" t="e">
        <f t="shared" si="149"/>
        <v>#DIV/0!</v>
      </c>
      <c r="BP462" s="268" t="e">
        <f t="shared" si="149"/>
        <v>#DIV/0!</v>
      </c>
      <c r="BQ462" s="268" t="e">
        <f t="shared" si="149"/>
        <v>#DIV/0!</v>
      </c>
      <c r="BR462" s="268" t="e">
        <f t="shared" si="149"/>
        <v>#DIV/0!</v>
      </c>
      <c r="BS462" s="268" t="e">
        <f t="shared" si="149"/>
        <v>#DIV/0!</v>
      </c>
      <c r="BT462" s="268" t="e">
        <f t="shared" ca="1" si="149"/>
        <v>#DIV/0!</v>
      </c>
      <c r="BU462" s="268" t="e">
        <f t="shared" si="149"/>
        <v>#DIV/0!</v>
      </c>
      <c r="BV462" s="268" t="e">
        <f t="shared" si="149"/>
        <v>#DIV/0!</v>
      </c>
      <c r="BW462" s="268" t="e">
        <f t="shared" si="149"/>
        <v>#DIV/0!</v>
      </c>
      <c r="BX462" s="268" t="e">
        <f t="shared" si="149"/>
        <v>#DIV/0!</v>
      </c>
      <c r="BY462" s="268" t="e">
        <f t="shared" si="149"/>
        <v>#DIV/0!</v>
      </c>
      <c r="BZ462" s="268" t="e">
        <f t="shared" si="149"/>
        <v>#DIV/0!</v>
      </c>
      <c r="CA462" s="619">
        <f ca="1">COUNTIF($BK463:$CA463,"Đ")</f>
        <v>0</v>
      </c>
      <c r="CB462" s="691">
        <f ca="1">CA462/COUNTA($BK463:$CA463)</f>
        <v>0</v>
      </c>
      <c r="CC462" s="619">
        <f ca="1">COUNTIF($BK463:$CA463,"CCG")</f>
        <v>0</v>
      </c>
      <c r="CD462" s="691">
        <f ca="1">CC462/COUNTA($BK463:$CA463)</f>
        <v>0</v>
      </c>
      <c r="CE462" s="619">
        <f ca="1">COUNTIF($BK463:$CA463,"CĐ")</f>
        <v>0</v>
      </c>
      <c r="CF462" s="691">
        <f ca="1">CE462/COUNTA($BK463:$CA463)</f>
        <v>0</v>
      </c>
      <c r="CG462" s="692" t="e">
        <f ca="1">(((CA462*2)+(CC462*1)+(CE462*0)))/(CA462+CC462+CE462)</f>
        <v>#DIV/0!</v>
      </c>
      <c r="CH462" s="692" t="e">
        <f ca="1">IF(CG462&gt;=1.6,"Đạt mục tiêu",IF(CG462&gt;=1,"Cần cố gắng","Chưa đạt"))</f>
        <v>#DIV/0!</v>
      </c>
      <c r="CI462" s="692" t="e">
        <f ca="1">IF(CH462&gt;=1.6,"Đạt mục tiêu",IF(CH462&gt;=1,"Cần cố gắng","Chưa đạt"))</f>
        <v>#DIV/0!</v>
      </c>
    </row>
    <row r="463" spans="1:87" s="36" customFormat="1" ht="15.75">
      <c r="A463" s="678"/>
      <c r="B463" s="678"/>
      <c r="C463" s="351"/>
      <c r="D463" s="352"/>
      <c r="E463" s="353"/>
      <c r="F463" s="265"/>
      <c r="G463" s="189"/>
      <c r="H463" s="189"/>
      <c r="I463" s="189"/>
      <c r="J463" s="189"/>
      <c r="K463" s="189"/>
      <c r="L463" s="189"/>
      <c r="M463" s="189"/>
      <c r="N463" s="189"/>
      <c r="O463" s="189"/>
      <c r="P463" s="189"/>
      <c r="Q463" s="189"/>
      <c r="R463" s="189"/>
      <c r="S463" s="189"/>
      <c r="T463" s="189"/>
      <c r="U463" s="189"/>
      <c r="V463" s="189"/>
      <c r="W463" s="189"/>
      <c r="X463" s="189"/>
      <c r="Y463" s="189"/>
      <c r="Z463" s="189"/>
      <c r="AA463" s="189"/>
      <c r="AB463" s="189"/>
      <c r="AC463" s="189"/>
      <c r="AD463" s="189"/>
      <c r="AE463" s="189"/>
      <c r="AF463" s="189"/>
      <c r="AG463" s="189"/>
      <c r="AH463" s="189"/>
      <c r="AI463" s="189"/>
      <c r="AJ463" s="189"/>
      <c r="AK463" s="189"/>
      <c r="AL463" s="189"/>
      <c r="AM463" s="189"/>
      <c r="AN463" s="189"/>
      <c r="AO463" s="189"/>
      <c r="AP463" s="189"/>
      <c r="AQ463" s="189"/>
      <c r="AR463" s="189"/>
      <c r="AS463" s="189"/>
      <c r="AT463" s="189"/>
      <c r="AU463" s="189"/>
      <c r="AV463" s="189"/>
      <c r="AW463" s="189"/>
      <c r="AX463" s="189"/>
      <c r="AY463" s="189"/>
      <c r="AZ463" s="189"/>
      <c r="BA463" s="189"/>
      <c r="BB463" s="189"/>
      <c r="BC463" s="189"/>
      <c r="BD463" s="189"/>
      <c r="BE463" s="189"/>
      <c r="BF463" s="189"/>
      <c r="BG463" s="189"/>
      <c r="BH463" s="189"/>
      <c r="BI463" s="189"/>
      <c r="BJ463" s="189"/>
      <c r="BK463" s="268" t="e">
        <f>IF(BK462&lt;1,"CĐ",IF(BK462&lt;1.6,"CCG","Đ"))</f>
        <v>#DIV/0!</v>
      </c>
      <c r="BL463" s="268" t="e">
        <f>IF(BL462&lt;1,"CĐ",IF(BL462&lt;1.6,"CCG","Đ"))</f>
        <v>#DIV/0!</v>
      </c>
      <c r="BM463" s="268" t="e">
        <f t="shared" ref="BM463:BZ463" si="150">IF(BM462&lt;1,"CĐ",IF(BM462&lt;1.6,"CCG","Đ"))</f>
        <v>#DIV/0!</v>
      </c>
      <c r="BN463" s="268" t="e">
        <f t="shared" si="150"/>
        <v>#DIV/0!</v>
      </c>
      <c r="BO463" s="268" t="e">
        <f t="shared" si="150"/>
        <v>#DIV/0!</v>
      </c>
      <c r="BP463" s="268" t="e">
        <f t="shared" si="150"/>
        <v>#DIV/0!</v>
      </c>
      <c r="BQ463" s="268" t="e">
        <f t="shared" si="150"/>
        <v>#DIV/0!</v>
      </c>
      <c r="BR463" s="268" t="e">
        <f t="shared" si="150"/>
        <v>#DIV/0!</v>
      </c>
      <c r="BS463" s="268" t="e">
        <f t="shared" si="150"/>
        <v>#DIV/0!</v>
      </c>
      <c r="BT463" s="268" t="e">
        <f t="shared" ca="1" si="150"/>
        <v>#DIV/0!</v>
      </c>
      <c r="BU463" s="268" t="e">
        <f t="shared" si="150"/>
        <v>#DIV/0!</v>
      </c>
      <c r="BV463" s="268" t="e">
        <f t="shared" si="150"/>
        <v>#DIV/0!</v>
      </c>
      <c r="BW463" s="268" t="e">
        <f t="shared" si="150"/>
        <v>#DIV/0!</v>
      </c>
      <c r="BX463" s="268" t="e">
        <f t="shared" si="150"/>
        <v>#DIV/0!</v>
      </c>
      <c r="BY463" s="268" t="e">
        <f t="shared" si="150"/>
        <v>#DIV/0!</v>
      </c>
      <c r="BZ463" s="268" t="e">
        <f t="shared" si="150"/>
        <v>#DIV/0!</v>
      </c>
      <c r="CA463" s="619"/>
      <c r="CB463" s="691"/>
      <c r="CC463" s="619"/>
      <c r="CD463" s="691"/>
      <c r="CE463" s="619"/>
      <c r="CF463" s="691"/>
      <c r="CG463" s="692"/>
      <c r="CH463" s="692"/>
      <c r="CI463" s="692"/>
    </row>
    <row r="464" spans="1:87" s="36" customFormat="1" ht="15.75">
      <c r="A464" s="693" t="s">
        <v>1152</v>
      </c>
      <c r="B464" s="693"/>
      <c r="C464" s="258" t="s">
        <v>1147</v>
      </c>
      <c r="D464" s="260"/>
      <c r="E464" s="259"/>
      <c r="F464" s="260"/>
      <c r="G464" s="367"/>
      <c r="H464" s="367"/>
      <c r="I464" s="367"/>
      <c r="J464" s="367"/>
      <c r="K464" s="367"/>
      <c r="L464" s="367"/>
      <c r="M464" s="367"/>
      <c r="N464" s="367"/>
      <c r="O464" s="367"/>
      <c r="P464" s="367"/>
      <c r="Q464" s="367"/>
      <c r="R464" s="367"/>
      <c r="S464" s="367"/>
      <c r="T464" s="367"/>
      <c r="U464" s="367"/>
      <c r="V464" s="367"/>
      <c r="W464" s="367"/>
      <c r="X464" s="367"/>
      <c r="Y464" s="367"/>
      <c r="Z464" s="367"/>
      <c r="AA464" s="367"/>
      <c r="AB464" s="367"/>
      <c r="AC464" s="367"/>
      <c r="AD464" s="367"/>
      <c r="AE464" s="367"/>
      <c r="AF464" s="367"/>
      <c r="AG464" s="367"/>
      <c r="AH464" s="367"/>
      <c r="AI464" s="367"/>
      <c r="AJ464" s="367"/>
      <c r="AK464" s="367"/>
      <c r="AL464" s="367"/>
      <c r="AM464" s="367"/>
      <c r="AN464" s="367"/>
      <c r="AO464" s="367"/>
      <c r="AP464" s="367"/>
      <c r="AQ464" s="367"/>
      <c r="AR464" s="367"/>
      <c r="AS464" s="367"/>
      <c r="AT464" s="367"/>
      <c r="AU464" s="367"/>
      <c r="AV464" s="367"/>
      <c r="AW464" s="367"/>
      <c r="AX464" s="367"/>
      <c r="AY464" s="367"/>
      <c r="AZ464" s="367"/>
      <c r="BA464" s="367"/>
      <c r="BB464" s="367"/>
      <c r="BC464" s="367"/>
      <c r="BD464" s="367"/>
      <c r="BE464" s="367"/>
      <c r="BF464" s="367"/>
      <c r="BG464" s="367"/>
      <c r="BH464" s="367"/>
      <c r="BI464" s="367"/>
      <c r="BJ464" s="367"/>
      <c r="BK464" s="369">
        <f t="shared" ref="BK464:BZ464" si="151">COUNTIFS($O$7:$O$551,"x",BK$7:BK$551,"2")</f>
        <v>0</v>
      </c>
      <c r="BL464" s="369">
        <f t="shared" si="151"/>
        <v>0</v>
      </c>
      <c r="BM464" s="369">
        <f t="shared" si="151"/>
        <v>0</v>
      </c>
      <c r="BN464" s="369">
        <f t="shared" si="151"/>
        <v>0</v>
      </c>
      <c r="BO464" s="369">
        <f t="shared" si="151"/>
        <v>0</v>
      </c>
      <c r="BP464" s="369">
        <f t="shared" si="151"/>
        <v>0</v>
      </c>
      <c r="BQ464" s="369">
        <f t="shared" si="151"/>
        <v>0</v>
      </c>
      <c r="BR464" s="369">
        <f t="shared" si="151"/>
        <v>0</v>
      </c>
      <c r="BS464" s="369">
        <f t="shared" si="151"/>
        <v>0</v>
      </c>
      <c r="BT464" s="369">
        <f t="shared" ca="1" si="151"/>
        <v>0</v>
      </c>
      <c r="BU464" s="369">
        <f t="shared" si="151"/>
        <v>0</v>
      </c>
      <c r="BV464" s="369">
        <f t="shared" si="151"/>
        <v>0</v>
      </c>
      <c r="BW464" s="369">
        <f t="shared" si="151"/>
        <v>0</v>
      </c>
      <c r="BX464" s="369">
        <f t="shared" si="151"/>
        <v>0</v>
      </c>
      <c r="BY464" s="369">
        <f t="shared" si="151"/>
        <v>0</v>
      </c>
      <c r="BZ464" s="369">
        <f t="shared" si="151"/>
        <v>0</v>
      </c>
      <c r="CA464" s="369"/>
      <c r="CB464" s="367"/>
      <c r="CC464" s="367"/>
      <c r="CD464" s="367"/>
      <c r="CE464" s="367"/>
      <c r="CF464" s="367"/>
      <c r="CG464" s="367"/>
      <c r="CH464" s="367"/>
      <c r="CI464" s="367"/>
    </row>
    <row r="465" spans="1:87" s="36" customFormat="1" ht="15.75">
      <c r="A465" s="693"/>
      <c r="B465" s="693"/>
      <c r="C465" s="258" t="s">
        <v>1148</v>
      </c>
      <c r="D465" s="260"/>
      <c r="E465" s="259"/>
      <c r="F465" s="260"/>
      <c r="G465" s="367"/>
      <c r="H465" s="367"/>
      <c r="I465" s="367"/>
      <c r="J465" s="367"/>
      <c r="K465" s="367"/>
      <c r="L465" s="367"/>
      <c r="M465" s="367"/>
      <c r="N465" s="367"/>
      <c r="O465" s="367"/>
      <c r="P465" s="367"/>
      <c r="Q465" s="367"/>
      <c r="R465" s="367"/>
      <c r="S465" s="367"/>
      <c r="T465" s="367"/>
      <c r="U465" s="367"/>
      <c r="V465" s="367"/>
      <c r="W465" s="367"/>
      <c r="X465" s="367"/>
      <c r="Y465" s="367"/>
      <c r="Z465" s="367"/>
      <c r="AA465" s="367"/>
      <c r="AB465" s="367"/>
      <c r="AC465" s="367"/>
      <c r="AD465" s="367"/>
      <c r="AE465" s="367"/>
      <c r="AF465" s="367"/>
      <c r="AG465" s="367"/>
      <c r="AH465" s="367"/>
      <c r="AI465" s="367"/>
      <c r="AJ465" s="367"/>
      <c r="AK465" s="367"/>
      <c r="AL465" s="367"/>
      <c r="AM465" s="367"/>
      <c r="AN465" s="367"/>
      <c r="AO465" s="367"/>
      <c r="AP465" s="367"/>
      <c r="AQ465" s="367"/>
      <c r="AR465" s="367"/>
      <c r="AS465" s="367"/>
      <c r="AT465" s="367"/>
      <c r="AU465" s="367"/>
      <c r="AV465" s="367"/>
      <c r="AW465" s="367"/>
      <c r="AX465" s="367"/>
      <c r="AY465" s="367"/>
      <c r="AZ465" s="367"/>
      <c r="BA465" s="367"/>
      <c r="BB465" s="367"/>
      <c r="BC465" s="367"/>
      <c r="BD465" s="367"/>
      <c r="BE465" s="367"/>
      <c r="BF465" s="367"/>
      <c r="BG465" s="367"/>
      <c r="BH465" s="367"/>
      <c r="BI465" s="367"/>
      <c r="BJ465" s="367"/>
      <c r="BK465" s="369">
        <f t="shared" ref="BK465:BZ465" si="152">COUNTIFS($O$7:$O$551,"x",BK$7:BK$551,"1")</f>
        <v>0</v>
      </c>
      <c r="BL465" s="369">
        <f t="shared" si="152"/>
        <v>0</v>
      </c>
      <c r="BM465" s="369">
        <f t="shared" si="152"/>
        <v>0</v>
      </c>
      <c r="BN465" s="369">
        <f t="shared" si="152"/>
        <v>0</v>
      </c>
      <c r="BO465" s="369">
        <f t="shared" si="152"/>
        <v>0</v>
      </c>
      <c r="BP465" s="369">
        <f t="shared" si="152"/>
        <v>0</v>
      </c>
      <c r="BQ465" s="369">
        <f t="shared" si="152"/>
        <v>0</v>
      </c>
      <c r="BR465" s="369">
        <f t="shared" si="152"/>
        <v>0</v>
      </c>
      <c r="BS465" s="369">
        <f t="shared" si="152"/>
        <v>0</v>
      </c>
      <c r="BT465" s="369">
        <f t="shared" ca="1" si="152"/>
        <v>0</v>
      </c>
      <c r="BU465" s="369">
        <f t="shared" si="152"/>
        <v>0</v>
      </c>
      <c r="BV465" s="369">
        <f t="shared" si="152"/>
        <v>0</v>
      </c>
      <c r="BW465" s="369">
        <f t="shared" si="152"/>
        <v>0</v>
      </c>
      <c r="BX465" s="369">
        <f t="shared" si="152"/>
        <v>0</v>
      </c>
      <c r="BY465" s="369">
        <f t="shared" si="152"/>
        <v>0</v>
      </c>
      <c r="BZ465" s="369">
        <f t="shared" si="152"/>
        <v>0</v>
      </c>
      <c r="CA465" s="369"/>
      <c r="CB465" s="367"/>
      <c r="CC465" s="367"/>
      <c r="CD465" s="367"/>
      <c r="CE465" s="367"/>
      <c r="CF465" s="367"/>
      <c r="CG465" s="367"/>
      <c r="CH465" s="367"/>
      <c r="CI465" s="367"/>
    </row>
    <row r="466" spans="1:87" s="36" customFormat="1" ht="15.75">
      <c r="A466" s="693"/>
      <c r="B466" s="693"/>
      <c r="C466" s="258" t="s">
        <v>1149</v>
      </c>
      <c r="D466" s="260"/>
      <c r="E466" s="259"/>
      <c r="F466" s="260"/>
      <c r="G466" s="367"/>
      <c r="H466" s="367"/>
      <c r="I466" s="367"/>
      <c r="J466" s="367"/>
      <c r="K466" s="367"/>
      <c r="L466" s="367"/>
      <c r="M466" s="367"/>
      <c r="N466" s="367"/>
      <c r="O466" s="367"/>
      <c r="P466" s="367"/>
      <c r="Q466" s="367"/>
      <c r="R466" s="367"/>
      <c r="S466" s="367"/>
      <c r="T466" s="367"/>
      <c r="U466" s="367"/>
      <c r="V466" s="367"/>
      <c r="W466" s="367"/>
      <c r="X466" s="367"/>
      <c r="Y466" s="367"/>
      <c r="Z466" s="367"/>
      <c r="AA466" s="367"/>
      <c r="AB466" s="367"/>
      <c r="AC466" s="367"/>
      <c r="AD466" s="367"/>
      <c r="AE466" s="367"/>
      <c r="AF466" s="367"/>
      <c r="AG466" s="367"/>
      <c r="AH466" s="367"/>
      <c r="AI466" s="367"/>
      <c r="AJ466" s="367"/>
      <c r="AK466" s="367"/>
      <c r="AL466" s="367"/>
      <c r="AM466" s="367"/>
      <c r="AN466" s="367"/>
      <c r="AO466" s="367"/>
      <c r="AP466" s="367"/>
      <c r="AQ466" s="367"/>
      <c r="AR466" s="367"/>
      <c r="AS466" s="367"/>
      <c r="AT466" s="367"/>
      <c r="AU466" s="367"/>
      <c r="AV466" s="367"/>
      <c r="AW466" s="367"/>
      <c r="AX466" s="367"/>
      <c r="AY466" s="367"/>
      <c r="AZ466" s="367"/>
      <c r="BA466" s="367"/>
      <c r="BB466" s="367"/>
      <c r="BC466" s="367"/>
      <c r="BD466" s="367"/>
      <c r="BE466" s="367"/>
      <c r="BF466" s="367"/>
      <c r="BG466" s="367"/>
      <c r="BH466" s="367"/>
      <c r="BI466" s="367"/>
      <c r="BJ466" s="367"/>
      <c r="BK466" s="369">
        <f t="shared" ref="BK466:BZ466" si="153">COUNTIFS($O$7:$O$551,"x",BK$7:BK$551,"0")</f>
        <v>0</v>
      </c>
      <c r="BL466" s="369">
        <f t="shared" si="153"/>
        <v>0</v>
      </c>
      <c r="BM466" s="369">
        <f t="shared" si="153"/>
        <v>0</v>
      </c>
      <c r="BN466" s="369">
        <f t="shared" si="153"/>
        <v>0</v>
      </c>
      <c r="BO466" s="369">
        <f t="shared" si="153"/>
        <v>0</v>
      </c>
      <c r="BP466" s="369">
        <f t="shared" si="153"/>
        <v>0</v>
      </c>
      <c r="BQ466" s="369">
        <f t="shared" si="153"/>
        <v>0</v>
      </c>
      <c r="BR466" s="369">
        <f t="shared" si="153"/>
        <v>0</v>
      </c>
      <c r="BS466" s="369">
        <f t="shared" si="153"/>
        <v>0</v>
      </c>
      <c r="BT466" s="369">
        <f t="shared" ca="1" si="153"/>
        <v>0</v>
      </c>
      <c r="BU466" s="369">
        <f t="shared" si="153"/>
        <v>0</v>
      </c>
      <c r="BV466" s="369">
        <f t="shared" si="153"/>
        <v>0</v>
      </c>
      <c r="BW466" s="369">
        <f t="shared" si="153"/>
        <v>0</v>
      </c>
      <c r="BX466" s="369">
        <f t="shared" si="153"/>
        <v>0</v>
      </c>
      <c r="BY466" s="369">
        <f t="shared" si="153"/>
        <v>0</v>
      </c>
      <c r="BZ466" s="369">
        <f t="shared" si="153"/>
        <v>0</v>
      </c>
      <c r="CA466" s="369"/>
      <c r="CB466" s="367"/>
      <c r="CC466" s="367"/>
      <c r="CD466" s="367"/>
      <c r="CE466" s="367"/>
      <c r="CF466" s="367"/>
      <c r="CG466" s="367"/>
      <c r="CH466" s="367"/>
      <c r="CI466" s="367"/>
    </row>
    <row r="467" spans="1:87" s="36" customFormat="1" ht="15.75">
      <c r="A467" s="693"/>
      <c r="B467" s="693"/>
      <c r="C467" s="354" t="s">
        <v>1150</v>
      </c>
      <c r="D467" s="355"/>
      <c r="E467" s="356"/>
      <c r="F467" s="260"/>
      <c r="G467" s="367"/>
      <c r="H467" s="367"/>
      <c r="I467" s="367"/>
      <c r="J467" s="367"/>
      <c r="K467" s="367"/>
      <c r="L467" s="367"/>
      <c r="M467" s="367"/>
      <c r="N467" s="367"/>
      <c r="O467" s="367"/>
      <c r="P467" s="367"/>
      <c r="Q467" s="367"/>
      <c r="R467" s="367"/>
      <c r="S467" s="367"/>
      <c r="T467" s="367"/>
      <c r="U467" s="367"/>
      <c r="V467" s="367"/>
      <c r="W467" s="367"/>
      <c r="X467" s="367"/>
      <c r="Y467" s="367"/>
      <c r="Z467" s="367"/>
      <c r="AA467" s="367"/>
      <c r="AB467" s="367"/>
      <c r="AC467" s="367"/>
      <c r="AD467" s="367"/>
      <c r="AE467" s="367"/>
      <c r="AF467" s="367"/>
      <c r="AG467" s="367"/>
      <c r="AH467" s="367"/>
      <c r="AI467" s="367"/>
      <c r="AJ467" s="367"/>
      <c r="AK467" s="367"/>
      <c r="AL467" s="367"/>
      <c r="AM467" s="367"/>
      <c r="AN467" s="367"/>
      <c r="AO467" s="367"/>
      <c r="AP467" s="367"/>
      <c r="AQ467" s="367"/>
      <c r="AR467" s="367"/>
      <c r="AS467" s="367"/>
      <c r="AT467" s="367"/>
      <c r="AU467" s="367"/>
      <c r="AV467" s="367"/>
      <c r="AW467" s="367"/>
      <c r="AX467" s="367"/>
      <c r="AY467" s="367"/>
      <c r="AZ467" s="367"/>
      <c r="BA467" s="367"/>
      <c r="BB467" s="367"/>
      <c r="BC467" s="367"/>
      <c r="BD467" s="367"/>
      <c r="BE467" s="367"/>
      <c r="BF467" s="367"/>
      <c r="BG467" s="367"/>
      <c r="BH467" s="367"/>
      <c r="BI467" s="367"/>
      <c r="BJ467" s="367"/>
      <c r="BK467" s="263" t="e">
        <f t="shared" ref="BK467:BZ467" si="154">(((BK464*2)+(BK465*1)+(BK466*0)))/(BK464+BK465+BK466)</f>
        <v>#DIV/0!</v>
      </c>
      <c r="BL467" s="263" t="e">
        <f t="shared" si="154"/>
        <v>#DIV/0!</v>
      </c>
      <c r="BM467" s="263" t="e">
        <f t="shared" si="154"/>
        <v>#DIV/0!</v>
      </c>
      <c r="BN467" s="263" t="e">
        <f t="shared" si="154"/>
        <v>#DIV/0!</v>
      </c>
      <c r="BO467" s="263" t="e">
        <f t="shared" si="154"/>
        <v>#DIV/0!</v>
      </c>
      <c r="BP467" s="263" t="e">
        <f t="shared" si="154"/>
        <v>#DIV/0!</v>
      </c>
      <c r="BQ467" s="263" t="e">
        <f t="shared" si="154"/>
        <v>#DIV/0!</v>
      </c>
      <c r="BR467" s="263" t="e">
        <f t="shared" si="154"/>
        <v>#DIV/0!</v>
      </c>
      <c r="BS467" s="263" t="e">
        <f t="shared" si="154"/>
        <v>#DIV/0!</v>
      </c>
      <c r="BT467" s="263" t="e">
        <f t="shared" ca="1" si="154"/>
        <v>#DIV/0!</v>
      </c>
      <c r="BU467" s="263" t="e">
        <f t="shared" si="154"/>
        <v>#DIV/0!</v>
      </c>
      <c r="BV467" s="263" t="e">
        <f t="shared" si="154"/>
        <v>#DIV/0!</v>
      </c>
      <c r="BW467" s="263" t="e">
        <f t="shared" si="154"/>
        <v>#DIV/0!</v>
      </c>
      <c r="BX467" s="263" t="e">
        <f t="shared" si="154"/>
        <v>#DIV/0!</v>
      </c>
      <c r="BY467" s="263" t="e">
        <f t="shared" si="154"/>
        <v>#DIV/0!</v>
      </c>
      <c r="BZ467" s="263" t="e">
        <f t="shared" si="154"/>
        <v>#DIV/0!</v>
      </c>
      <c r="CA467" s="640">
        <f ca="1">COUNTIF($BK468:$CA468,"Đ")</f>
        <v>0</v>
      </c>
      <c r="CB467" s="694">
        <f ca="1">CA467/COUNTA($BK468:$CA468)</f>
        <v>0</v>
      </c>
      <c r="CC467" s="640">
        <f ca="1">COUNTIF($BK468:$CA468,"CCG")</f>
        <v>0</v>
      </c>
      <c r="CD467" s="694">
        <f ca="1">CC467/COUNTA($BK468:$CA468)</f>
        <v>0</v>
      </c>
      <c r="CE467" s="640">
        <f ca="1">COUNTIF($BK468:$CA468,"CĐ")</f>
        <v>0</v>
      </c>
      <c r="CF467" s="694">
        <f ca="1">CE467/COUNTA($BK468:$CA468)</f>
        <v>0</v>
      </c>
      <c r="CG467" s="690" t="e">
        <f ca="1">(((CA467*2)+(CC467*1)+(CE467*0)))/(CA467+CC467+CE467)</f>
        <v>#DIV/0!</v>
      </c>
      <c r="CH467" s="690" t="e">
        <f ca="1">IF(CG467&gt;=1.6,"Đạt mục tiêu",IF(CG467&gt;=1,"Cần cố gắng","Chưa đạt"))</f>
        <v>#DIV/0!</v>
      </c>
      <c r="CI467" s="690" t="e">
        <f ca="1">IF(CH467&gt;=1.6,"Đạt mục tiêu",IF(CH467&gt;=1,"Cần cố gắng","Chưa đạt"))</f>
        <v>#DIV/0!</v>
      </c>
    </row>
    <row r="468" spans="1:87" s="36" customFormat="1" ht="15.75">
      <c r="A468" s="693"/>
      <c r="B468" s="693"/>
      <c r="C468" s="357"/>
      <c r="D468" s="358"/>
      <c r="E468" s="359"/>
      <c r="F468" s="260"/>
      <c r="G468" s="367"/>
      <c r="H468" s="367"/>
      <c r="I468" s="367"/>
      <c r="J468" s="367"/>
      <c r="K468" s="367"/>
      <c r="L468" s="367"/>
      <c r="M468" s="367"/>
      <c r="N468" s="367"/>
      <c r="O468" s="367"/>
      <c r="P468" s="367"/>
      <c r="Q468" s="367"/>
      <c r="R468" s="367"/>
      <c r="S468" s="367"/>
      <c r="T468" s="367"/>
      <c r="U468" s="367"/>
      <c r="V468" s="367"/>
      <c r="W468" s="367"/>
      <c r="X468" s="367"/>
      <c r="Y468" s="367"/>
      <c r="Z468" s="367"/>
      <c r="AA468" s="367"/>
      <c r="AB468" s="367"/>
      <c r="AC468" s="367"/>
      <c r="AD468" s="367"/>
      <c r="AE468" s="367"/>
      <c r="AF468" s="367"/>
      <c r="AG468" s="367"/>
      <c r="AH468" s="367"/>
      <c r="AI468" s="367"/>
      <c r="AJ468" s="367"/>
      <c r="AK468" s="367"/>
      <c r="AL468" s="367"/>
      <c r="AM468" s="367"/>
      <c r="AN468" s="367"/>
      <c r="AO468" s="367"/>
      <c r="AP468" s="367"/>
      <c r="AQ468" s="367"/>
      <c r="AR468" s="367"/>
      <c r="AS468" s="367"/>
      <c r="AT468" s="367"/>
      <c r="AU468" s="367"/>
      <c r="AV468" s="367"/>
      <c r="AW468" s="367"/>
      <c r="AX468" s="367"/>
      <c r="AY468" s="367"/>
      <c r="AZ468" s="367"/>
      <c r="BA468" s="367"/>
      <c r="BB468" s="367"/>
      <c r="BC468" s="367"/>
      <c r="BD468" s="367"/>
      <c r="BE468" s="367"/>
      <c r="BF468" s="367"/>
      <c r="BG468" s="367"/>
      <c r="BH468" s="367"/>
      <c r="BI468" s="367"/>
      <c r="BJ468" s="367"/>
      <c r="BK468" s="263" t="e">
        <f>IF(BK467&lt;1,"CĐ",IF(BK467&lt;1.6,"CCG","Đ"))</f>
        <v>#DIV/0!</v>
      </c>
      <c r="BL468" s="263" t="e">
        <f>IF(BL467&lt;1,"CĐ",IF(BL467&lt;1.6,"CCG","Đ"))</f>
        <v>#DIV/0!</v>
      </c>
      <c r="BM468" s="263" t="e">
        <f t="shared" ref="BM468:BZ468" si="155">IF(BM467&lt;1,"CĐ",IF(BM467&lt;1.6,"CCG","Đ"))</f>
        <v>#DIV/0!</v>
      </c>
      <c r="BN468" s="263" t="e">
        <f t="shared" si="155"/>
        <v>#DIV/0!</v>
      </c>
      <c r="BO468" s="263" t="e">
        <f t="shared" si="155"/>
        <v>#DIV/0!</v>
      </c>
      <c r="BP468" s="263" t="e">
        <f t="shared" si="155"/>
        <v>#DIV/0!</v>
      </c>
      <c r="BQ468" s="263" t="e">
        <f t="shared" si="155"/>
        <v>#DIV/0!</v>
      </c>
      <c r="BR468" s="263" t="e">
        <f t="shared" si="155"/>
        <v>#DIV/0!</v>
      </c>
      <c r="BS468" s="263" t="e">
        <f t="shared" si="155"/>
        <v>#DIV/0!</v>
      </c>
      <c r="BT468" s="263" t="e">
        <f t="shared" ca="1" si="155"/>
        <v>#DIV/0!</v>
      </c>
      <c r="BU468" s="263" t="e">
        <f t="shared" si="155"/>
        <v>#DIV/0!</v>
      </c>
      <c r="BV468" s="263" t="e">
        <f t="shared" si="155"/>
        <v>#DIV/0!</v>
      </c>
      <c r="BW468" s="263" t="e">
        <f t="shared" si="155"/>
        <v>#DIV/0!</v>
      </c>
      <c r="BX468" s="263" t="e">
        <f t="shared" si="155"/>
        <v>#DIV/0!</v>
      </c>
      <c r="BY468" s="263" t="e">
        <f t="shared" si="155"/>
        <v>#DIV/0!</v>
      </c>
      <c r="BZ468" s="263" t="e">
        <f t="shared" si="155"/>
        <v>#DIV/0!</v>
      </c>
      <c r="CA468" s="640"/>
      <c r="CB468" s="694"/>
      <c r="CC468" s="640"/>
      <c r="CD468" s="694"/>
      <c r="CE468" s="640"/>
      <c r="CF468" s="694"/>
      <c r="CG468" s="690"/>
      <c r="CH468" s="690"/>
      <c r="CI468" s="690"/>
    </row>
    <row r="469" spans="1:87" s="36" customFormat="1" ht="15.75">
      <c r="A469" s="678" t="s">
        <v>1153</v>
      </c>
      <c r="B469" s="678"/>
      <c r="C469" s="264" t="s">
        <v>1147</v>
      </c>
      <c r="D469" s="265"/>
      <c r="E469" s="266"/>
      <c r="F469" s="265"/>
      <c r="G469" s="189"/>
      <c r="H469" s="189"/>
      <c r="I469" s="189"/>
      <c r="J469" s="189"/>
      <c r="K469" s="189"/>
      <c r="L469" s="189"/>
      <c r="M469" s="189"/>
      <c r="N469" s="189"/>
      <c r="O469" s="189"/>
      <c r="P469" s="189"/>
      <c r="Q469" s="189"/>
      <c r="R469" s="189"/>
      <c r="S469" s="189"/>
      <c r="T469" s="189"/>
      <c r="U469" s="189"/>
      <c r="V469" s="189"/>
      <c r="W469" s="189"/>
      <c r="X469" s="189"/>
      <c r="Y469" s="189"/>
      <c r="Z469" s="189"/>
      <c r="AA469" s="189"/>
      <c r="AB469" s="189"/>
      <c r="AC469" s="189"/>
      <c r="AD469" s="189"/>
      <c r="AE469" s="189"/>
      <c r="AF469" s="189"/>
      <c r="AG469" s="189"/>
      <c r="AH469" s="189"/>
      <c r="AI469" s="189"/>
      <c r="AJ469" s="189"/>
      <c r="AK469" s="189"/>
      <c r="AL469" s="189"/>
      <c r="AM469" s="189"/>
      <c r="AN469" s="189"/>
      <c r="AO469" s="189"/>
      <c r="AP469" s="189"/>
      <c r="AQ469" s="189"/>
      <c r="AR469" s="189"/>
      <c r="AS469" s="189"/>
      <c r="AT469" s="189"/>
      <c r="AU469" s="189"/>
      <c r="AV469" s="189"/>
      <c r="AW469" s="189"/>
      <c r="AX469" s="189"/>
      <c r="AY469" s="189"/>
      <c r="AZ469" s="189"/>
      <c r="BA469" s="189"/>
      <c r="BB469" s="189"/>
      <c r="BC469" s="189"/>
      <c r="BD469" s="189"/>
      <c r="BE469" s="189"/>
      <c r="BF469" s="189"/>
      <c r="BG469" s="189"/>
      <c r="BH469" s="189"/>
      <c r="BI469" s="189"/>
      <c r="BJ469" s="189"/>
      <c r="BK469" s="368">
        <f t="shared" ref="BK469:BZ469" si="156">COUNTIFS($P$7:$P$551,"x",BK$7:BK$551,"2")</f>
        <v>0</v>
      </c>
      <c r="BL469" s="368">
        <f t="shared" si="156"/>
        <v>0</v>
      </c>
      <c r="BM469" s="368">
        <f t="shared" si="156"/>
        <v>0</v>
      </c>
      <c r="BN469" s="368">
        <f t="shared" si="156"/>
        <v>0</v>
      </c>
      <c r="BO469" s="368">
        <f t="shared" si="156"/>
        <v>0</v>
      </c>
      <c r="BP469" s="368">
        <f t="shared" si="156"/>
        <v>0</v>
      </c>
      <c r="BQ469" s="368">
        <f t="shared" si="156"/>
        <v>0</v>
      </c>
      <c r="BR469" s="368">
        <f t="shared" si="156"/>
        <v>0</v>
      </c>
      <c r="BS469" s="368">
        <f t="shared" si="156"/>
        <v>0</v>
      </c>
      <c r="BT469" s="368">
        <f t="shared" ca="1" si="156"/>
        <v>0</v>
      </c>
      <c r="BU469" s="368">
        <f t="shared" si="156"/>
        <v>0</v>
      </c>
      <c r="BV469" s="368">
        <f t="shared" si="156"/>
        <v>0</v>
      </c>
      <c r="BW469" s="368">
        <f t="shared" si="156"/>
        <v>0</v>
      </c>
      <c r="BX469" s="368">
        <f t="shared" si="156"/>
        <v>0</v>
      </c>
      <c r="BY469" s="368">
        <f t="shared" si="156"/>
        <v>0</v>
      </c>
      <c r="BZ469" s="368">
        <f t="shared" si="156"/>
        <v>0</v>
      </c>
      <c r="CA469" s="368"/>
      <c r="CB469" s="189"/>
      <c r="CC469" s="189"/>
      <c r="CD469" s="189"/>
      <c r="CE469" s="189"/>
      <c r="CF469" s="189"/>
      <c r="CG469" s="189"/>
      <c r="CH469" s="189"/>
      <c r="CI469" s="189"/>
    </row>
    <row r="470" spans="1:87" s="36" customFormat="1" ht="15.75">
      <c r="A470" s="678"/>
      <c r="B470" s="678"/>
      <c r="C470" s="264" t="s">
        <v>1148</v>
      </c>
      <c r="D470" s="265"/>
      <c r="E470" s="266"/>
      <c r="F470" s="265"/>
      <c r="G470" s="189"/>
      <c r="H470" s="189"/>
      <c r="I470" s="189"/>
      <c r="J470" s="189"/>
      <c r="K470" s="189"/>
      <c r="L470" s="189"/>
      <c r="M470" s="189"/>
      <c r="N470" s="189"/>
      <c r="O470" s="189"/>
      <c r="P470" s="189"/>
      <c r="Q470" s="189"/>
      <c r="R470" s="189"/>
      <c r="S470" s="189"/>
      <c r="T470" s="189"/>
      <c r="U470" s="189"/>
      <c r="V470" s="189"/>
      <c r="W470" s="189"/>
      <c r="X470" s="189"/>
      <c r="Y470" s="189"/>
      <c r="Z470" s="189"/>
      <c r="AA470" s="189"/>
      <c r="AB470" s="189"/>
      <c r="AC470" s="189"/>
      <c r="AD470" s="189"/>
      <c r="AE470" s="189"/>
      <c r="AF470" s="189"/>
      <c r="AG470" s="189"/>
      <c r="AH470" s="189"/>
      <c r="AI470" s="189"/>
      <c r="AJ470" s="189"/>
      <c r="AK470" s="189"/>
      <c r="AL470" s="189"/>
      <c r="AM470" s="189"/>
      <c r="AN470" s="189"/>
      <c r="AO470" s="189"/>
      <c r="AP470" s="189"/>
      <c r="AQ470" s="189"/>
      <c r="AR470" s="189"/>
      <c r="AS470" s="189"/>
      <c r="AT470" s="189"/>
      <c r="AU470" s="189"/>
      <c r="AV470" s="189"/>
      <c r="AW470" s="189"/>
      <c r="AX470" s="189"/>
      <c r="AY470" s="189"/>
      <c r="AZ470" s="189"/>
      <c r="BA470" s="189"/>
      <c r="BB470" s="189"/>
      <c r="BC470" s="189"/>
      <c r="BD470" s="189"/>
      <c r="BE470" s="189"/>
      <c r="BF470" s="189"/>
      <c r="BG470" s="189"/>
      <c r="BH470" s="189"/>
      <c r="BI470" s="189"/>
      <c r="BJ470" s="189"/>
      <c r="BK470" s="368">
        <f t="shared" ref="BK470:BZ470" si="157">COUNTIFS($P$7:$P$551,"x",BK$7:BK$551,"1")</f>
        <v>0</v>
      </c>
      <c r="BL470" s="368">
        <f t="shared" si="157"/>
        <v>0</v>
      </c>
      <c r="BM470" s="368">
        <f t="shared" si="157"/>
        <v>0</v>
      </c>
      <c r="BN470" s="368">
        <f t="shared" si="157"/>
        <v>0</v>
      </c>
      <c r="BO470" s="368">
        <f t="shared" si="157"/>
        <v>0</v>
      </c>
      <c r="BP470" s="368">
        <f t="shared" si="157"/>
        <v>0</v>
      </c>
      <c r="BQ470" s="368">
        <f t="shared" si="157"/>
        <v>0</v>
      </c>
      <c r="BR470" s="368">
        <f t="shared" si="157"/>
        <v>0</v>
      </c>
      <c r="BS470" s="368">
        <f t="shared" si="157"/>
        <v>0</v>
      </c>
      <c r="BT470" s="368">
        <f t="shared" ca="1" si="157"/>
        <v>0</v>
      </c>
      <c r="BU470" s="368">
        <f t="shared" si="157"/>
        <v>0</v>
      </c>
      <c r="BV470" s="368">
        <f t="shared" si="157"/>
        <v>0</v>
      </c>
      <c r="BW470" s="368">
        <f t="shared" si="157"/>
        <v>0</v>
      </c>
      <c r="BX470" s="368">
        <f t="shared" si="157"/>
        <v>0</v>
      </c>
      <c r="BY470" s="368">
        <f t="shared" si="157"/>
        <v>0</v>
      </c>
      <c r="BZ470" s="368">
        <f t="shared" si="157"/>
        <v>0</v>
      </c>
      <c r="CA470" s="368"/>
      <c r="CB470" s="189"/>
      <c r="CC470" s="189"/>
      <c r="CD470" s="189"/>
      <c r="CE470" s="189"/>
      <c r="CF470" s="189"/>
      <c r="CG470" s="189"/>
      <c r="CH470" s="189"/>
      <c r="CI470" s="189"/>
    </row>
    <row r="471" spans="1:87" s="36" customFormat="1" ht="15.75">
      <c r="A471" s="678"/>
      <c r="B471" s="678"/>
      <c r="C471" s="264" t="s">
        <v>1149</v>
      </c>
      <c r="D471" s="265"/>
      <c r="E471" s="266"/>
      <c r="F471" s="265"/>
      <c r="G471" s="189"/>
      <c r="H471" s="189"/>
      <c r="I471" s="189"/>
      <c r="J471" s="189"/>
      <c r="K471" s="189"/>
      <c r="L471" s="189"/>
      <c r="M471" s="189"/>
      <c r="N471" s="189"/>
      <c r="O471" s="189"/>
      <c r="P471" s="189"/>
      <c r="Q471" s="189"/>
      <c r="R471" s="189"/>
      <c r="S471" s="189"/>
      <c r="T471" s="189"/>
      <c r="U471" s="189"/>
      <c r="V471" s="189"/>
      <c r="W471" s="189"/>
      <c r="X471" s="189"/>
      <c r="Y471" s="189"/>
      <c r="Z471" s="189"/>
      <c r="AA471" s="189"/>
      <c r="AB471" s="189"/>
      <c r="AC471" s="189"/>
      <c r="AD471" s="189"/>
      <c r="AE471" s="189"/>
      <c r="AF471" s="189"/>
      <c r="AG471" s="189"/>
      <c r="AH471" s="189"/>
      <c r="AI471" s="189"/>
      <c r="AJ471" s="189"/>
      <c r="AK471" s="189"/>
      <c r="AL471" s="189"/>
      <c r="AM471" s="189"/>
      <c r="AN471" s="189"/>
      <c r="AO471" s="189"/>
      <c r="AP471" s="189"/>
      <c r="AQ471" s="189"/>
      <c r="AR471" s="189"/>
      <c r="AS471" s="189"/>
      <c r="AT471" s="189"/>
      <c r="AU471" s="189"/>
      <c r="AV471" s="189"/>
      <c r="AW471" s="189"/>
      <c r="AX471" s="189"/>
      <c r="AY471" s="189"/>
      <c r="AZ471" s="189"/>
      <c r="BA471" s="189"/>
      <c r="BB471" s="189"/>
      <c r="BC471" s="189"/>
      <c r="BD471" s="189"/>
      <c r="BE471" s="189"/>
      <c r="BF471" s="189"/>
      <c r="BG471" s="189"/>
      <c r="BH471" s="189"/>
      <c r="BI471" s="189"/>
      <c r="BJ471" s="189"/>
      <c r="BK471" s="368">
        <f t="shared" ref="BK471:BZ471" si="158">COUNTIFS($P$7:$P$551,"x",BK$7:BK$551,"0")</f>
        <v>0</v>
      </c>
      <c r="BL471" s="368">
        <f t="shared" si="158"/>
        <v>0</v>
      </c>
      <c r="BM471" s="368">
        <f t="shared" si="158"/>
        <v>0</v>
      </c>
      <c r="BN471" s="368">
        <f t="shared" si="158"/>
        <v>0</v>
      </c>
      <c r="BO471" s="368">
        <f t="shared" si="158"/>
        <v>0</v>
      </c>
      <c r="BP471" s="368">
        <f t="shared" si="158"/>
        <v>0</v>
      </c>
      <c r="BQ471" s="368">
        <f t="shared" si="158"/>
        <v>0</v>
      </c>
      <c r="BR471" s="368">
        <f t="shared" si="158"/>
        <v>0</v>
      </c>
      <c r="BS471" s="368">
        <f t="shared" si="158"/>
        <v>0</v>
      </c>
      <c r="BT471" s="368">
        <f t="shared" ca="1" si="158"/>
        <v>0</v>
      </c>
      <c r="BU471" s="368">
        <f t="shared" si="158"/>
        <v>0</v>
      </c>
      <c r="BV471" s="368">
        <f t="shared" si="158"/>
        <v>0</v>
      </c>
      <c r="BW471" s="368">
        <f t="shared" si="158"/>
        <v>0</v>
      </c>
      <c r="BX471" s="368">
        <f t="shared" si="158"/>
        <v>0</v>
      </c>
      <c r="BY471" s="368">
        <f t="shared" si="158"/>
        <v>0</v>
      </c>
      <c r="BZ471" s="368">
        <f t="shared" si="158"/>
        <v>0</v>
      </c>
      <c r="CA471" s="368"/>
      <c r="CB471" s="189"/>
      <c r="CC471" s="189"/>
      <c r="CD471" s="189"/>
      <c r="CE471" s="189"/>
      <c r="CF471" s="189"/>
      <c r="CG471" s="189"/>
      <c r="CH471" s="189"/>
      <c r="CI471" s="189"/>
    </row>
    <row r="472" spans="1:87" s="36" customFormat="1" ht="15.75">
      <c r="A472" s="678"/>
      <c r="B472" s="678"/>
      <c r="C472" s="626" t="s">
        <v>1150</v>
      </c>
      <c r="D472" s="627"/>
      <c r="E472" s="628"/>
      <c r="F472" s="265"/>
      <c r="G472" s="189"/>
      <c r="H472" s="189"/>
      <c r="I472" s="189"/>
      <c r="J472" s="189"/>
      <c r="K472" s="189"/>
      <c r="L472" s="189"/>
      <c r="M472" s="189"/>
      <c r="N472" s="189"/>
      <c r="O472" s="189"/>
      <c r="P472" s="189"/>
      <c r="Q472" s="189"/>
      <c r="R472" s="189"/>
      <c r="S472" s="189"/>
      <c r="T472" s="189"/>
      <c r="U472" s="189"/>
      <c r="V472" s="189"/>
      <c r="W472" s="189"/>
      <c r="X472" s="189"/>
      <c r="Y472" s="189"/>
      <c r="Z472" s="189"/>
      <c r="AA472" s="189"/>
      <c r="AB472" s="189"/>
      <c r="AC472" s="189"/>
      <c r="AD472" s="189"/>
      <c r="AE472" s="189"/>
      <c r="AF472" s="189"/>
      <c r="AG472" s="189"/>
      <c r="AH472" s="189"/>
      <c r="AI472" s="189"/>
      <c r="AJ472" s="189"/>
      <c r="AK472" s="189"/>
      <c r="AL472" s="189"/>
      <c r="AM472" s="189"/>
      <c r="AN472" s="189"/>
      <c r="AO472" s="189"/>
      <c r="AP472" s="189"/>
      <c r="AQ472" s="189"/>
      <c r="AR472" s="189"/>
      <c r="AS472" s="189"/>
      <c r="AT472" s="189"/>
      <c r="AU472" s="189"/>
      <c r="AV472" s="189"/>
      <c r="AW472" s="189"/>
      <c r="AX472" s="189"/>
      <c r="AY472" s="189"/>
      <c r="AZ472" s="189"/>
      <c r="BA472" s="189"/>
      <c r="BB472" s="189"/>
      <c r="BC472" s="189"/>
      <c r="BD472" s="189"/>
      <c r="BE472" s="189"/>
      <c r="BF472" s="189"/>
      <c r="BG472" s="189"/>
      <c r="BH472" s="189"/>
      <c r="BI472" s="189"/>
      <c r="BJ472" s="189"/>
      <c r="BK472" s="268" t="e">
        <f t="shared" ref="BK472:BZ472" si="159">(((BK469*2)+(BK470*1)+(BK471*0)))/(BK469+BK470+BK471)</f>
        <v>#DIV/0!</v>
      </c>
      <c r="BL472" s="268" t="e">
        <f t="shared" si="159"/>
        <v>#DIV/0!</v>
      </c>
      <c r="BM472" s="268" t="e">
        <f t="shared" si="159"/>
        <v>#DIV/0!</v>
      </c>
      <c r="BN472" s="268" t="e">
        <f t="shared" si="159"/>
        <v>#DIV/0!</v>
      </c>
      <c r="BO472" s="268" t="e">
        <f t="shared" si="159"/>
        <v>#DIV/0!</v>
      </c>
      <c r="BP472" s="268" t="e">
        <f t="shared" si="159"/>
        <v>#DIV/0!</v>
      </c>
      <c r="BQ472" s="268" t="e">
        <f t="shared" si="159"/>
        <v>#DIV/0!</v>
      </c>
      <c r="BR472" s="268" t="e">
        <f t="shared" si="159"/>
        <v>#DIV/0!</v>
      </c>
      <c r="BS472" s="268" t="e">
        <f t="shared" si="159"/>
        <v>#DIV/0!</v>
      </c>
      <c r="BT472" s="268" t="e">
        <f t="shared" ca="1" si="159"/>
        <v>#DIV/0!</v>
      </c>
      <c r="BU472" s="268" t="e">
        <f t="shared" si="159"/>
        <v>#DIV/0!</v>
      </c>
      <c r="BV472" s="268" t="e">
        <f t="shared" si="159"/>
        <v>#DIV/0!</v>
      </c>
      <c r="BW472" s="268" t="e">
        <f t="shared" si="159"/>
        <v>#DIV/0!</v>
      </c>
      <c r="BX472" s="268" t="e">
        <f t="shared" si="159"/>
        <v>#DIV/0!</v>
      </c>
      <c r="BY472" s="268" t="e">
        <f t="shared" si="159"/>
        <v>#DIV/0!</v>
      </c>
      <c r="BZ472" s="268" t="e">
        <f t="shared" si="159"/>
        <v>#DIV/0!</v>
      </c>
      <c r="CA472" s="619">
        <f ca="1">COUNTIF($BK473:$CA473,"Đ")</f>
        <v>0</v>
      </c>
      <c r="CB472" s="691">
        <f ca="1">CA472/COUNTA($BK473:$CA473)</f>
        <v>0</v>
      </c>
      <c r="CC472" s="619">
        <f ca="1">COUNTIF($BK473:$CA473,"CCG")</f>
        <v>0</v>
      </c>
      <c r="CD472" s="691">
        <f ca="1">CC472/COUNTA($BK473:$CA473)</f>
        <v>0</v>
      </c>
      <c r="CE472" s="619">
        <f ca="1">COUNTIF($BK473:$CA473,"CĐ")</f>
        <v>0</v>
      </c>
      <c r="CF472" s="691">
        <f ca="1">CE472/COUNTA($BK473:$CA473)</f>
        <v>0</v>
      </c>
      <c r="CG472" s="692" t="e">
        <f ca="1">(((CA472*2)+(CC472*1)+(CE472*0)))/(CA472+CC472+CE472)</f>
        <v>#DIV/0!</v>
      </c>
      <c r="CH472" s="692" t="e">
        <f ca="1">IF(CG472&gt;=1.6,"Đạt mục tiêu",IF(CG472&gt;=1,"Cần cố gắng","Chưa đạt"))</f>
        <v>#DIV/0!</v>
      </c>
      <c r="CI472" s="692" t="e">
        <f ca="1">IF(CH472&gt;=1.6,"Đạt mục tiêu",IF(CH472&gt;=1,"Cần cố gắng","Chưa đạt"))</f>
        <v>#DIV/0!</v>
      </c>
    </row>
    <row r="473" spans="1:87" s="36" customFormat="1" ht="15.75">
      <c r="A473" s="678"/>
      <c r="B473" s="678"/>
      <c r="C473" s="629"/>
      <c r="D473" s="630"/>
      <c r="E473" s="631"/>
      <c r="F473" s="265"/>
      <c r="G473" s="189"/>
      <c r="H473" s="189"/>
      <c r="I473" s="189"/>
      <c r="J473" s="189"/>
      <c r="K473" s="189"/>
      <c r="L473" s="189"/>
      <c r="M473" s="189"/>
      <c r="N473" s="189"/>
      <c r="O473" s="189"/>
      <c r="P473" s="189"/>
      <c r="Q473" s="189"/>
      <c r="R473" s="189"/>
      <c r="S473" s="189"/>
      <c r="T473" s="189"/>
      <c r="U473" s="189"/>
      <c r="V473" s="189"/>
      <c r="W473" s="189"/>
      <c r="X473" s="189"/>
      <c r="Y473" s="189"/>
      <c r="Z473" s="189"/>
      <c r="AA473" s="189"/>
      <c r="AB473" s="189"/>
      <c r="AC473" s="189"/>
      <c r="AD473" s="189"/>
      <c r="AE473" s="189"/>
      <c r="AF473" s="189"/>
      <c r="AG473" s="189"/>
      <c r="AH473" s="189"/>
      <c r="AI473" s="189"/>
      <c r="AJ473" s="189"/>
      <c r="AK473" s="189"/>
      <c r="AL473" s="189"/>
      <c r="AM473" s="189"/>
      <c r="AN473" s="189"/>
      <c r="AO473" s="189"/>
      <c r="AP473" s="189"/>
      <c r="AQ473" s="189"/>
      <c r="AR473" s="189"/>
      <c r="AS473" s="189"/>
      <c r="AT473" s="189"/>
      <c r="AU473" s="189"/>
      <c r="AV473" s="189"/>
      <c r="AW473" s="189"/>
      <c r="AX473" s="189"/>
      <c r="AY473" s="189"/>
      <c r="AZ473" s="189"/>
      <c r="BA473" s="189"/>
      <c r="BB473" s="189"/>
      <c r="BC473" s="189"/>
      <c r="BD473" s="189"/>
      <c r="BE473" s="189"/>
      <c r="BF473" s="189"/>
      <c r="BG473" s="189"/>
      <c r="BH473" s="189"/>
      <c r="BI473" s="189"/>
      <c r="BJ473" s="189"/>
      <c r="BK473" s="268" t="e">
        <f>IF(BK472&lt;1,"CĐ",IF(BK472&lt;1.6,"CCG","Đ"))</f>
        <v>#DIV/0!</v>
      </c>
      <c r="BL473" s="268" t="e">
        <f>IF(BL472&lt;1,"CĐ",IF(BL472&lt;1.6,"CCG","Đ"))</f>
        <v>#DIV/0!</v>
      </c>
      <c r="BM473" s="268" t="e">
        <f t="shared" ref="BM473:BZ473" si="160">IF(BM472&lt;1,"CĐ",IF(BM472&lt;1.6,"CCG","Đ"))</f>
        <v>#DIV/0!</v>
      </c>
      <c r="BN473" s="268" t="e">
        <f t="shared" si="160"/>
        <v>#DIV/0!</v>
      </c>
      <c r="BO473" s="268" t="e">
        <f t="shared" si="160"/>
        <v>#DIV/0!</v>
      </c>
      <c r="BP473" s="268" t="e">
        <f t="shared" si="160"/>
        <v>#DIV/0!</v>
      </c>
      <c r="BQ473" s="268" t="e">
        <f t="shared" si="160"/>
        <v>#DIV/0!</v>
      </c>
      <c r="BR473" s="268" t="e">
        <f t="shared" si="160"/>
        <v>#DIV/0!</v>
      </c>
      <c r="BS473" s="268" t="e">
        <f t="shared" si="160"/>
        <v>#DIV/0!</v>
      </c>
      <c r="BT473" s="268" t="e">
        <f t="shared" ca="1" si="160"/>
        <v>#DIV/0!</v>
      </c>
      <c r="BU473" s="268" t="e">
        <f t="shared" si="160"/>
        <v>#DIV/0!</v>
      </c>
      <c r="BV473" s="268" t="e">
        <f t="shared" si="160"/>
        <v>#DIV/0!</v>
      </c>
      <c r="BW473" s="268" t="e">
        <f t="shared" si="160"/>
        <v>#DIV/0!</v>
      </c>
      <c r="BX473" s="268" t="e">
        <f t="shared" si="160"/>
        <v>#DIV/0!</v>
      </c>
      <c r="BY473" s="268" t="e">
        <f t="shared" si="160"/>
        <v>#DIV/0!</v>
      </c>
      <c r="BZ473" s="268" t="e">
        <f t="shared" si="160"/>
        <v>#DIV/0!</v>
      </c>
      <c r="CA473" s="619"/>
      <c r="CB473" s="691"/>
      <c r="CC473" s="619"/>
      <c r="CD473" s="691"/>
      <c r="CE473" s="619"/>
      <c r="CF473" s="691"/>
      <c r="CG473" s="692"/>
      <c r="CH473" s="692"/>
      <c r="CI473" s="692"/>
    </row>
    <row r="474" spans="1:87" s="36" customFormat="1" ht="15.75">
      <c r="A474" s="693" t="s">
        <v>1155</v>
      </c>
      <c r="B474" s="693"/>
      <c r="C474" s="258" t="s">
        <v>1147</v>
      </c>
      <c r="D474" s="260"/>
      <c r="E474" s="259"/>
      <c r="F474" s="260"/>
      <c r="G474" s="367"/>
      <c r="H474" s="367"/>
      <c r="I474" s="367"/>
      <c r="J474" s="367"/>
      <c r="K474" s="367"/>
      <c r="L474" s="367"/>
      <c r="M474" s="367"/>
      <c r="N474" s="367"/>
      <c r="O474" s="367"/>
      <c r="P474" s="367"/>
      <c r="Q474" s="367"/>
      <c r="R474" s="367"/>
      <c r="S474" s="367"/>
      <c r="T474" s="367"/>
      <c r="U474" s="367"/>
      <c r="V474" s="367"/>
      <c r="W474" s="367"/>
      <c r="X474" s="367"/>
      <c r="Y474" s="367"/>
      <c r="Z474" s="367"/>
      <c r="AA474" s="367"/>
      <c r="AB474" s="367"/>
      <c r="AC474" s="367"/>
      <c r="AD474" s="367"/>
      <c r="AE474" s="367"/>
      <c r="AF474" s="367"/>
      <c r="AG474" s="367"/>
      <c r="AH474" s="367"/>
      <c r="AI474" s="367"/>
      <c r="AJ474" s="367"/>
      <c r="AK474" s="367"/>
      <c r="AL474" s="367"/>
      <c r="AM474" s="367"/>
      <c r="AN474" s="367"/>
      <c r="AO474" s="367"/>
      <c r="AP474" s="367"/>
      <c r="AQ474" s="367"/>
      <c r="AR474" s="367"/>
      <c r="AS474" s="367"/>
      <c r="AT474" s="367"/>
      <c r="AU474" s="367"/>
      <c r="AV474" s="367"/>
      <c r="AW474" s="367"/>
      <c r="AX474" s="367"/>
      <c r="AY474" s="367"/>
      <c r="AZ474" s="367"/>
      <c r="BA474" s="367"/>
      <c r="BB474" s="367"/>
      <c r="BC474" s="367"/>
      <c r="BD474" s="367"/>
      <c r="BE474" s="367"/>
      <c r="BF474" s="367"/>
      <c r="BG474" s="367"/>
      <c r="BH474" s="367"/>
      <c r="BI474" s="367"/>
      <c r="BJ474" s="367"/>
      <c r="BK474" s="369">
        <f t="shared" ref="BK474:BZ474" si="161">COUNTIFS($Q$7:$Q$551,"x",BK$7:BK$551,"2")</f>
        <v>0</v>
      </c>
      <c r="BL474" s="369">
        <f t="shared" si="161"/>
        <v>0</v>
      </c>
      <c r="BM474" s="369">
        <f t="shared" si="161"/>
        <v>0</v>
      </c>
      <c r="BN474" s="369">
        <f t="shared" si="161"/>
        <v>0</v>
      </c>
      <c r="BO474" s="369">
        <f t="shared" si="161"/>
        <v>0</v>
      </c>
      <c r="BP474" s="369">
        <f t="shared" si="161"/>
        <v>0</v>
      </c>
      <c r="BQ474" s="369">
        <f t="shared" si="161"/>
        <v>0</v>
      </c>
      <c r="BR474" s="369">
        <f t="shared" si="161"/>
        <v>0</v>
      </c>
      <c r="BS474" s="369">
        <f t="shared" si="161"/>
        <v>0</v>
      </c>
      <c r="BT474" s="369">
        <f t="shared" ca="1" si="161"/>
        <v>0</v>
      </c>
      <c r="BU474" s="369">
        <f t="shared" si="161"/>
        <v>0</v>
      </c>
      <c r="BV474" s="369">
        <f t="shared" si="161"/>
        <v>0</v>
      </c>
      <c r="BW474" s="369">
        <f t="shared" si="161"/>
        <v>0</v>
      </c>
      <c r="BX474" s="369">
        <f t="shared" si="161"/>
        <v>0</v>
      </c>
      <c r="BY474" s="369">
        <f t="shared" si="161"/>
        <v>0</v>
      </c>
      <c r="BZ474" s="369">
        <f t="shared" si="161"/>
        <v>0</v>
      </c>
      <c r="CA474" s="369"/>
      <c r="CB474" s="367"/>
      <c r="CC474" s="367"/>
      <c r="CD474" s="367"/>
      <c r="CE474" s="367"/>
      <c r="CF474" s="367"/>
      <c r="CG474" s="367"/>
      <c r="CH474" s="367"/>
      <c r="CI474" s="367"/>
    </row>
    <row r="475" spans="1:87" s="36" customFormat="1" ht="15.75">
      <c r="A475" s="693"/>
      <c r="B475" s="693"/>
      <c r="C475" s="258" t="s">
        <v>1148</v>
      </c>
      <c r="D475" s="260"/>
      <c r="E475" s="259"/>
      <c r="F475" s="260"/>
      <c r="G475" s="367"/>
      <c r="H475" s="367"/>
      <c r="I475" s="367"/>
      <c r="J475" s="367"/>
      <c r="K475" s="367"/>
      <c r="L475" s="367"/>
      <c r="M475" s="367"/>
      <c r="N475" s="367"/>
      <c r="O475" s="367"/>
      <c r="P475" s="367"/>
      <c r="Q475" s="367"/>
      <c r="R475" s="367"/>
      <c r="S475" s="367"/>
      <c r="T475" s="367"/>
      <c r="U475" s="367"/>
      <c r="V475" s="367"/>
      <c r="W475" s="367"/>
      <c r="X475" s="367"/>
      <c r="Y475" s="367"/>
      <c r="Z475" s="367"/>
      <c r="AA475" s="367"/>
      <c r="AB475" s="367"/>
      <c r="AC475" s="367"/>
      <c r="AD475" s="367"/>
      <c r="AE475" s="367"/>
      <c r="AF475" s="367"/>
      <c r="AG475" s="367"/>
      <c r="AH475" s="367"/>
      <c r="AI475" s="367"/>
      <c r="AJ475" s="367"/>
      <c r="AK475" s="367"/>
      <c r="AL475" s="367"/>
      <c r="AM475" s="367"/>
      <c r="AN475" s="367"/>
      <c r="AO475" s="367"/>
      <c r="AP475" s="367"/>
      <c r="AQ475" s="367"/>
      <c r="AR475" s="367"/>
      <c r="AS475" s="367"/>
      <c r="AT475" s="367"/>
      <c r="AU475" s="367"/>
      <c r="AV475" s="367"/>
      <c r="AW475" s="367"/>
      <c r="AX475" s="367"/>
      <c r="AY475" s="367"/>
      <c r="AZ475" s="367"/>
      <c r="BA475" s="367"/>
      <c r="BB475" s="367"/>
      <c r="BC475" s="367"/>
      <c r="BD475" s="367"/>
      <c r="BE475" s="367"/>
      <c r="BF475" s="367"/>
      <c r="BG475" s="367"/>
      <c r="BH475" s="367"/>
      <c r="BI475" s="367"/>
      <c r="BJ475" s="367"/>
      <c r="BK475" s="369">
        <f t="shared" ref="BK475:BZ475" si="162">COUNTIFS($Q$7:$Q$551,"x",BK$7:BK$551,"1")</f>
        <v>0</v>
      </c>
      <c r="BL475" s="369">
        <f t="shared" si="162"/>
        <v>0</v>
      </c>
      <c r="BM475" s="369">
        <f t="shared" si="162"/>
        <v>0</v>
      </c>
      <c r="BN475" s="369">
        <f t="shared" si="162"/>
        <v>0</v>
      </c>
      <c r="BO475" s="369">
        <f t="shared" si="162"/>
        <v>0</v>
      </c>
      <c r="BP475" s="369">
        <f t="shared" si="162"/>
        <v>0</v>
      </c>
      <c r="BQ475" s="369">
        <f t="shared" si="162"/>
        <v>0</v>
      </c>
      <c r="BR475" s="369">
        <f t="shared" si="162"/>
        <v>0</v>
      </c>
      <c r="BS475" s="369">
        <f t="shared" si="162"/>
        <v>0</v>
      </c>
      <c r="BT475" s="369">
        <f t="shared" ca="1" si="162"/>
        <v>0</v>
      </c>
      <c r="BU475" s="369">
        <f t="shared" si="162"/>
        <v>0</v>
      </c>
      <c r="BV475" s="369">
        <f t="shared" si="162"/>
        <v>0</v>
      </c>
      <c r="BW475" s="369">
        <f t="shared" si="162"/>
        <v>0</v>
      </c>
      <c r="BX475" s="369">
        <f t="shared" si="162"/>
        <v>0</v>
      </c>
      <c r="BY475" s="369">
        <f t="shared" si="162"/>
        <v>0</v>
      </c>
      <c r="BZ475" s="369">
        <f t="shared" si="162"/>
        <v>0</v>
      </c>
      <c r="CA475" s="369"/>
      <c r="CB475" s="367"/>
      <c r="CC475" s="367"/>
      <c r="CD475" s="367"/>
      <c r="CE475" s="367"/>
      <c r="CF475" s="367"/>
      <c r="CG475" s="367"/>
      <c r="CH475" s="367"/>
      <c r="CI475" s="367"/>
    </row>
    <row r="476" spans="1:87" s="36" customFormat="1" ht="15.75">
      <c r="A476" s="693"/>
      <c r="B476" s="693"/>
      <c r="C476" s="258" t="s">
        <v>1149</v>
      </c>
      <c r="D476" s="260"/>
      <c r="E476" s="259"/>
      <c r="F476" s="260"/>
      <c r="G476" s="367"/>
      <c r="H476" s="367"/>
      <c r="I476" s="367"/>
      <c r="J476" s="367"/>
      <c r="K476" s="367"/>
      <c r="L476" s="367"/>
      <c r="M476" s="367"/>
      <c r="N476" s="367"/>
      <c r="O476" s="367"/>
      <c r="P476" s="367"/>
      <c r="Q476" s="367"/>
      <c r="R476" s="367"/>
      <c r="S476" s="367"/>
      <c r="T476" s="367"/>
      <c r="U476" s="367"/>
      <c r="V476" s="367"/>
      <c r="W476" s="367"/>
      <c r="X476" s="367"/>
      <c r="Y476" s="367"/>
      <c r="Z476" s="367"/>
      <c r="AA476" s="367"/>
      <c r="AB476" s="367"/>
      <c r="AC476" s="367"/>
      <c r="AD476" s="367"/>
      <c r="AE476" s="367"/>
      <c r="AF476" s="367"/>
      <c r="AG476" s="367"/>
      <c r="AH476" s="367"/>
      <c r="AI476" s="367"/>
      <c r="AJ476" s="367"/>
      <c r="AK476" s="367"/>
      <c r="AL476" s="367"/>
      <c r="AM476" s="367"/>
      <c r="AN476" s="367"/>
      <c r="AO476" s="367"/>
      <c r="AP476" s="367"/>
      <c r="AQ476" s="367"/>
      <c r="AR476" s="367"/>
      <c r="AS476" s="367"/>
      <c r="AT476" s="367"/>
      <c r="AU476" s="367"/>
      <c r="AV476" s="367"/>
      <c r="AW476" s="367"/>
      <c r="AX476" s="367"/>
      <c r="AY476" s="367"/>
      <c r="AZ476" s="367"/>
      <c r="BA476" s="367"/>
      <c r="BB476" s="367"/>
      <c r="BC476" s="367"/>
      <c r="BD476" s="367"/>
      <c r="BE476" s="367"/>
      <c r="BF476" s="367"/>
      <c r="BG476" s="367"/>
      <c r="BH476" s="367"/>
      <c r="BI476" s="367"/>
      <c r="BJ476" s="367"/>
      <c r="BK476" s="369">
        <f t="shared" ref="BK476:BZ476" si="163">COUNTIFS($Q$7:$Q$551,"x",BK$7:BK$551,"0")</f>
        <v>0</v>
      </c>
      <c r="BL476" s="369">
        <f t="shared" si="163"/>
        <v>0</v>
      </c>
      <c r="BM476" s="369">
        <f t="shared" si="163"/>
        <v>0</v>
      </c>
      <c r="BN476" s="369">
        <f t="shared" si="163"/>
        <v>0</v>
      </c>
      <c r="BO476" s="369">
        <f t="shared" si="163"/>
        <v>0</v>
      </c>
      <c r="BP476" s="369">
        <f t="shared" si="163"/>
        <v>0</v>
      </c>
      <c r="BQ476" s="369">
        <f t="shared" si="163"/>
        <v>0</v>
      </c>
      <c r="BR476" s="369">
        <f t="shared" si="163"/>
        <v>0</v>
      </c>
      <c r="BS476" s="369">
        <f t="shared" si="163"/>
        <v>0</v>
      </c>
      <c r="BT476" s="369">
        <f t="shared" ca="1" si="163"/>
        <v>0</v>
      </c>
      <c r="BU476" s="369">
        <f t="shared" si="163"/>
        <v>0</v>
      </c>
      <c r="BV476" s="369">
        <f t="shared" si="163"/>
        <v>0</v>
      </c>
      <c r="BW476" s="369">
        <f t="shared" si="163"/>
        <v>0</v>
      </c>
      <c r="BX476" s="369">
        <f t="shared" si="163"/>
        <v>0</v>
      </c>
      <c r="BY476" s="369">
        <f t="shared" si="163"/>
        <v>0</v>
      </c>
      <c r="BZ476" s="369">
        <f t="shared" si="163"/>
        <v>0</v>
      </c>
      <c r="CA476" s="369"/>
      <c r="CB476" s="367"/>
      <c r="CC476" s="367"/>
      <c r="CD476" s="367"/>
      <c r="CE476" s="367"/>
      <c r="CF476" s="367"/>
      <c r="CG476" s="367"/>
      <c r="CH476" s="367"/>
      <c r="CI476" s="367"/>
    </row>
    <row r="477" spans="1:87" s="36" customFormat="1" ht="15.75">
      <c r="A477" s="693"/>
      <c r="B477" s="693"/>
      <c r="C477" s="354" t="s">
        <v>1150</v>
      </c>
      <c r="D477" s="355"/>
      <c r="E477" s="356"/>
      <c r="F477" s="260"/>
      <c r="G477" s="367"/>
      <c r="H477" s="367"/>
      <c r="I477" s="367"/>
      <c r="J477" s="367"/>
      <c r="K477" s="367"/>
      <c r="L477" s="367"/>
      <c r="M477" s="367"/>
      <c r="N477" s="367"/>
      <c r="O477" s="367"/>
      <c r="P477" s="367"/>
      <c r="Q477" s="367"/>
      <c r="R477" s="367"/>
      <c r="S477" s="367"/>
      <c r="T477" s="367"/>
      <c r="U477" s="367"/>
      <c r="V477" s="367"/>
      <c r="W477" s="367"/>
      <c r="X477" s="367"/>
      <c r="Y477" s="367"/>
      <c r="Z477" s="367"/>
      <c r="AA477" s="367"/>
      <c r="AB477" s="367"/>
      <c r="AC477" s="367"/>
      <c r="AD477" s="367"/>
      <c r="AE477" s="367"/>
      <c r="AF477" s="367"/>
      <c r="AG477" s="367"/>
      <c r="AH477" s="367"/>
      <c r="AI477" s="367"/>
      <c r="AJ477" s="367"/>
      <c r="AK477" s="367"/>
      <c r="AL477" s="367"/>
      <c r="AM477" s="367"/>
      <c r="AN477" s="367"/>
      <c r="AO477" s="367"/>
      <c r="AP477" s="367"/>
      <c r="AQ477" s="367"/>
      <c r="AR477" s="367"/>
      <c r="AS477" s="367"/>
      <c r="AT477" s="367"/>
      <c r="AU477" s="367"/>
      <c r="AV477" s="367"/>
      <c r="AW477" s="367"/>
      <c r="AX477" s="367"/>
      <c r="AY477" s="367"/>
      <c r="AZ477" s="367"/>
      <c r="BA477" s="367"/>
      <c r="BB477" s="367"/>
      <c r="BC477" s="367"/>
      <c r="BD477" s="367"/>
      <c r="BE477" s="367"/>
      <c r="BF477" s="367"/>
      <c r="BG477" s="367"/>
      <c r="BH477" s="367"/>
      <c r="BI477" s="367"/>
      <c r="BJ477" s="367"/>
      <c r="BK477" s="263" t="e">
        <f t="shared" ref="BK477:BZ477" si="164">(((BK474*2)+(BK475*1)+(BK476*0)))/(BK474+BK475+BK476)</f>
        <v>#DIV/0!</v>
      </c>
      <c r="BL477" s="263" t="e">
        <f t="shared" si="164"/>
        <v>#DIV/0!</v>
      </c>
      <c r="BM477" s="263" t="e">
        <f t="shared" si="164"/>
        <v>#DIV/0!</v>
      </c>
      <c r="BN477" s="263" t="e">
        <f t="shared" si="164"/>
        <v>#DIV/0!</v>
      </c>
      <c r="BO477" s="263" t="e">
        <f t="shared" si="164"/>
        <v>#DIV/0!</v>
      </c>
      <c r="BP477" s="263" t="e">
        <f t="shared" si="164"/>
        <v>#DIV/0!</v>
      </c>
      <c r="BQ477" s="263" t="e">
        <f t="shared" si="164"/>
        <v>#DIV/0!</v>
      </c>
      <c r="BR477" s="263" t="e">
        <f t="shared" si="164"/>
        <v>#DIV/0!</v>
      </c>
      <c r="BS477" s="263" t="e">
        <f t="shared" si="164"/>
        <v>#DIV/0!</v>
      </c>
      <c r="BT477" s="263" t="e">
        <f t="shared" ca="1" si="164"/>
        <v>#DIV/0!</v>
      </c>
      <c r="BU477" s="263" t="e">
        <f t="shared" si="164"/>
        <v>#DIV/0!</v>
      </c>
      <c r="BV477" s="263" t="e">
        <f t="shared" si="164"/>
        <v>#DIV/0!</v>
      </c>
      <c r="BW477" s="263" t="e">
        <f t="shared" si="164"/>
        <v>#DIV/0!</v>
      </c>
      <c r="BX477" s="263" t="e">
        <f t="shared" si="164"/>
        <v>#DIV/0!</v>
      </c>
      <c r="BY477" s="263" t="e">
        <f t="shared" si="164"/>
        <v>#DIV/0!</v>
      </c>
      <c r="BZ477" s="263" t="e">
        <f t="shared" si="164"/>
        <v>#DIV/0!</v>
      </c>
      <c r="CA477" s="640">
        <f ca="1">COUNTIF($BL478:$CA478,"Đ")</f>
        <v>0</v>
      </c>
      <c r="CB477" s="694">
        <f ca="1">CA477/COUNTA($BL478:$CA478)</f>
        <v>0</v>
      </c>
      <c r="CC477" s="640">
        <f ca="1">COUNTIF($BL478:$CA478,"CCG")</f>
        <v>0</v>
      </c>
      <c r="CD477" s="694">
        <f ca="1">CC477/COUNTA($BL478:$CA478)</f>
        <v>0</v>
      </c>
      <c r="CE477" s="640">
        <f ca="1">COUNTIF($BL478:$CA478,"CĐ")</f>
        <v>0</v>
      </c>
      <c r="CF477" s="694">
        <f ca="1">CE477/COUNTA($BL478:$CA478)</f>
        <v>0</v>
      </c>
      <c r="CG477" s="690" t="e">
        <f ca="1">(((CA477*2)+(CC477*1)+(CE477*0)))/(CA477+CC477+CE477)</f>
        <v>#DIV/0!</v>
      </c>
      <c r="CH477" s="690" t="e">
        <f ca="1">IF(CG477&gt;=1.6,"Đạt mục tiêu",IF(CG477&gt;=1,"Cần cố gắng","Chưa đạt"))</f>
        <v>#DIV/0!</v>
      </c>
      <c r="CI477" s="690" t="e">
        <f ca="1">IF(CH477&gt;=1.6,"Đạt mục tiêu",IF(CH477&gt;=1,"Cần cố gắng","Chưa đạt"))</f>
        <v>#DIV/0!</v>
      </c>
    </row>
    <row r="478" spans="1:87" s="36" customFormat="1" ht="15.75">
      <c r="A478" s="693"/>
      <c r="B478" s="693"/>
      <c r="C478" s="357"/>
      <c r="D478" s="358"/>
      <c r="E478" s="359"/>
      <c r="F478" s="260"/>
      <c r="G478" s="367"/>
      <c r="H478" s="367"/>
      <c r="I478" s="367"/>
      <c r="J478" s="367"/>
      <c r="K478" s="367"/>
      <c r="L478" s="367"/>
      <c r="M478" s="367"/>
      <c r="N478" s="367"/>
      <c r="O478" s="367"/>
      <c r="P478" s="367"/>
      <c r="Q478" s="367"/>
      <c r="R478" s="367"/>
      <c r="S478" s="367"/>
      <c r="T478" s="367"/>
      <c r="U478" s="367"/>
      <c r="V478" s="367"/>
      <c r="W478" s="367"/>
      <c r="X478" s="367"/>
      <c r="Y478" s="367"/>
      <c r="Z478" s="367"/>
      <c r="AA478" s="367"/>
      <c r="AB478" s="367"/>
      <c r="AC478" s="367"/>
      <c r="AD478" s="367"/>
      <c r="AE478" s="367"/>
      <c r="AF478" s="367"/>
      <c r="AG478" s="367"/>
      <c r="AH478" s="367"/>
      <c r="AI478" s="367"/>
      <c r="AJ478" s="367"/>
      <c r="AK478" s="367"/>
      <c r="AL478" s="367"/>
      <c r="AM478" s="367"/>
      <c r="AN478" s="367"/>
      <c r="AO478" s="367"/>
      <c r="AP478" s="367"/>
      <c r="AQ478" s="367"/>
      <c r="AR478" s="367"/>
      <c r="AS478" s="367"/>
      <c r="AT478" s="367"/>
      <c r="AU478" s="367"/>
      <c r="AV478" s="367"/>
      <c r="AW478" s="367"/>
      <c r="AX478" s="367"/>
      <c r="AY478" s="367"/>
      <c r="AZ478" s="367"/>
      <c r="BA478" s="367"/>
      <c r="BB478" s="367"/>
      <c r="BC478" s="367"/>
      <c r="BD478" s="367"/>
      <c r="BE478" s="367"/>
      <c r="BF478" s="367"/>
      <c r="BG478" s="367"/>
      <c r="BH478" s="367"/>
      <c r="BI478" s="367"/>
      <c r="BJ478" s="367"/>
      <c r="BK478" s="263" t="e">
        <f>IF(BK477&lt;1,"CĐ",IF(BK477&lt;1.6,"CCG","Đ"))</f>
        <v>#DIV/0!</v>
      </c>
      <c r="BL478" s="263" t="e">
        <f>IF(BL477&lt;1,"CĐ",IF(BL477&lt;1.6,"CCG","Đ"))</f>
        <v>#DIV/0!</v>
      </c>
      <c r="BM478" s="263" t="e">
        <f t="shared" ref="BM478:BZ478" si="165">IF(BM477&lt;1,"CĐ",IF(BM477&lt;1.6,"CCG","Đ"))</f>
        <v>#DIV/0!</v>
      </c>
      <c r="BN478" s="263" t="e">
        <f t="shared" si="165"/>
        <v>#DIV/0!</v>
      </c>
      <c r="BO478" s="263" t="e">
        <f t="shared" si="165"/>
        <v>#DIV/0!</v>
      </c>
      <c r="BP478" s="263" t="e">
        <f t="shared" si="165"/>
        <v>#DIV/0!</v>
      </c>
      <c r="BQ478" s="263" t="e">
        <f t="shared" si="165"/>
        <v>#DIV/0!</v>
      </c>
      <c r="BR478" s="263" t="e">
        <f t="shared" si="165"/>
        <v>#DIV/0!</v>
      </c>
      <c r="BS478" s="263" t="e">
        <f t="shared" si="165"/>
        <v>#DIV/0!</v>
      </c>
      <c r="BT478" s="263" t="e">
        <f t="shared" ca="1" si="165"/>
        <v>#DIV/0!</v>
      </c>
      <c r="BU478" s="263" t="e">
        <f t="shared" si="165"/>
        <v>#DIV/0!</v>
      </c>
      <c r="BV478" s="263" t="e">
        <f t="shared" si="165"/>
        <v>#DIV/0!</v>
      </c>
      <c r="BW478" s="263" t="e">
        <f t="shared" si="165"/>
        <v>#DIV/0!</v>
      </c>
      <c r="BX478" s="263" t="e">
        <f t="shared" si="165"/>
        <v>#DIV/0!</v>
      </c>
      <c r="BY478" s="263" t="e">
        <f t="shared" si="165"/>
        <v>#DIV/0!</v>
      </c>
      <c r="BZ478" s="263" t="e">
        <f t="shared" si="165"/>
        <v>#DIV/0!</v>
      </c>
      <c r="CA478" s="640"/>
      <c r="CB478" s="694"/>
      <c r="CC478" s="640"/>
      <c r="CD478" s="694"/>
      <c r="CE478" s="640"/>
      <c r="CF478" s="694"/>
      <c r="CG478" s="690"/>
      <c r="CH478" s="690"/>
      <c r="CI478" s="690"/>
    </row>
    <row r="479" spans="1:87" s="36" customFormat="1" ht="15.75">
      <c r="A479" s="678" t="s">
        <v>1179</v>
      </c>
      <c r="B479" s="678"/>
      <c r="C479" s="264" t="s">
        <v>1147</v>
      </c>
      <c r="D479" s="265"/>
      <c r="E479" s="266"/>
      <c r="F479" s="265"/>
      <c r="G479" s="189"/>
      <c r="H479" s="189"/>
      <c r="I479" s="189"/>
      <c r="J479" s="189"/>
      <c r="K479" s="189"/>
      <c r="L479" s="189"/>
      <c r="M479" s="189"/>
      <c r="N479" s="189"/>
      <c r="O479" s="189"/>
      <c r="P479" s="189"/>
      <c r="Q479" s="189"/>
      <c r="R479" s="189"/>
      <c r="S479" s="189"/>
      <c r="T479" s="189"/>
      <c r="U479" s="189"/>
      <c r="V479" s="189"/>
      <c r="W479" s="189"/>
      <c r="X479" s="189"/>
      <c r="Y479" s="189"/>
      <c r="Z479" s="189"/>
      <c r="AA479" s="189"/>
      <c r="AB479" s="189"/>
      <c r="AC479" s="189"/>
      <c r="AD479" s="189"/>
      <c r="AE479" s="189"/>
      <c r="AF479" s="189"/>
      <c r="AG479" s="189"/>
      <c r="AH479" s="189"/>
      <c r="AI479" s="189"/>
      <c r="AJ479" s="189"/>
      <c r="AK479" s="189"/>
      <c r="AL479" s="189"/>
      <c r="AM479" s="189"/>
      <c r="AN479" s="189"/>
      <c r="AO479" s="189"/>
      <c r="AP479" s="189"/>
      <c r="AQ479" s="189"/>
      <c r="AR479" s="189"/>
      <c r="AS479" s="189"/>
      <c r="AT479" s="189"/>
      <c r="AU479" s="189"/>
      <c r="AV479" s="189"/>
      <c r="AW479" s="189"/>
      <c r="AX479" s="189"/>
      <c r="AY479" s="189"/>
      <c r="AZ479" s="189"/>
      <c r="BA479" s="189"/>
      <c r="BB479" s="189"/>
      <c r="BC479" s="189"/>
      <c r="BD479" s="189"/>
      <c r="BE479" s="189"/>
      <c r="BF479" s="189"/>
      <c r="BG479" s="189"/>
      <c r="BH479" s="189"/>
      <c r="BI479" s="189"/>
      <c r="BJ479" s="189"/>
      <c r="BK479" s="368">
        <f t="shared" ref="BK479:BZ479" si="166">COUNTIFS($R$7:$R$551,"x",BK$7:BK$551,"2")</f>
        <v>0</v>
      </c>
      <c r="BL479" s="368">
        <f t="shared" si="166"/>
        <v>0</v>
      </c>
      <c r="BM479" s="368">
        <f t="shared" si="166"/>
        <v>0</v>
      </c>
      <c r="BN479" s="368">
        <f t="shared" si="166"/>
        <v>0</v>
      </c>
      <c r="BO479" s="368">
        <f t="shared" si="166"/>
        <v>0</v>
      </c>
      <c r="BP479" s="368">
        <f t="shared" si="166"/>
        <v>0</v>
      </c>
      <c r="BQ479" s="368">
        <f t="shared" si="166"/>
        <v>0</v>
      </c>
      <c r="BR479" s="368">
        <f t="shared" si="166"/>
        <v>0</v>
      </c>
      <c r="BS479" s="368">
        <f t="shared" si="166"/>
        <v>0</v>
      </c>
      <c r="BT479" s="368">
        <f t="shared" ca="1" si="166"/>
        <v>0</v>
      </c>
      <c r="BU479" s="368">
        <f t="shared" si="166"/>
        <v>0</v>
      </c>
      <c r="BV479" s="368">
        <f t="shared" si="166"/>
        <v>0</v>
      </c>
      <c r="BW479" s="368">
        <f t="shared" si="166"/>
        <v>0</v>
      </c>
      <c r="BX479" s="368">
        <f t="shared" si="166"/>
        <v>0</v>
      </c>
      <c r="BY479" s="368">
        <f t="shared" si="166"/>
        <v>0</v>
      </c>
      <c r="BZ479" s="368">
        <f t="shared" si="166"/>
        <v>0</v>
      </c>
      <c r="CA479" s="368"/>
      <c r="CB479" s="189"/>
      <c r="CC479" s="189"/>
      <c r="CD479" s="189"/>
      <c r="CE479" s="189"/>
      <c r="CF479" s="189"/>
      <c r="CG479" s="189"/>
      <c r="CH479" s="189"/>
      <c r="CI479" s="189"/>
    </row>
    <row r="480" spans="1:87" s="36" customFormat="1" ht="15.75">
      <c r="A480" s="678"/>
      <c r="B480" s="678"/>
      <c r="C480" s="264" t="s">
        <v>1148</v>
      </c>
      <c r="D480" s="265"/>
      <c r="E480" s="266"/>
      <c r="F480" s="265"/>
      <c r="G480" s="189"/>
      <c r="H480" s="189"/>
      <c r="I480" s="189"/>
      <c r="J480" s="189"/>
      <c r="K480" s="189"/>
      <c r="L480" s="189"/>
      <c r="M480" s="189"/>
      <c r="N480" s="189"/>
      <c r="O480" s="189"/>
      <c r="P480" s="189"/>
      <c r="Q480" s="189"/>
      <c r="R480" s="189"/>
      <c r="S480" s="189"/>
      <c r="T480" s="189"/>
      <c r="U480" s="189"/>
      <c r="V480" s="189"/>
      <c r="W480" s="189"/>
      <c r="X480" s="189"/>
      <c r="Y480" s="189"/>
      <c r="Z480" s="189"/>
      <c r="AA480" s="189"/>
      <c r="AB480" s="189"/>
      <c r="AC480" s="189"/>
      <c r="AD480" s="189"/>
      <c r="AE480" s="189"/>
      <c r="AF480" s="189"/>
      <c r="AG480" s="189"/>
      <c r="AH480" s="189"/>
      <c r="AI480" s="189"/>
      <c r="AJ480" s="189"/>
      <c r="AK480" s="189"/>
      <c r="AL480" s="189"/>
      <c r="AM480" s="189"/>
      <c r="AN480" s="189"/>
      <c r="AO480" s="189"/>
      <c r="AP480" s="189"/>
      <c r="AQ480" s="189"/>
      <c r="AR480" s="189"/>
      <c r="AS480" s="189"/>
      <c r="AT480" s="189"/>
      <c r="AU480" s="189"/>
      <c r="AV480" s="189"/>
      <c r="AW480" s="189"/>
      <c r="AX480" s="189"/>
      <c r="AY480" s="189"/>
      <c r="AZ480" s="189"/>
      <c r="BA480" s="189"/>
      <c r="BB480" s="189"/>
      <c r="BC480" s="189"/>
      <c r="BD480" s="189"/>
      <c r="BE480" s="189"/>
      <c r="BF480" s="189"/>
      <c r="BG480" s="189"/>
      <c r="BH480" s="189"/>
      <c r="BI480" s="189"/>
      <c r="BJ480" s="189"/>
      <c r="BK480" s="368">
        <f t="shared" ref="BK480:BZ480" si="167">COUNTIFS($R$7:$R$551,"x",BK$7:BK$551,"1")</f>
        <v>0</v>
      </c>
      <c r="BL480" s="368">
        <f t="shared" si="167"/>
        <v>0</v>
      </c>
      <c r="BM480" s="368">
        <f t="shared" si="167"/>
        <v>0</v>
      </c>
      <c r="BN480" s="368">
        <f t="shared" si="167"/>
        <v>0</v>
      </c>
      <c r="BO480" s="368">
        <f t="shared" si="167"/>
        <v>0</v>
      </c>
      <c r="BP480" s="368">
        <f t="shared" si="167"/>
        <v>0</v>
      </c>
      <c r="BQ480" s="368">
        <f t="shared" si="167"/>
        <v>0</v>
      </c>
      <c r="BR480" s="368">
        <f t="shared" si="167"/>
        <v>0</v>
      </c>
      <c r="BS480" s="368">
        <f t="shared" si="167"/>
        <v>0</v>
      </c>
      <c r="BT480" s="368">
        <f t="shared" ca="1" si="167"/>
        <v>0</v>
      </c>
      <c r="BU480" s="368">
        <f t="shared" si="167"/>
        <v>0</v>
      </c>
      <c r="BV480" s="368">
        <f t="shared" si="167"/>
        <v>0</v>
      </c>
      <c r="BW480" s="368">
        <f t="shared" si="167"/>
        <v>0</v>
      </c>
      <c r="BX480" s="368">
        <f t="shared" si="167"/>
        <v>0</v>
      </c>
      <c r="BY480" s="368">
        <f t="shared" si="167"/>
        <v>0</v>
      </c>
      <c r="BZ480" s="368">
        <f t="shared" si="167"/>
        <v>0</v>
      </c>
      <c r="CA480" s="368"/>
      <c r="CB480" s="189"/>
      <c r="CC480" s="189"/>
      <c r="CD480" s="189"/>
      <c r="CE480" s="189"/>
      <c r="CF480" s="189"/>
      <c r="CG480" s="189"/>
      <c r="CH480" s="189"/>
      <c r="CI480" s="189"/>
    </row>
    <row r="481" spans="1:87" s="36" customFormat="1" ht="15.75">
      <c r="A481" s="678"/>
      <c r="B481" s="678"/>
      <c r="C481" s="264" t="s">
        <v>1149</v>
      </c>
      <c r="D481" s="265"/>
      <c r="E481" s="266"/>
      <c r="F481" s="265"/>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89"/>
      <c r="AY481" s="189"/>
      <c r="AZ481" s="189"/>
      <c r="BA481" s="189"/>
      <c r="BB481" s="189"/>
      <c r="BC481" s="189"/>
      <c r="BD481" s="189"/>
      <c r="BE481" s="189"/>
      <c r="BF481" s="189"/>
      <c r="BG481" s="189"/>
      <c r="BH481" s="189"/>
      <c r="BI481" s="189"/>
      <c r="BJ481" s="189"/>
      <c r="BK481" s="368">
        <f t="shared" ref="BK481:BZ481" si="168">COUNTIFS($R$7:$R$551,"x",BK$7:BK$551,"0")</f>
        <v>0</v>
      </c>
      <c r="BL481" s="368">
        <f t="shared" si="168"/>
        <v>0</v>
      </c>
      <c r="BM481" s="368">
        <f t="shared" si="168"/>
        <v>0</v>
      </c>
      <c r="BN481" s="368">
        <f t="shared" si="168"/>
        <v>0</v>
      </c>
      <c r="BO481" s="368">
        <f t="shared" si="168"/>
        <v>0</v>
      </c>
      <c r="BP481" s="368">
        <f t="shared" si="168"/>
        <v>0</v>
      </c>
      <c r="BQ481" s="368">
        <f t="shared" si="168"/>
        <v>0</v>
      </c>
      <c r="BR481" s="368">
        <f t="shared" si="168"/>
        <v>0</v>
      </c>
      <c r="BS481" s="368">
        <f t="shared" si="168"/>
        <v>0</v>
      </c>
      <c r="BT481" s="368">
        <f t="shared" ca="1" si="168"/>
        <v>0</v>
      </c>
      <c r="BU481" s="368">
        <f t="shared" si="168"/>
        <v>0</v>
      </c>
      <c r="BV481" s="368">
        <f t="shared" si="168"/>
        <v>0</v>
      </c>
      <c r="BW481" s="368">
        <f t="shared" si="168"/>
        <v>0</v>
      </c>
      <c r="BX481" s="368">
        <f t="shared" si="168"/>
        <v>0</v>
      </c>
      <c r="BY481" s="368">
        <f t="shared" si="168"/>
        <v>0</v>
      </c>
      <c r="BZ481" s="368">
        <f t="shared" si="168"/>
        <v>0</v>
      </c>
      <c r="CA481" s="368"/>
      <c r="CB481" s="189"/>
      <c r="CC481" s="189"/>
      <c r="CD481" s="189"/>
      <c r="CE481" s="189"/>
      <c r="CF481" s="189"/>
      <c r="CG481" s="189"/>
      <c r="CH481" s="189"/>
      <c r="CI481" s="189"/>
    </row>
    <row r="482" spans="1:87" s="36" customFormat="1" ht="15.75">
      <c r="A482" s="678"/>
      <c r="B482" s="678"/>
      <c r="C482" s="348" t="s">
        <v>1150</v>
      </c>
      <c r="D482" s="349"/>
      <c r="E482" s="350"/>
      <c r="F482" s="265"/>
      <c r="G482" s="189"/>
      <c r="H482" s="189"/>
      <c r="I482" s="189"/>
      <c r="J482" s="189"/>
      <c r="K482" s="189"/>
      <c r="L482" s="189"/>
      <c r="M482" s="189"/>
      <c r="N482" s="189"/>
      <c r="O482" s="189"/>
      <c r="P482" s="189"/>
      <c r="Q482" s="189"/>
      <c r="R482" s="189"/>
      <c r="S482" s="189"/>
      <c r="T482" s="189"/>
      <c r="U482" s="189"/>
      <c r="V482" s="189"/>
      <c r="W482" s="189"/>
      <c r="X482" s="189"/>
      <c r="Y482" s="189"/>
      <c r="Z482" s="189"/>
      <c r="AA482" s="189"/>
      <c r="AB482" s="189"/>
      <c r="AC482" s="189"/>
      <c r="AD482" s="189"/>
      <c r="AE482" s="189"/>
      <c r="AF482" s="189"/>
      <c r="AG482" s="189"/>
      <c r="AH482" s="189"/>
      <c r="AI482" s="189"/>
      <c r="AJ482" s="189"/>
      <c r="AK482" s="189"/>
      <c r="AL482" s="189"/>
      <c r="AM482" s="189"/>
      <c r="AN482" s="189"/>
      <c r="AO482" s="189"/>
      <c r="AP482" s="189"/>
      <c r="AQ482" s="189"/>
      <c r="AR482" s="189"/>
      <c r="AS482" s="189"/>
      <c r="AT482" s="189"/>
      <c r="AU482" s="189"/>
      <c r="AV482" s="189"/>
      <c r="AW482" s="189"/>
      <c r="AX482" s="189"/>
      <c r="AY482" s="189"/>
      <c r="AZ482" s="189"/>
      <c r="BA482" s="189"/>
      <c r="BB482" s="189"/>
      <c r="BC482" s="189"/>
      <c r="BD482" s="189"/>
      <c r="BE482" s="189"/>
      <c r="BF482" s="189"/>
      <c r="BG482" s="189"/>
      <c r="BH482" s="189"/>
      <c r="BI482" s="189"/>
      <c r="BJ482" s="189"/>
      <c r="BK482" s="268" t="e">
        <f t="shared" ref="BK482:BZ482" si="169">(((BK479*2)+(BK480*1)+(BK481*0)))/(BK479+BK480+BK481)</f>
        <v>#DIV/0!</v>
      </c>
      <c r="BL482" s="268" t="e">
        <f t="shared" si="169"/>
        <v>#DIV/0!</v>
      </c>
      <c r="BM482" s="268" t="e">
        <f t="shared" si="169"/>
        <v>#DIV/0!</v>
      </c>
      <c r="BN482" s="268" t="e">
        <f t="shared" si="169"/>
        <v>#DIV/0!</v>
      </c>
      <c r="BO482" s="268" t="e">
        <f t="shared" si="169"/>
        <v>#DIV/0!</v>
      </c>
      <c r="BP482" s="268" t="e">
        <f t="shared" si="169"/>
        <v>#DIV/0!</v>
      </c>
      <c r="BQ482" s="268" t="e">
        <f t="shared" si="169"/>
        <v>#DIV/0!</v>
      </c>
      <c r="BR482" s="268" t="e">
        <f t="shared" si="169"/>
        <v>#DIV/0!</v>
      </c>
      <c r="BS482" s="268" t="e">
        <f t="shared" si="169"/>
        <v>#DIV/0!</v>
      </c>
      <c r="BT482" s="268" t="e">
        <f t="shared" ca="1" si="169"/>
        <v>#DIV/0!</v>
      </c>
      <c r="BU482" s="268" t="e">
        <f t="shared" si="169"/>
        <v>#DIV/0!</v>
      </c>
      <c r="BV482" s="268" t="e">
        <f t="shared" si="169"/>
        <v>#DIV/0!</v>
      </c>
      <c r="BW482" s="268" t="e">
        <f t="shared" si="169"/>
        <v>#DIV/0!</v>
      </c>
      <c r="BX482" s="268" t="e">
        <f t="shared" si="169"/>
        <v>#DIV/0!</v>
      </c>
      <c r="BY482" s="268" t="e">
        <f t="shared" si="169"/>
        <v>#DIV/0!</v>
      </c>
      <c r="BZ482" s="268" t="e">
        <f t="shared" si="169"/>
        <v>#DIV/0!</v>
      </c>
      <c r="CA482" s="619">
        <f ca="1">COUNTIF($BK483:$CA483,"Đ")</f>
        <v>0</v>
      </c>
      <c r="CB482" s="691">
        <f ca="1">CA482/COUNTA($BK483:$CA483)</f>
        <v>0</v>
      </c>
      <c r="CC482" s="619">
        <f ca="1">COUNTIF($BK483:$CA483,"CCG")</f>
        <v>0</v>
      </c>
      <c r="CD482" s="691">
        <f ca="1">CC482/COUNTA($BK483:$CA483)</f>
        <v>0</v>
      </c>
      <c r="CE482" s="619">
        <f ca="1">COUNTIF($BK483:$CA483,"CĐ")</f>
        <v>0</v>
      </c>
      <c r="CF482" s="691">
        <f ca="1">CE482/COUNTA($BK483:$CA483)</f>
        <v>0</v>
      </c>
      <c r="CG482" s="692" t="e">
        <f ca="1">(((CA482*2)+(CC482*1)+(CE482*0)))/(CA482+CC482+CE482)</f>
        <v>#DIV/0!</v>
      </c>
      <c r="CH482" s="692" t="e">
        <f ca="1">IF(CG482&gt;=1.6,"Đạt mục tiêu",IF(CG482&gt;=1,"Cần cố gắng","Chưa đạt"))</f>
        <v>#DIV/0!</v>
      </c>
      <c r="CI482" s="692" t="e">
        <f ca="1">IF(CH482&gt;=1.6,"Đạt mục tiêu",IF(CH482&gt;=1,"Cần cố gắng","Chưa đạt"))</f>
        <v>#DIV/0!</v>
      </c>
    </row>
    <row r="483" spans="1:87" s="36" customFormat="1" ht="15.75">
      <c r="A483" s="678"/>
      <c r="B483" s="678"/>
      <c r="C483" s="351"/>
      <c r="D483" s="352"/>
      <c r="E483" s="353"/>
      <c r="F483" s="265"/>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89"/>
      <c r="AY483" s="189"/>
      <c r="AZ483" s="189"/>
      <c r="BA483" s="189"/>
      <c r="BB483" s="189"/>
      <c r="BC483" s="189"/>
      <c r="BD483" s="189"/>
      <c r="BE483" s="189"/>
      <c r="BF483" s="189"/>
      <c r="BG483" s="189"/>
      <c r="BH483" s="189"/>
      <c r="BI483" s="189"/>
      <c r="BJ483" s="189"/>
      <c r="BK483" s="268" t="e">
        <f>IF(BK482&lt;1,"CĐ",IF(BK482&lt;1.6,"CCG","Đ"))</f>
        <v>#DIV/0!</v>
      </c>
      <c r="BL483" s="268" t="e">
        <f>IF(BL482&lt;1,"CĐ",IF(BL482&lt;1.6,"CCG","Đ"))</f>
        <v>#DIV/0!</v>
      </c>
      <c r="BM483" s="268" t="e">
        <f t="shared" ref="BM483:BZ483" si="170">IF(BM482&lt;1,"CĐ",IF(BM482&lt;1.6,"CCG","Đ"))</f>
        <v>#DIV/0!</v>
      </c>
      <c r="BN483" s="268" t="e">
        <f t="shared" si="170"/>
        <v>#DIV/0!</v>
      </c>
      <c r="BO483" s="268" t="e">
        <f t="shared" si="170"/>
        <v>#DIV/0!</v>
      </c>
      <c r="BP483" s="268" t="e">
        <f t="shared" si="170"/>
        <v>#DIV/0!</v>
      </c>
      <c r="BQ483" s="268" t="e">
        <f t="shared" si="170"/>
        <v>#DIV/0!</v>
      </c>
      <c r="BR483" s="268" t="e">
        <f t="shared" si="170"/>
        <v>#DIV/0!</v>
      </c>
      <c r="BS483" s="268" t="e">
        <f t="shared" si="170"/>
        <v>#DIV/0!</v>
      </c>
      <c r="BT483" s="268" t="e">
        <f t="shared" ca="1" si="170"/>
        <v>#DIV/0!</v>
      </c>
      <c r="BU483" s="268" t="e">
        <f t="shared" si="170"/>
        <v>#DIV/0!</v>
      </c>
      <c r="BV483" s="268" t="e">
        <f t="shared" si="170"/>
        <v>#DIV/0!</v>
      </c>
      <c r="BW483" s="268" t="e">
        <f t="shared" si="170"/>
        <v>#DIV/0!</v>
      </c>
      <c r="BX483" s="268" t="e">
        <f t="shared" si="170"/>
        <v>#DIV/0!</v>
      </c>
      <c r="BY483" s="268" t="e">
        <f t="shared" si="170"/>
        <v>#DIV/0!</v>
      </c>
      <c r="BZ483" s="268" t="e">
        <f t="shared" si="170"/>
        <v>#DIV/0!</v>
      </c>
      <c r="CA483" s="619"/>
      <c r="CB483" s="691"/>
      <c r="CC483" s="619"/>
      <c r="CD483" s="691"/>
      <c r="CE483" s="619"/>
      <c r="CF483" s="691"/>
      <c r="CG483" s="692"/>
      <c r="CH483" s="692"/>
      <c r="CI483" s="692"/>
    </row>
    <row r="484" spans="1:87" s="36" customFormat="1" ht="15.75">
      <c r="A484" s="693" t="s">
        <v>1154</v>
      </c>
      <c r="B484" s="693"/>
      <c r="C484" s="258" t="s">
        <v>1147</v>
      </c>
      <c r="D484" s="260"/>
      <c r="E484" s="259"/>
      <c r="F484" s="260"/>
      <c r="G484" s="367"/>
      <c r="H484" s="367"/>
      <c r="I484" s="367"/>
      <c r="J484" s="367"/>
      <c r="K484" s="367"/>
      <c r="L484" s="367"/>
      <c r="M484" s="367"/>
      <c r="N484" s="367"/>
      <c r="O484" s="367"/>
      <c r="P484" s="367"/>
      <c r="Q484" s="367"/>
      <c r="R484" s="367"/>
      <c r="S484" s="367"/>
      <c r="T484" s="367"/>
      <c r="U484" s="367"/>
      <c r="V484" s="367"/>
      <c r="W484" s="367"/>
      <c r="X484" s="367"/>
      <c r="Y484" s="367"/>
      <c r="Z484" s="367"/>
      <c r="AA484" s="367"/>
      <c r="AB484" s="367"/>
      <c r="AC484" s="367"/>
      <c r="AD484" s="367"/>
      <c r="AE484" s="367"/>
      <c r="AF484" s="367"/>
      <c r="AG484" s="367"/>
      <c r="AH484" s="367"/>
      <c r="AI484" s="367"/>
      <c r="AJ484" s="367"/>
      <c r="AK484" s="367"/>
      <c r="AL484" s="367"/>
      <c r="AM484" s="367"/>
      <c r="AN484" s="367"/>
      <c r="AO484" s="367"/>
      <c r="AP484" s="367"/>
      <c r="AQ484" s="367"/>
      <c r="AR484" s="367"/>
      <c r="AS484" s="367"/>
      <c r="AT484" s="367"/>
      <c r="AU484" s="367"/>
      <c r="AV484" s="367"/>
      <c r="AW484" s="367"/>
      <c r="AX484" s="367"/>
      <c r="AY484" s="367"/>
      <c r="AZ484" s="367"/>
      <c r="BA484" s="367"/>
      <c r="BB484" s="367"/>
      <c r="BC484" s="367"/>
      <c r="BD484" s="367"/>
      <c r="BE484" s="367"/>
      <c r="BF484" s="367"/>
      <c r="BG484" s="367"/>
      <c r="BH484" s="367"/>
      <c r="BI484" s="367"/>
      <c r="BJ484" s="367"/>
      <c r="BK484" s="369">
        <f t="shared" ref="BK484:BZ484" si="171">COUNTIFS($S$7:$S$551,"x",BK$7:BK$551,"2")</f>
        <v>0</v>
      </c>
      <c r="BL484" s="369">
        <f t="shared" si="171"/>
        <v>0</v>
      </c>
      <c r="BM484" s="369">
        <f t="shared" si="171"/>
        <v>0</v>
      </c>
      <c r="BN484" s="369">
        <f t="shared" si="171"/>
        <v>0</v>
      </c>
      <c r="BO484" s="369">
        <f t="shared" si="171"/>
        <v>0</v>
      </c>
      <c r="BP484" s="369">
        <f t="shared" si="171"/>
        <v>0</v>
      </c>
      <c r="BQ484" s="369">
        <f t="shared" si="171"/>
        <v>0</v>
      </c>
      <c r="BR484" s="369">
        <f t="shared" si="171"/>
        <v>0</v>
      </c>
      <c r="BS484" s="369">
        <f t="shared" si="171"/>
        <v>0</v>
      </c>
      <c r="BT484" s="369">
        <f t="shared" ca="1" si="171"/>
        <v>0</v>
      </c>
      <c r="BU484" s="369">
        <f t="shared" si="171"/>
        <v>0</v>
      </c>
      <c r="BV484" s="369">
        <f t="shared" si="171"/>
        <v>0</v>
      </c>
      <c r="BW484" s="369">
        <f t="shared" si="171"/>
        <v>0</v>
      </c>
      <c r="BX484" s="369">
        <f t="shared" si="171"/>
        <v>0</v>
      </c>
      <c r="BY484" s="369">
        <f t="shared" si="171"/>
        <v>0</v>
      </c>
      <c r="BZ484" s="369">
        <f t="shared" si="171"/>
        <v>0</v>
      </c>
      <c r="CA484" s="369"/>
      <c r="CB484" s="367"/>
      <c r="CC484" s="367"/>
      <c r="CD484" s="367"/>
      <c r="CE484" s="367"/>
      <c r="CF484" s="367"/>
      <c r="CG484" s="367"/>
      <c r="CH484" s="367"/>
      <c r="CI484" s="367"/>
    </row>
    <row r="485" spans="1:87" s="36" customFormat="1" ht="15.75">
      <c r="A485" s="693"/>
      <c r="B485" s="693"/>
      <c r="C485" s="258" t="s">
        <v>1148</v>
      </c>
      <c r="D485" s="260"/>
      <c r="E485" s="259"/>
      <c r="F485" s="260"/>
      <c r="G485" s="367"/>
      <c r="H485" s="367"/>
      <c r="I485" s="367"/>
      <c r="J485" s="367"/>
      <c r="K485" s="367"/>
      <c r="L485" s="367"/>
      <c r="M485" s="367"/>
      <c r="N485" s="367"/>
      <c r="O485" s="367"/>
      <c r="P485" s="367"/>
      <c r="Q485" s="367"/>
      <c r="R485" s="367"/>
      <c r="S485" s="367"/>
      <c r="T485" s="367"/>
      <c r="U485" s="367"/>
      <c r="V485" s="367"/>
      <c r="W485" s="367"/>
      <c r="X485" s="367"/>
      <c r="Y485" s="367"/>
      <c r="Z485" s="367"/>
      <c r="AA485" s="367"/>
      <c r="AB485" s="367"/>
      <c r="AC485" s="367"/>
      <c r="AD485" s="367"/>
      <c r="AE485" s="367"/>
      <c r="AF485" s="367"/>
      <c r="AG485" s="367"/>
      <c r="AH485" s="367"/>
      <c r="AI485" s="367"/>
      <c r="AJ485" s="367"/>
      <c r="AK485" s="367"/>
      <c r="AL485" s="367"/>
      <c r="AM485" s="367"/>
      <c r="AN485" s="367"/>
      <c r="AO485" s="367"/>
      <c r="AP485" s="367"/>
      <c r="AQ485" s="367"/>
      <c r="AR485" s="367"/>
      <c r="AS485" s="367"/>
      <c r="AT485" s="367"/>
      <c r="AU485" s="367"/>
      <c r="AV485" s="367"/>
      <c r="AW485" s="367"/>
      <c r="AX485" s="367"/>
      <c r="AY485" s="367"/>
      <c r="AZ485" s="367"/>
      <c r="BA485" s="367"/>
      <c r="BB485" s="367"/>
      <c r="BC485" s="367"/>
      <c r="BD485" s="367"/>
      <c r="BE485" s="367"/>
      <c r="BF485" s="367"/>
      <c r="BG485" s="367"/>
      <c r="BH485" s="367"/>
      <c r="BI485" s="367"/>
      <c r="BJ485" s="367"/>
      <c r="BK485" s="369">
        <f t="shared" ref="BK485:BZ485" si="172">COUNTIFS($S$7:$S$551,"x",BK$7:BK$551,"1")</f>
        <v>0</v>
      </c>
      <c r="BL485" s="369">
        <f t="shared" si="172"/>
        <v>0</v>
      </c>
      <c r="BM485" s="369">
        <f t="shared" si="172"/>
        <v>0</v>
      </c>
      <c r="BN485" s="369">
        <f t="shared" si="172"/>
        <v>0</v>
      </c>
      <c r="BO485" s="369">
        <f t="shared" si="172"/>
        <v>0</v>
      </c>
      <c r="BP485" s="369">
        <f t="shared" si="172"/>
        <v>0</v>
      </c>
      <c r="BQ485" s="369">
        <f t="shared" si="172"/>
        <v>0</v>
      </c>
      <c r="BR485" s="369">
        <f t="shared" si="172"/>
        <v>0</v>
      </c>
      <c r="BS485" s="369">
        <f t="shared" si="172"/>
        <v>0</v>
      </c>
      <c r="BT485" s="369">
        <f t="shared" ca="1" si="172"/>
        <v>0</v>
      </c>
      <c r="BU485" s="369">
        <f t="shared" si="172"/>
        <v>0</v>
      </c>
      <c r="BV485" s="369">
        <f t="shared" si="172"/>
        <v>0</v>
      </c>
      <c r="BW485" s="369">
        <f t="shared" si="172"/>
        <v>0</v>
      </c>
      <c r="BX485" s="369">
        <f t="shared" si="172"/>
        <v>0</v>
      </c>
      <c r="BY485" s="369">
        <f t="shared" si="172"/>
        <v>0</v>
      </c>
      <c r="BZ485" s="369">
        <f t="shared" si="172"/>
        <v>0</v>
      </c>
      <c r="CA485" s="369"/>
      <c r="CB485" s="367"/>
      <c r="CC485" s="367"/>
      <c r="CD485" s="367"/>
      <c r="CE485" s="367"/>
      <c r="CF485" s="367"/>
      <c r="CG485" s="367"/>
      <c r="CH485" s="367"/>
      <c r="CI485" s="367"/>
    </row>
    <row r="486" spans="1:87" s="36" customFormat="1" ht="15.75">
      <c r="A486" s="693"/>
      <c r="B486" s="693"/>
      <c r="C486" s="258" t="s">
        <v>1149</v>
      </c>
      <c r="D486" s="260"/>
      <c r="E486" s="259"/>
      <c r="F486" s="260"/>
      <c r="G486" s="367"/>
      <c r="H486" s="367"/>
      <c r="I486" s="367"/>
      <c r="J486" s="367"/>
      <c r="K486" s="367"/>
      <c r="L486" s="367"/>
      <c r="M486" s="367"/>
      <c r="N486" s="367"/>
      <c r="O486" s="367"/>
      <c r="P486" s="367"/>
      <c r="Q486" s="367"/>
      <c r="R486" s="367"/>
      <c r="S486" s="367"/>
      <c r="T486" s="367"/>
      <c r="U486" s="367"/>
      <c r="V486" s="367"/>
      <c r="W486" s="367"/>
      <c r="X486" s="367"/>
      <c r="Y486" s="367"/>
      <c r="Z486" s="367"/>
      <c r="AA486" s="367"/>
      <c r="AB486" s="367"/>
      <c r="AC486" s="367"/>
      <c r="AD486" s="367"/>
      <c r="AE486" s="367"/>
      <c r="AF486" s="367"/>
      <c r="AG486" s="367"/>
      <c r="AH486" s="367"/>
      <c r="AI486" s="367"/>
      <c r="AJ486" s="367"/>
      <c r="AK486" s="367"/>
      <c r="AL486" s="367"/>
      <c r="AM486" s="367"/>
      <c r="AN486" s="367"/>
      <c r="AO486" s="367"/>
      <c r="AP486" s="367"/>
      <c r="AQ486" s="367"/>
      <c r="AR486" s="367"/>
      <c r="AS486" s="367"/>
      <c r="AT486" s="367"/>
      <c r="AU486" s="367"/>
      <c r="AV486" s="367"/>
      <c r="AW486" s="367"/>
      <c r="AX486" s="367"/>
      <c r="AY486" s="367"/>
      <c r="AZ486" s="367"/>
      <c r="BA486" s="367"/>
      <c r="BB486" s="367"/>
      <c r="BC486" s="367"/>
      <c r="BD486" s="367"/>
      <c r="BE486" s="367"/>
      <c r="BF486" s="367"/>
      <c r="BG486" s="367"/>
      <c r="BH486" s="367"/>
      <c r="BI486" s="367"/>
      <c r="BJ486" s="367"/>
      <c r="BK486" s="369">
        <f t="shared" ref="BK486:BZ486" si="173">COUNTIFS($S$7:$S$551,"x",BK$7:BK$551,"0")</f>
        <v>0</v>
      </c>
      <c r="BL486" s="369">
        <f t="shared" si="173"/>
        <v>0</v>
      </c>
      <c r="BM486" s="369">
        <f t="shared" si="173"/>
        <v>0</v>
      </c>
      <c r="BN486" s="369">
        <f t="shared" si="173"/>
        <v>0</v>
      </c>
      <c r="BO486" s="369">
        <f t="shared" si="173"/>
        <v>0</v>
      </c>
      <c r="BP486" s="369">
        <f t="shared" si="173"/>
        <v>0</v>
      </c>
      <c r="BQ486" s="369">
        <f t="shared" si="173"/>
        <v>0</v>
      </c>
      <c r="BR486" s="369">
        <f t="shared" si="173"/>
        <v>0</v>
      </c>
      <c r="BS486" s="369">
        <f t="shared" si="173"/>
        <v>0</v>
      </c>
      <c r="BT486" s="369">
        <f t="shared" ca="1" si="173"/>
        <v>0</v>
      </c>
      <c r="BU486" s="369">
        <f t="shared" si="173"/>
        <v>0</v>
      </c>
      <c r="BV486" s="369">
        <f t="shared" si="173"/>
        <v>0</v>
      </c>
      <c r="BW486" s="369">
        <f t="shared" si="173"/>
        <v>0</v>
      </c>
      <c r="BX486" s="369">
        <f t="shared" si="173"/>
        <v>0</v>
      </c>
      <c r="BY486" s="369">
        <f t="shared" si="173"/>
        <v>0</v>
      </c>
      <c r="BZ486" s="369">
        <f t="shared" si="173"/>
        <v>0</v>
      </c>
      <c r="CA486" s="369"/>
      <c r="CB486" s="367"/>
      <c r="CC486" s="367"/>
      <c r="CD486" s="367"/>
      <c r="CE486" s="367"/>
      <c r="CF486" s="367"/>
      <c r="CG486" s="367"/>
      <c r="CH486" s="367"/>
      <c r="CI486" s="367"/>
    </row>
    <row r="487" spans="1:87" s="36" customFormat="1" ht="15.75">
      <c r="A487" s="693"/>
      <c r="B487" s="693"/>
      <c r="C487" s="354" t="s">
        <v>1150</v>
      </c>
      <c r="D487" s="355"/>
      <c r="E487" s="356"/>
      <c r="F487" s="260"/>
      <c r="G487" s="367"/>
      <c r="H487" s="367"/>
      <c r="I487" s="367"/>
      <c r="J487" s="367"/>
      <c r="K487" s="367"/>
      <c r="L487" s="367"/>
      <c r="M487" s="367"/>
      <c r="N487" s="367"/>
      <c r="O487" s="367"/>
      <c r="P487" s="367"/>
      <c r="Q487" s="367"/>
      <c r="R487" s="367"/>
      <c r="S487" s="367"/>
      <c r="T487" s="367"/>
      <c r="U487" s="367"/>
      <c r="V487" s="367"/>
      <c r="W487" s="367"/>
      <c r="X487" s="367"/>
      <c r="Y487" s="367"/>
      <c r="Z487" s="367"/>
      <c r="AA487" s="367"/>
      <c r="AB487" s="367"/>
      <c r="AC487" s="367"/>
      <c r="AD487" s="367"/>
      <c r="AE487" s="367"/>
      <c r="AF487" s="367"/>
      <c r="AG487" s="367"/>
      <c r="AH487" s="367"/>
      <c r="AI487" s="367"/>
      <c r="AJ487" s="367"/>
      <c r="AK487" s="367"/>
      <c r="AL487" s="367"/>
      <c r="AM487" s="367"/>
      <c r="AN487" s="367"/>
      <c r="AO487" s="367"/>
      <c r="AP487" s="367"/>
      <c r="AQ487" s="367"/>
      <c r="AR487" s="367"/>
      <c r="AS487" s="367"/>
      <c r="AT487" s="367"/>
      <c r="AU487" s="367"/>
      <c r="AV487" s="367"/>
      <c r="AW487" s="367"/>
      <c r="AX487" s="367"/>
      <c r="AY487" s="367"/>
      <c r="AZ487" s="367"/>
      <c r="BA487" s="367"/>
      <c r="BB487" s="367"/>
      <c r="BC487" s="367"/>
      <c r="BD487" s="367"/>
      <c r="BE487" s="367"/>
      <c r="BF487" s="367"/>
      <c r="BG487" s="367"/>
      <c r="BH487" s="367"/>
      <c r="BI487" s="367"/>
      <c r="BJ487" s="367"/>
      <c r="BK487" s="263" t="e">
        <f t="shared" ref="BK487:BZ487" si="174">(((BK484*2)+(BK485*1)+(BK486*0)))/(BK484+BK485+BK486)</f>
        <v>#DIV/0!</v>
      </c>
      <c r="BL487" s="263" t="e">
        <f t="shared" si="174"/>
        <v>#DIV/0!</v>
      </c>
      <c r="BM487" s="263" t="e">
        <f t="shared" si="174"/>
        <v>#DIV/0!</v>
      </c>
      <c r="BN487" s="263" t="e">
        <f t="shared" si="174"/>
        <v>#DIV/0!</v>
      </c>
      <c r="BO487" s="263" t="e">
        <f t="shared" si="174"/>
        <v>#DIV/0!</v>
      </c>
      <c r="BP487" s="263" t="e">
        <f t="shared" si="174"/>
        <v>#DIV/0!</v>
      </c>
      <c r="BQ487" s="263" t="e">
        <f t="shared" si="174"/>
        <v>#DIV/0!</v>
      </c>
      <c r="BR487" s="263" t="e">
        <f t="shared" si="174"/>
        <v>#DIV/0!</v>
      </c>
      <c r="BS487" s="263" t="e">
        <f t="shared" si="174"/>
        <v>#DIV/0!</v>
      </c>
      <c r="BT487" s="263" t="e">
        <f t="shared" ca="1" si="174"/>
        <v>#DIV/0!</v>
      </c>
      <c r="BU487" s="263" t="e">
        <f t="shared" si="174"/>
        <v>#DIV/0!</v>
      </c>
      <c r="BV487" s="263" t="e">
        <f t="shared" si="174"/>
        <v>#DIV/0!</v>
      </c>
      <c r="BW487" s="263" t="e">
        <f t="shared" si="174"/>
        <v>#DIV/0!</v>
      </c>
      <c r="BX487" s="263" t="e">
        <f t="shared" si="174"/>
        <v>#DIV/0!</v>
      </c>
      <c r="BY487" s="263" t="e">
        <f t="shared" si="174"/>
        <v>#DIV/0!</v>
      </c>
      <c r="BZ487" s="263" t="e">
        <f t="shared" si="174"/>
        <v>#DIV/0!</v>
      </c>
      <c r="CA487" s="640">
        <f ca="1">COUNTIF($BK488:$CA488,"Đ")</f>
        <v>0</v>
      </c>
      <c r="CB487" s="694">
        <f ca="1">CA487/COUNTA($BK488:$CA488)</f>
        <v>0</v>
      </c>
      <c r="CC487" s="640">
        <f ca="1">COUNTIF($BK488:$CA488,"CCG")</f>
        <v>0</v>
      </c>
      <c r="CD487" s="694">
        <f ca="1">CC487/COUNTA($BK488:$CA488)</f>
        <v>0</v>
      </c>
      <c r="CE487" s="640">
        <f ca="1">COUNTIF($BK488:$CA488,"CĐ")</f>
        <v>0</v>
      </c>
      <c r="CF487" s="694">
        <f ca="1">CE487/COUNTA($BK488:$CA488)</f>
        <v>0</v>
      </c>
      <c r="CG487" s="690" t="e">
        <f ca="1">(((CA487*2)+(CC487*1)+(CE487*0)))/(CA487+CC487+CE487)</f>
        <v>#DIV/0!</v>
      </c>
      <c r="CH487" s="690" t="e">
        <f ca="1">IF(CG487&gt;=1.6,"Đạt mục tiêu",IF(CG487&gt;=1,"Cần cố gắng","Chưa đạt"))</f>
        <v>#DIV/0!</v>
      </c>
      <c r="CI487" s="690" t="e">
        <f ca="1">IF(CH487&gt;=1.6,"Đạt mục tiêu",IF(CH487&gt;=1,"Cần cố gắng","Chưa đạt"))</f>
        <v>#DIV/0!</v>
      </c>
    </row>
    <row r="488" spans="1:87" s="36" customFormat="1" ht="15.75">
      <c r="A488" s="693"/>
      <c r="B488" s="693"/>
      <c r="C488" s="357"/>
      <c r="D488" s="358"/>
      <c r="E488" s="359"/>
      <c r="F488" s="260"/>
      <c r="G488" s="367"/>
      <c r="H488" s="367"/>
      <c r="I488" s="367"/>
      <c r="J488" s="367"/>
      <c r="K488" s="367"/>
      <c r="L488" s="367"/>
      <c r="M488" s="367"/>
      <c r="N488" s="367"/>
      <c r="O488" s="367"/>
      <c r="P488" s="367"/>
      <c r="Q488" s="367"/>
      <c r="R488" s="367"/>
      <c r="S488" s="367"/>
      <c r="T488" s="367"/>
      <c r="U488" s="367"/>
      <c r="V488" s="367"/>
      <c r="W488" s="367"/>
      <c r="X488" s="367"/>
      <c r="Y488" s="367"/>
      <c r="Z488" s="367"/>
      <c r="AA488" s="367"/>
      <c r="AB488" s="367"/>
      <c r="AC488" s="367"/>
      <c r="AD488" s="367"/>
      <c r="AE488" s="367"/>
      <c r="AF488" s="367"/>
      <c r="AG488" s="367"/>
      <c r="AH488" s="367"/>
      <c r="AI488" s="367"/>
      <c r="AJ488" s="367"/>
      <c r="AK488" s="367"/>
      <c r="AL488" s="367"/>
      <c r="AM488" s="367"/>
      <c r="AN488" s="367"/>
      <c r="AO488" s="367"/>
      <c r="AP488" s="367"/>
      <c r="AQ488" s="367"/>
      <c r="AR488" s="367"/>
      <c r="AS488" s="367"/>
      <c r="AT488" s="367"/>
      <c r="AU488" s="367"/>
      <c r="AV488" s="367"/>
      <c r="AW488" s="367"/>
      <c r="AX488" s="367"/>
      <c r="AY488" s="367"/>
      <c r="AZ488" s="367"/>
      <c r="BA488" s="367"/>
      <c r="BB488" s="367"/>
      <c r="BC488" s="367"/>
      <c r="BD488" s="367"/>
      <c r="BE488" s="367"/>
      <c r="BF488" s="367"/>
      <c r="BG488" s="367"/>
      <c r="BH488" s="367"/>
      <c r="BI488" s="367"/>
      <c r="BJ488" s="367"/>
      <c r="BK488" s="263" t="e">
        <f>IF(BK487&lt;1,"CĐ",IF(BK487&lt;1.6,"CCG","Đ"))</f>
        <v>#DIV/0!</v>
      </c>
      <c r="BL488" s="263" t="e">
        <f>IF(BL487&lt;1,"CĐ",IF(BL487&lt;1.6,"CCG","Đ"))</f>
        <v>#DIV/0!</v>
      </c>
      <c r="BM488" s="263" t="e">
        <f t="shared" ref="BM488:BZ488" si="175">IF(BM487&lt;1,"CĐ",IF(BM487&lt;1.6,"CCG","Đ"))</f>
        <v>#DIV/0!</v>
      </c>
      <c r="BN488" s="263" t="e">
        <f t="shared" si="175"/>
        <v>#DIV/0!</v>
      </c>
      <c r="BO488" s="263" t="e">
        <f t="shared" si="175"/>
        <v>#DIV/0!</v>
      </c>
      <c r="BP488" s="263" t="e">
        <f t="shared" si="175"/>
        <v>#DIV/0!</v>
      </c>
      <c r="BQ488" s="263" t="e">
        <f t="shared" si="175"/>
        <v>#DIV/0!</v>
      </c>
      <c r="BR488" s="263" t="e">
        <f t="shared" si="175"/>
        <v>#DIV/0!</v>
      </c>
      <c r="BS488" s="263" t="e">
        <f t="shared" si="175"/>
        <v>#DIV/0!</v>
      </c>
      <c r="BT488" s="263" t="e">
        <f t="shared" ca="1" si="175"/>
        <v>#DIV/0!</v>
      </c>
      <c r="BU488" s="263" t="e">
        <f t="shared" si="175"/>
        <v>#DIV/0!</v>
      </c>
      <c r="BV488" s="263" t="e">
        <f t="shared" si="175"/>
        <v>#DIV/0!</v>
      </c>
      <c r="BW488" s="263" t="e">
        <f t="shared" si="175"/>
        <v>#DIV/0!</v>
      </c>
      <c r="BX488" s="263" t="e">
        <f t="shared" si="175"/>
        <v>#DIV/0!</v>
      </c>
      <c r="BY488" s="263" t="e">
        <f t="shared" si="175"/>
        <v>#DIV/0!</v>
      </c>
      <c r="BZ488" s="263" t="e">
        <f t="shared" si="175"/>
        <v>#DIV/0!</v>
      </c>
      <c r="CA488" s="640"/>
      <c r="CB488" s="694"/>
      <c r="CC488" s="640"/>
      <c r="CD488" s="694"/>
      <c r="CE488" s="640"/>
      <c r="CF488" s="694"/>
      <c r="CG488" s="690"/>
      <c r="CH488" s="690"/>
      <c r="CI488" s="690"/>
    </row>
    <row r="489" spans="1:87" s="36" customFormat="1" ht="15.75">
      <c r="A489" s="678" t="s">
        <v>1180</v>
      </c>
      <c r="B489" s="678"/>
      <c r="C489" s="264" t="s">
        <v>1147</v>
      </c>
      <c r="D489" s="265"/>
      <c r="E489" s="266"/>
      <c r="F489" s="265"/>
      <c r="G489" s="189"/>
      <c r="H489" s="189"/>
      <c r="I489" s="189"/>
      <c r="J489" s="189"/>
      <c r="K489" s="189"/>
      <c r="L489" s="189"/>
      <c r="M489" s="189"/>
      <c r="N489" s="189"/>
      <c r="O489" s="189"/>
      <c r="P489" s="189"/>
      <c r="Q489" s="189"/>
      <c r="R489" s="189"/>
      <c r="S489" s="189"/>
      <c r="T489" s="189"/>
      <c r="U489" s="189"/>
      <c r="V489" s="189"/>
      <c r="W489" s="189"/>
      <c r="X489" s="189"/>
      <c r="Y489" s="189"/>
      <c r="Z489" s="189"/>
      <c r="AA489" s="189"/>
      <c r="AB489" s="189"/>
      <c r="AC489" s="189"/>
      <c r="AD489" s="189"/>
      <c r="AE489" s="189"/>
      <c r="AF489" s="189"/>
      <c r="AG489" s="189"/>
      <c r="AH489" s="189"/>
      <c r="AI489" s="189"/>
      <c r="AJ489" s="189"/>
      <c r="AK489" s="189"/>
      <c r="AL489" s="189"/>
      <c r="AM489" s="189"/>
      <c r="AN489" s="189"/>
      <c r="AO489" s="189"/>
      <c r="AP489" s="189"/>
      <c r="AQ489" s="189"/>
      <c r="AR489" s="189"/>
      <c r="AS489" s="189"/>
      <c r="AT489" s="189"/>
      <c r="AU489" s="189"/>
      <c r="AV489" s="189"/>
      <c r="AW489" s="189"/>
      <c r="AX489" s="189"/>
      <c r="AY489" s="189"/>
      <c r="AZ489" s="189"/>
      <c r="BA489" s="189"/>
      <c r="BB489" s="189"/>
      <c r="BC489" s="189"/>
      <c r="BD489" s="189"/>
      <c r="BE489" s="189"/>
      <c r="BF489" s="189"/>
      <c r="BG489" s="189"/>
      <c r="BH489" s="189"/>
      <c r="BI489" s="189"/>
      <c r="BJ489" s="189"/>
      <c r="BK489" s="368">
        <f t="shared" ref="BK489:BZ489" si="176">COUNTIFS($T$7:$T$551,"x",BK$7:BK$551,"2")</f>
        <v>0</v>
      </c>
      <c r="BL489" s="368">
        <f t="shared" si="176"/>
        <v>0</v>
      </c>
      <c r="BM489" s="368">
        <f t="shared" si="176"/>
        <v>0</v>
      </c>
      <c r="BN489" s="368">
        <f t="shared" si="176"/>
        <v>0</v>
      </c>
      <c r="BO489" s="368">
        <f t="shared" si="176"/>
        <v>0</v>
      </c>
      <c r="BP489" s="368">
        <f t="shared" si="176"/>
        <v>0</v>
      </c>
      <c r="BQ489" s="368">
        <f t="shared" si="176"/>
        <v>0</v>
      </c>
      <c r="BR489" s="368">
        <f t="shared" si="176"/>
        <v>0</v>
      </c>
      <c r="BS489" s="368">
        <f t="shared" si="176"/>
        <v>0</v>
      </c>
      <c r="BT489" s="368">
        <f t="shared" ca="1" si="176"/>
        <v>0</v>
      </c>
      <c r="BU489" s="368">
        <f t="shared" si="176"/>
        <v>0</v>
      </c>
      <c r="BV489" s="368">
        <f t="shared" si="176"/>
        <v>0</v>
      </c>
      <c r="BW489" s="368">
        <f t="shared" si="176"/>
        <v>0</v>
      </c>
      <c r="BX489" s="368">
        <f t="shared" si="176"/>
        <v>0</v>
      </c>
      <c r="BY489" s="368">
        <f t="shared" si="176"/>
        <v>0</v>
      </c>
      <c r="BZ489" s="368">
        <f t="shared" si="176"/>
        <v>0</v>
      </c>
      <c r="CA489" s="368"/>
      <c r="CB489" s="189"/>
      <c r="CC489" s="189"/>
      <c r="CD489" s="189"/>
      <c r="CE489" s="189"/>
      <c r="CF489" s="189"/>
      <c r="CG489" s="189"/>
      <c r="CH489" s="189"/>
      <c r="CI489" s="189"/>
    </row>
    <row r="490" spans="1:87" s="36" customFormat="1" ht="15.75">
      <c r="A490" s="678"/>
      <c r="B490" s="678"/>
      <c r="C490" s="264" t="s">
        <v>1148</v>
      </c>
      <c r="D490" s="265"/>
      <c r="E490" s="266"/>
      <c r="F490" s="265"/>
      <c r="G490" s="189"/>
      <c r="H490" s="189"/>
      <c r="I490" s="189"/>
      <c r="J490" s="189"/>
      <c r="K490" s="189"/>
      <c r="L490" s="189"/>
      <c r="M490" s="189"/>
      <c r="N490" s="189"/>
      <c r="O490" s="189"/>
      <c r="P490" s="189"/>
      <c r="Q490" s="189"/>
      <c r="R490" s="189"/>
      <c r="S490" s="189"/>
      <c r="T490" s="189"/>
      <c r="U490" s="189"/>
      <c r="V490" s="189"/>
      <c r="W490" s="189"/>
      <c r="X490" s="189"/>
      <c r="Y490" s="189"/>
      <c r="Z490" s="189"/>
      <c r="AA490" s="189"/>
      <c r="AB490" s="189"/>
      <c r="AC490" s="189"/>
      <c r="AD490" s="189"/>
      <c r="AE490" s="189"/>
      <c r="AF490" s="189"/>
      <c r="AG490" s="189"/>
      <c r="AH490" s="189"/>
      <c r="AI490" s="189"/>
      <c r="AJ490" s="189"/>
      <c r="AK490" s="189"/>
      <c r="AL490" s="189"/>
      <c r="AM490" s="189"/>
      <c r="AN490" s="189"/>
      <c r="AO490" s="189"/>
      <c r="AP490" s="189"/>
      <c r="AQ490" s="189"/>
      <c r="AR490" s="189"/>
      <c r="AS490" s="189"/>
      <c r="AT490" s="189"/>
      <c r="AU490" s="189"/>
      <c r="AV490" s="189"/>
      <c r="AW490" s="189"/>
      <c r="AX490" s="189"/>
      <c r="AY490" s="189"/>
      <c r="AZ490" s="189"/>
      <c r="BA490" s="189"/>
      <c r="BB490" s="189"/>
      <c r="BC490" s="189"/>
      <c r="BD490" s="189"/>
      <c r="BE490" s="189"/>
      <c r="BF490" s="189"/>
      <c r="BG490" s="189"/>
      <c r="BH490" s="189"/>
      <c r="BI490" s="189"/>
      <c r="BJ490" s="189"/>
      <c r="BK490" s="368">
        <f t="shared" ref="BK490:BZ490" si="177">COUNTIFS($T$7:$T$551,"x",BK$7:BK$551,"1")</f>
        <v>0</v>
      </c>
      <c r="BL490" s="368">
        <f t="shared" si="177"/>
        <v>0</v>
      </c>
      <c r="BM490" s="368">
        <f t="shared" si="177"/>
        <v>0</v>
      </c>
      <c r="BN490" s="368">
        <f t="shared" si="177"/>
        <v>0</v>
      </c>
      <c r="BO490" s="368">
        <f t="shared" si="177"/>
        <v>0</v>
      </c>
      <c r="BP490" s="368">
        <f t="shared" si="177"/>
        <v>0</v>
      </c>
      <c r="BQ490" s="368">
        <f t="shared" si="177"/>
        <v>0</v>
      </c>
      <c r="BR490" s="368">
        <f t="shared" si="177"/>
        <v>0</v>
      </c>
      <c r="BS490" s="368">
        <f t="shared" si="177"/>
        <v>0</v>
      </c>
      <c r="BT490" s="368">
        <f t="shared" ca="1" si="177"/>
        <v>0</v>
      </c>
      <c r="BU490" s="368">
        <f t="shared" si="177"/>
        <v>0</v>
      </c>
      <c r="BV490" s="368">
        <f t="shared" si="177"/>
        <v>0</v>
      </c>
      <c r="BW490" s="368">
        <f t="shared" si="177"/>
        <v>0</v>
      </c>
      <c r="BX490" s="368">
        <f t="shared" si="177"/>
        <v>0</v>
      </c>
      <c r="BY490" s="368">
        <f t="shared" si="177"/>
        <v>0</v>
      </c>
      <c r="BZ490" s="368">
        <f t="shared" si="177"/>
        <v>0</v>
      </c>
      <c r="CA490" s="368"/>
      <c r="CB490" s="189"/>
      <c r="CC490" s="189"/>
      <c r="CD490" s="189"/>
      <c r="CE490" s="189"/>
      <c r="CF490" s="189"/>
      <c r="CG490" s="189"/>
      <c r="CH490" s="189"/>
      <c r="CI490" s="189"/>
    </row>
    <row r="491" spans="1:87" s="36" customFormat="1" ht="15.75">
      <c r="A491" s="678"/>
      <c r="B491" s="678"/>
      <c r="C491" s="264" t="s">
        <v>1149</v>
      </c>
      <c r="D491" s="265"/>
      <c r="E491" s="266"/>
      <c r="F491" s="265"/>
      <c r="G491" s="189"/>
      <c r="H491" s="189"/>
      <c r="I491" s="189"/>
      <c r="J491" s="189"/>
      <c r="K491" s="189"/>
      <c r="L491" s="189"/>
      <c r="M491" s="189"/>
      <c r="N491" s="189"/>
      <c r="O491" s="189"/>
      <c r="P491" s="189"/>
      <c r="Q491" s="189"/>
      <c r="R491" s="189"/>
      <c r="S491" s="189"/>
      <c r="T491" s="189"/>
      <c r="U491" s="189"/>
      <c r="V491" s="189"/>
      <c r="W491" s="189"/>
      <c r="X491" s="189"/>
      <c r="Y491" s="189"/>
      <c r="Z491" s="189"/>
      <c r="AA491" s="189"/>
      <c r="AB491" s="189"/>
      <c r="AC491" s="189"/>
      <c r="AD491" s="189"/>
      <c r="AE491" s="189"/>
      <c r="AF491" s="189"/>
      <c r="AG491" s="189"/>
      <c r="AH491" s="189"/>
      <c r="AI491" s="189"/>
      <c r="AJ491" s="189"/>
      <c r="AK491" s="189"/>
      <c r="AL491" s="189"/>
      <c r="AM491" s="189"/>
      <c r="AN491" s="189"/>
      <c r="AO491" s="189"/>
      <c r="AP491" s="189"/>
      <c r="AQ491" s="189"/>
      <c r="AR491" s="189"/>
      <c r="AS491" s="189"/>
      <c r="AT491" s="189"/>
      <c r="AU491" s="189"/>
      <c r="AV491" s="189"/>
      <c r="AW491" s="189"/>
      <c r="AX491" s="189"/>
      <c r="AY491" s="189"/>
      <c r="AZ491" s="189"/>
      <c r="BA491" s="189"/>
      <c r="BB491" s="189"/>
      <c r="BC491" s="189"/>
      <c r="BD491" s="189"/>
      <c r="BE491" s="189"/>
      <c r="BF491" s="189"/>
      <c r="BG491" s="189"/>
      <c r="BH491" s="189"/>
      <c r="BI491" s="189"/>
      <c r="BJ491" s="189"/>
      <c r="BK491" s="368">
        <f t="shared" ref="BK491:BZ491" si="178">COUNTIFS($T$7:$T$551,"x",BK$7:BK$551,"0")</f>
        <v>0</v>
      </c>
      <c r="BL491" s="368">
        <f t="shared" si="178"/>
        <v>0</v>
      </c>
      <c r="BM491" s="368">
        <f t="shared" si="178"/>
        <v>0</v>
      </c>
      <c r="BN491" s="368">
        <f t="shared" si="178"/>
        <v>0</v>
      </c>
      <c r="BO491" s="368">
        <f t="shared" si="178"/>
        <v>0</v>
      </c>
      <c r="BP491" s="368">
        <f t="shared" si="178"/>
        <v>0</v>
      </c>
      <c r="BQ491" s="368">
        <f t="shared" si="178"/>
        <v>0</v>
      </c>
      <c r="BR491" s="368">
        <f t="shared" si="178"/>
        <v>0</v>
      </c>
      <c r="BS491" s="368">
        <f t="shared" si="178"/>
        <v>0</v>
      </c>
      <c r="BT491" s="368">
        <f t="shared" ca="1" si="178"/>
        <v>0</v>
      </c>
      <c r="BU491" s="368">
        <f t="shared" si="178"/>
        <v>0</v>
      </c>
      <c r="BV491" s="368">
        <f t="shared" si="178"/>
        <v>0</v>
      </c>
      <c r="BW491" s="368">
        <f t="shared" si="178"/>
        <v>0</v>
      </c>
      <c r="BX491" s="368">
        <f t="shared" si="178"/>
        <v>0</v>
      </c>
      <c r="BY491" s="368">
        <f t="shared" si="178"/>
        <v>0</v>
      </c>
      <c r="BZ491" s="368">
        <f t="shared" si="178"/>
        <v>0</v>
      </c>
      <c r="CA491" s="368"/>
      <c r="CB491" s="189"/>
      <c r="CC491" s="189"/>
      <c r="CD491" s="189"/>
      <c r="CE491" s="189"/>
      <c r="CF491" s="189"/>
      <c r="CG491" s="189"/>
      <c r="CH491" s="189"/>
      <c r="CI491" s="189"/>
    </row>
    <row r="492" spans="1:87" s="36" customFormat="1" ht="15.75">
      <c r="A492" s="678"/>
      <c r="B492" s="678"/>
      <c r="C492" s="348" t="s">
        <v>1150</v>
      </c>
      <c r="D492" s="349"/>
      <c r="E492" s="350"/>
      <c r="F492" s="265"/>
      <c r="G492" s="189"/>
      <c r="H492" s="189"/>
      <c r="I492" s="189"/>
      <c r="J492" s="189"/>
      <c r="K492" s="189"/>
      <c r="L492" s="189"/>
      <c r="M492" s="189"/>
      <c r="N492" s="189"/>
      <c r="O492" s="189"/>
      <c r="P492" s="189"/>
      <c r="Q492" s="189"/>
      <c r="R492" s="189"/>
      <c r="S492" s="189"/>
      <c r="T492" s="189"/>
      <c r="U492" s="189"/>
      <c r="V492" s="189"/>
      <c r="W492" s="189"/>
      <c r="X492" s="189"/>
      <c r="Y492" s="189"/>
      <c r="Z492" s="189"/>
      <c r="AA492" s="189"/>
      <c r="AB492" s="189"/>
      <c r="AC492" s="189"/>
      <c r="AD492" s="189"/>
      <c r="AE492" s="189"/>
      <c r="AF492" s="189"/>
      <c r="AG492" s="189"/>
      <c r="AH492" s="189"/>
      <c r="AI492" s="189"/>
      <c r="AJ492" s="189"/>
      <c r="AK492" s="189"/>
      <c r="AL492" s="189"/>
      <c r="AM492" s="189"/>
      <c r="AN492" s="189"/>
      <c r="AO492" s="189"/>
      <c r="AP492" s="189"/>
      <c r="AQ492" s="189"/>
      <c r="AR492" s="189"/>
      <c r="AS492" s="189"/>
      <c r="AT492" s="189"/>
      <c r="AU492" s="189"/>
      <c r="AV492" s="189"/>
      <c r="AW492" s="189"/>
      <c r="AX492" s="189"/>
      <c r="AY492" s="189"/>
      <c r="AZ492" s="189"/>
      <c r="BA492" s="189"/>
      <c r="BB492" s="189"/>
      <c r="BC492" s="189"/>
      <c r="BD492" s="189"/>
      <c r="BE492" s="189"/>
      <c r="BF492" s="189"/>
      <c r="BG492" s="189"/>
      <c r="BH492" s="189"/>
      <c r="BI492" s="189"/>
      <c r="BJ492" s="189"/>
      <c r="BK492" s="268" t="e">
        <f t="shared" ref="BK492:BZ492" si="179">(((BK489*2)+(BK490*1)+(BK491*0)))/(BK489+BK490+BK491)</f>
        <v>#DIV/0!</v>
      </c>
      <c r="BL492" s="268" t="e">
        <f t="shared" si="179"/>
        <v>#DIV/0!</v>
      </c>
      <c r="BM492" s="268" t="e">
        <f t="shared" si="179"/>
        <v>#DIV/0!</v>
      </c>
      <c r="BN492" s="268" t="e">
        <f t="shared" si="179"/>
        <v>#DIV/0!</v>
      </c>
      <c r="BO492" s="268" t="e">
        <f t="shared" si="179"/>
        <v>#DIV/0!</v>
      </c>
      <c r="BP492" s="268" t="e">
        <f t="shared" si="179"/>
        <v>#DIV/0!</v>
      </c>
      <c r="BQ492" s="268" t="e">
        <f t="shared" si="179"/>
        <v>#DIV/0!</v>
      </c>
      <c r="BR492" s="268" t="e">
        <f t="shared" si="179"/>
        <v>#DIV/0!</v>
      </c>
      <c r="BS492" s="268" t="e">
        <f t="shared" si="179"/>
        <v>#DIV/0!</v>
      </c>
      <c r="BT492" s="268" t="e">
        <f t="shared" ca="1" si="179"/>
        <v>#DIV/0!</v>
      </c>
      <c r="BU492" s="268" t="e">
        <f t="shared" si="179"/>
        <v>#DIV/0!</v>
      </c>
      <c r="BV492" s="268" t="e">
        <f t="shared" si="179"/>
        <v>#DIV/0!</v>
      </c>
      <c r="BW492" s="268" t="e">
        <f t="shared" si="179"/>
        <v>#DIV/0!</v>
      </c>
      <c r="BX492" s="268" t="e">
        <f t="shared" si="179"/>
        <v>#DIV/0!</v>
      </c>
      <c r="BY492" s="268" t="e">
        <f t="shared" si="179"/>
        <v>#DIV/0!</v>
      </c>
      <c r="BZ492" s="268" t="e">
        <f t="shared" si="179"/>
        <v>#DIV/0!</v>
      </c>
      <c r="CA492" s="619">
        <f ca="1">COUNTIF($BK493:$CA493,"Đ")</f>
        <v>0</v>
      </c>
      <c r="CB492" s="691">
        <f ca="1">CA492/COUNTA($BK493:$CA493)</f>
        <v>0</v>
      </c>
      <c r="CC492" s="619">
        <f ca="1">COUNTIF($BK493:$CA493,"CCG")</f>
        <v>0</v>
      </c>
      <c r="CD492" s="691">
        <f ca="1">CC492/COUNTA($BK493:$CA493)</f>
        <v>0</v>
      </c>
      <c r="CE492" s="619">
        <f ca="1">COUNTIF($BK493:$CA493,"CĐ")</f>
        <v>0</v>
      </c>
      <c r="CF492" s="691">
        <f ca="1">CE492/COUNTA($BK493:$CA493)</f>
        <v>0</v>
      </c>
      <c r="CG492" s="692" t="e">
        <f ca="1">(((CA492*2)+(CC492*1)+(CE492*0)))/(CA492+CC492+CE492)</f>
        <v>#DIV/0!</v>
      </c>
      <c r="CH492" s="692" t="e">
        <f ca="1">IF(CG492&gt;=1.6,"Đạt mục tiêu",IF(CG492&gt;=1,"Cần cố gắng","Chưa đạt"))</f>
        <v>#DIV/0!</v>
      </c>
      <c r="CI492" s="692" t="e">
        <f ca="1">IF(CH492&gt;=1.6,"Đạt mục tiêu",IF(CH492&gt;=1,"Cần cố gắng","Chưa đạt"))</f>
        <v>#DIV/0!</v>
      </c>
    </row>
    <row r="493" spans="1:87" s="36" customFormat="1" ht="15.75">
      <c r="A493" s="678"/>
      <c r="B493" s="678"/>
      <c r="C493" s="351"/>
      <c r="D493" s="352"/>
      <c r="E493" s="353"/>
      <c r="F493" s="265"/>
      <c r="G493" s="189"/>
      <c r="H493" s="189"/>
      <c r="I493" s="189"/>
      <c r="J493" s="189"/>
      <c r="K493" s="189"/>
      <c r="L493" s="189"/>
      <c r="M493" s="189"/>
      <c r="N493" s="189"/>
      <c r="O493" s="189"/>
      <c r="P493" s="189"/>
      <c r="Q493" s="189"/>
      <c r="R493" s="189"/>
      <c r="S493" s="189"/>
      <c r="T493" s="189"/>
      <c r="U493" s="189"/>
      <c r="V493" s="189"/>
      <c r="W493" s="189"/>
      <c r="X493" s="189"/>
      <c r="Y493" s="189"/>
      <c r="Z493" s="189"/>
      <c r="AA493" s="189"/>
      <c r="AB493" s="189"/>
      <c r="AC493" s="189"/>
      <c r="AD493" s="189"/>
      <c r="AE493" s="189"/>
      <c r="AF493" s="189"/>
      <c r="AG493" s="189"/>
      <c r="AH493" s="189"/>
      <c r="AI493" s="189"/>
      <c r="AJ493" s="189"/>
      <c r="AK493" s="189"/>
      <c r="AL493" s="189"/>
      <c r="AM493" s="189"/>
      <c r="AN493" s="189"/>
      <c r="AO493" s="189"/>
      <c r="AP493" s="189"/>
      <c r="AQ493" s="189"/>
      <c r="AR493" s="189"/>
      <c r="AS493" s="189"/>
      <c r="AT493" s="189"/>
      <c r="AU493" s="189"/>
      <c r="AV493" s="189"/>
      <c r="AW493" s="189"/>
      <c r="AX493" s="189"/>
      <c r="AY493" s="189"/>
      <c r="AZ493" s="189"/>
      <c r="BA493" s="189"/>
      <c r="BB493" s="189"/>
      <c r="BC493" s="189"/>
      <c r="BD493" s="189"/>
      <c r="BE493" s="189"/>
      <c r="BF493" s="189"/>
      <c r="BG493" s="189"/>
      <c r="BH493" s="189"/>
      <c r="BI493" s="189"/>
      <c r="BJ493" s="189"/>
      <c r="BK493" s="268" t="e">
        <f>IF(BK492&lt;1,"CĐ",IF(BK492&lt;1.6,"CCG","Đ"))</f>
        <v>#DIV/0!</v>
      </c>
      <c r="BL493" s="268" t="e">
        <f>IF(BL492&lt;1,"CĐ",IF(BL492&lt;1.6,"CCG","Đ"))</f>
        <v>#DIV/0!</v>
      </c>
      <c r="BM493" s="268" t="e">
        <f t="shared" ref="BM493:BZ493" si="180">IF(BM492&lt;1,"CĐ",IF(BM492&lt;1.6,"CCG","Đ"))</f>
        <v>#DIV/0!</v>
      </c>
      <c r="BN493" s="268" t="e">
        <f t="shared" si="180"/>
        <v>#DIV/0!</v>
      </c>
      <c r="BO493" s="268" t="e">
        <f t="shared" si="180"/>
        <v>#DIV/0!</v>
      </c>
      <c r="BP493" s="268" t="e">
        <f t="shared" si="180"/>
        <v>#DIV/0!</v>
      </c>
      <c r="BQ493" s="268" t="e">
        <f t="shared" si="180"/>
        <v>#DIV/0!</v>
      </c>
      <c r="BR493" s="268" t="e">
        <f t="shared" si="180"/>
        <v>#DIV/0!</v>
      </c>
      <c r="BS493" s="268" t="e">
        <f t="shared" si="180"/>
        <v>#DIV/0!</v>
      </c>
      <c r="BT493" s="268" t="e">
        <f t="shared" ca="1" si="180"/>
        <v>#DIV/0!</v>
      </c>
      <c r="BU493" s="268" t="e">
        <f t="shared" si="180"/>
        <v>#DIV/0!</v>
      </c>
      <c r="BV493" s="268" t="e">
        <f t="shared" si="180"/>
        <v>#DIV/0!</v>
      </c>
      <c r="BW493" s="268" t="e">
        <f t="shared" si="180"/>
        <v>#DIV/0!</v>
      </c>
      <c r="BX493" s="268" t="e">
        <f t="shared" si="180"/>
        <v>#DIV/0!</v>
      </c>
      <c r="BY493" s="268" t="e">
        <f t="shared" si="180"/>
        <v>#DIV/0!</v>
      </c>
      <c r="BZ493" s="268" t="e">
        <f t="shared" si="180"/>
        <v>#DIV/0!</v>
      </c>
      <c r="CA493" s="619"/>
      <c r="CB493" s="691"/>
      <c r="CC493" s="619"/>
      <c r="CD493" s="691"/>
      <c r="CE493" s="619"/>
      <c r="CF493" s="691"/>
      <c r="CG493" s="692"/>
      <c r="CH493" s="692"/>
      <c r="CI493" s="692"/>
    </row>
    <row r="494" spans="1:87" s="36" customFormat="1" ht="15.75">
      <c r="A494" s="693" t="s">
        <v>1181</v>
      </c>
      <c r="B494" s="693"/>
      <c r="C494" s="258" t="s">
        <v>1147</v>
      </c>
      <c r="D494" s="260"/>
      <c r="E494" s="259"/>
      <c r="F494" s="260"/>
      <c r="G494" s="367"/>
      <c r="H494" s="367"/>
      <c r="I494" s="367"/>
      <c r="J494" s="367"/>
      <c r="K494" s="367"/>
      <c r="L494" s="367"/>
      <c r="M494" s="367"/>
      <c r="N494" s="367"/>
      <c r="O494" s="367"/>
      <c r="P494" s="367"/>
      <c r="Q494" s="367"/>
      <c r="R494" s="367"/>
      <c r="S494" s="367"/>
      <c r="T494" s="367"/>
      <c r="U494" s="367"/>
      <c r="V494" s="367"/>
      <c r="W494" s="367"/>
      <c r="X494" s="367"/>
      <c r="Y494" s="367"/>
      <c r="Z494" s="367"/>
      <c r="AA494" s="367"/>
      <c r="AB494" s="367"/>
      <c r="AC494" s="367"/>
      <c r="AD494" s="367"/>
      <c r="AE494" s="367"/>
      <c r="AF494" s="367"/>
      <c r="AG494" s="367"/>
      <c r="AH494" s="367"/>
      <c r="AI494" s="367"/>
      <c r="AJ494" s="367"/>
      <c r="AK494" s="367"/>
      <c r="AL494" s="367"/>
      <c r="AM494" s="367"/>
      <c r="AN494" s="367"/>
      <c r="AO494" s="367"/>
      <c r="AP494" s="367"/>
      <c r="AQ494" s="367"/>
      <c r="AR494" s="367"/>
      <c r="AS494" s="367"/>
      <c r="AT494" s="367"/>
      <c r="AU494" s="367"/>
      <c r="AV494" s="367"/>
      <c r="AW494" s="367"/>
      <c r="AX494" s="367"/>
      <c r="AY494" s="367"/>
      <c r="AZ494" s="367"/>
      <c r="BA494" s="367"/>
      <c r="BB494" s="367"/>
      <c r="BC494" s="367"/>
      <c r="BD494" s="367"/>
      <c r="BE494" s="367"/>
      <c r="BF494" s="367"/>
      <c r="BG494" s="367"/>
      <c r="BH494" s="367"/>
      <c r="BI494" s="367"/>
      <c r="BJ494" s="367"/>
      <c r="BK494" s="369">
        <f t="shared" ref="BK494:BZ494" si="181">COUNTIFS($U$7:$U$551,"x",BK$7:BK$551,"2")</f>
        <v>0</v>
      </c>
      <c r="BL494" s="369">
        <f t="shared" si="181"/>
        <v>0</v>
      </c>
      <c r="BM494" s="369">
        <f t="shared" si="181"/>
        <v>0</v>
      </c>
      <c r="BN494" s="369">
        <f t="shared" si="181"/>
        <v>0</v>
      </c>
      <c r="BO494" s="369">
        <f t="shared" si="181"/>
        <v>0</v>
      </c>
      <c r="BP494" s="369">
        <f t="shared" si="181"/>
        <v>0</v>
      </c>
      <c r="BQ494" s="369">
        <f t="shared" si="181"/>
        <v>0</v>
      </c>
      <c r="BR494" s="369">
        <f t="shared" si="181"/>
        <v>0</v>
      </c>
      <c r="BS494" s="369">
        <f t="shared" si="181"/>
        <v>0</v>
      </c>
      <c r="BT494" s="369">
        <f t="shared" si="181"/>
        <v>0</v>
      </c>
      <c r="BU494" s="369">
        <f t="shared" si="181"/>
        <v>0</v>
      </c>
      <c r="BV494" s="369">
        <f t="shared" si="181"/>
        <v>0</v>
      </c>
      <c r="BW494" s="369">
        <f t="shared" si="181"/>
        <v>0</v>
      </c>
      <c r="BX494" s="369">
        <f t="shared" si="181"/>
        <v>0</v>
      </c>
      <c r="BY494" s="369">
        <f t="shared" si="181"/>
        <v>0</v>
      </c>
      <c r="BZ494" s="369">
        <f t="shared" si="181"/>
        <v>0</v>
      </c>
      <c r="CA494" s="369"/>
      <c r="CB494" s="367"/>
      <c r="CC494" s="367"/>
      <c r="CD494" s="367"/>
      <c r="CE494" s="367"/>
      <c r="CF494" s="367"/>
      <c r="CG494" s="367"/>
      <c r="CH494" s="367"/>
      <c r="CI494" s="367"/>
    </row>
    <row r="495" spans="1:87" s="36" customFormat="1" ht="15.75">
      <c r="A495" s="693"/>
      <c r="B495" s="693"/>
      <c r="C495" s="258" t="s">
        <v>1148</v>
      </c>
      <c r="D495" s="260"/>
      <c r="E495" s="259"/>
      <c r="F495" s="260"/>
      <c r="G495" s="367"/>
      <c r="H495" s="367"/>
      <c r="I495" s="367"/>
      <c r="J495" s="367"/>
      <c r="K495" s="367"/>
      <c r="L495" s="367"/>
      <c r="M495" s="367"/>
      <c r="N495" s="367"/>
      <c r="O495" s="367"/>
      <c r="P495" s="367"/>
      <c r="Q495" s="367"/>
      <c r="R495" s="367"/>
      <c r="S495" s="367"/>
      <c r="T495" s="367"/>
      <c r="U495" s="367"/>
      <c r="V495" s="367"/>
      <c r="W495" s="367"/>
      <c r="X495" s="367"/>
      <c r="Y495" s="367"/>
      <c r="Z495" s="367"/>
      <c r="AA495" s="367"/>
      <c r="AB495" s="367"/>
      <c r="AC495" s="367"/>
      <c r="AD495" s="367"/>
      <c r="AE495" s="367"/>
      <c r="AF495" s="367"/>
      <c r="AG495" s="367"/>
      <c r="AH495" s="367"/>
      <c r="AI495" s="367"/>
      <c r="AJ495" s="367"/>
      <c r="AK495" s="367"/>
      <c r="AL495" s="367"/>
      <c r="AM495" s="367"/>
      <c r="AN495" s="367"/>
      <c r="AO495" s="367"/>
      <c r="AP495" s="367"/>
      <c r="AQ495" s="367"/>
      <c r="AR495" s="367"/>
      <c r="AS495" s="367"/>
      <c r="AT495" s="367"/>
      <c r="AU495" s="367"/>
      <c r="AV495" s="367"/>
      <c r="AW495" s="367"/>
      <c r="AX495" s="367"/>
      <c r="AY495" s="367"/>
      <c r="AZ495" s="367"/>
      <c r="BA495" s="367"/>
      <c r="BB495" s="367"/>
      <c r="BC495" s="367"/>
      <c r="BD495" s="367"/>
      <c r="BE495" s="367"/>
      <c r="BF495" s="367"/>
      <c r="BG495" s="367"/>
      <c r="BH495" s="367"/>
      <c r="BI495" s="367"/>
      <c r="BJ495" s="367"/>
      <c r="BK495" s="369">
        <f t="shared" ref="BK495:BZ495" si="182">COUNTIFS($U$7:$U$551,"x",BK$7:BK$551,"1")</f>
        <v>0</v>
      </c>
      <c r="BL495" s="369">
        <f t="shared" si="182"/>
        <v>0</v>
      </c>
      <c r="BM495" s="369">
        <f t="shared" si="182"/>
        <v>0</v>
      </c>
      <c r="BN495" s="369">
        <f t="shared" si="182"/>
        <v>0</v>
      </c>
      <c r="BO495" s="369">
        <f t="shared" si="182"/>
        <v>0</v>
      </c>
      <c r="BP495" s="369">
        <f t="shared" si="182"/>
        <v>0</v>
      </c>
      <c r="BQ495" s="369">
        <f t="shared" si="182"/>
        <v>0</v>
      </c>
      <c r="BR495" s="369">
        <f t="shared" si="182"/>
        <v>0</v>
      </c>
      <c r="BS495" s="369">
        <f t="shared" si="182"/>
        <v>0</v>
      </c>
      <c r="BT495" s="369">
        <f t="shared" si="182"/>
        <v>0</v>
      </c>
      <c r="BU495" s="369">
        <f t="shared" si="182"/>
        <v>0</v>
      </c>
      <c r="BV495" s="369">
        <f t="shared" si="182"/>
        <v>0</v>
      </c>
      <c r="BW495" s="369">
        <f t="shared" si="182"/>
        <v>0</v>
      </c>
      <c r="BX495" s="369">
        <f t="shared" si="182"/>
        <v>0</v>
      </c>
      <c r="BY495" s="369">
        <f t="shared" si="182"/>
        <v>0</v>
      </c>
      <c r="BZ495" s="369">
        <f t="shared" si="182"/>
        <v>0</v>
      </c>
      <c r="CA495" s="369"/>
      <c r="CB495" s="367"/>
      <c r="CC495" s="367"/>
      <c r="CD495" s="367"/>
      <c r="CE495" s="367"/>
      <c r="CF495" s="367"/>
      <c r="CG495" s="367"/>
      <c r="CH495" s="367"/>
      <c r="CI495" s="367"/>
    </row>
    <row r="496" spans="1:87" s="36" customFormat="1" ht="15.75">
      <c r="A496" s="693"/>
      <c r="B496" s="693"/>
      <c r="C496" s="258" t="s">
        <v>1149</v>
      </c>
      <c r="D496" s="260"/>
      <c r="E496" s="259"/>
      <c r="F496" s="260"/>
      <c r="G496" s="367"/>
      <c r="H496" s="367"/>
      <c r="I496" s="367"/>
      <c r="J496" s="367"/>
      <c r="K496" s="367"/>
      <c r="L496" s="367"/>
      <c r="M496" s="367"/>
      <c r="N496" s="367"/>
      <c r="O496" s="367"/>
      <c r="P496" s="367"/>
      <c r="Q496" s="367"/>
      <c r="R496" s="367"/>
      <c r="S496" s="367"/>
      <c r="T496" s="367"/>
      <c r="U496" s="367"/>
      <c r="V496" s="367"/>
      <c r="W496" s="367"/>
      <c r="X496" s="367"/>
      <c r="Y496" s="367"/>
      <c r="Z496" s="367"/>
      <c r="AA496" s="367"/>
      <c r="AB496" s="367"/>
      <c r="AC496" s="367"/>
      <c r="AD496" s="367"/>
      <c r="AE496" s="367"/>
      <c r="AF496" s="367"/>
      <c r="AG496" s="367"/>
      <c r="AH496" s="367"/>
      <c r="AI496" s="367"/>
      <c r="AJ496" s="367"/>
      <c r="AK496" s="367"/>
      <c r="AL496" s="367"/>
      <c r="AM496" s="367"/>
      <c r="AN496" s="367"/>
      <c r="AO496" s="367"/>
      <c r="AP496" s="367"/>
      <c r="AQ496" s="367"/>
      <c r="AR496" s="367"/>
      <c r="AS496" s="367"/>
      <c r="AT496" s="367"/>
      <c r="AU496" s="367"/>
      <c r="AV496" s="367"/>
      <c r="AW496" s="367"/>
      <c r="AX496" s="367"/>
      <c r="AY496" s="367"/>
      <c r="AZ496" s="367"/>
      <c r="BA496" s="367"/>
      <c r="BB496" s="367"/>
      <c r="BC496" s="367"/>
      <c r="BD496" s="367"/>
      <c r="BE496" s="367"/>
      <c r="BF496" s="367"/>
      <c r="BG496" s="367"/>
      <c r="BH496" s="367"/>
      <c r="BI496" s="367"/>
      <c r="BJ496" s="367"/>
      <c r="BK496" s="369">
        <f t="shared" ref="BK496:BZ496" si="183">COUNTIFS($U$7:$U$551,"x",BK$7:BK$551,"0")</f>
        <v>0</v>
      </c>
      <c r="BL496" s="369">
        <f t="shared" si="183"/>
        <v>0</v>
      </c>
      <c r="BM496" s="369">
        <f t="shared" si="183"/>
        <v>0</v>
      </c>
      <c r="BN496" s="369">
        <f t="shared" si="183"/>
        <v>0</v>
      </c>
      <c r="BO496" s="369">
        <f t="shared" si="183"/>
        <v>0</v>
      </c>
      <c r="BP496" s="369">
        <f t="shared" si="183"/>
        <v>0</v>
      </c>
      <c r="BQ496" s="369">
        <f t="shared" si="183"/>
        <v>0</v>
      </c>
      <c r="BR496" s="369">
        <f t="shared" si="183"/>
        <v>0</v>
      </c>
      <c r="BS496" s="369">
        <f t="shared" si="183"/>
        <v>0</v>
      </c>
      <c r="BT496" s="369">
        <f t="shared" si="183"/>
        <v>0</v>
      </c>
      <c r="BU496" s="369">
        <f t="shared" si="183"/>
        <v>0</v>
      </c>
      <c r="BV496" s="369">
        <f t="shared" si="183"/>
        <v>0</v>
      </c>
      <c r="BW496" s="369">
        <f t="shared" si="183"/>
        <v>0</v>
      </c>
      <c r="BX496" s="369">
        <f t="shared" si="183"/>
        <v>0</v>
      </c>
      <c r="BY496" s="369">
        <f t="shared" si="183"/>
        <v>0</v>
      </c>
      <c r="BZ496" s="369">
        <f t="shared" si="183"/>
        <v>0</v>
      </c>
      <c r="CA496" s="369"/>
      <c r="CB496" s="367"/>
      <c r="CC496" s="367"/>
      <c r="CD496" s="367"/>
      <c r="CE496" s="367"/>
      <c r="CF496" s="367"/>
      <c r="CG496" s="367"/>
      <c r="CH496" s="367"/>
      <c r="CI496" s="367"/>
    </row>
    <row r="497" spans="1:87" s="36" customFormat="1" ht="15.75">
      <c r="A497" s="693"/>
      <c r="B497" s="693"/>
      <c r="C497" s="701" t="s">
        <v>1150</v>
      </c>
      <c r="D497" s="702"/>
      <c r="E497" s="703"/>
      <c r="F497" s="260"/>
      <c r="G497" s="367"/>
      <c r="H497" s="367"/>
      <c r="I497" s="367"/>
      <c r="J497" s="367"/>
      <c r="K497" s="367"/>
      <c r="L497" s="367"/>
      <c r="M497" s="367"/>
      <c r="N497" s="367"/>
      <c r="O497" s="367"/>
      <c r="P497" s="367"/>
      <c r="Q497" s="367"/>
      <c r="R497" s="367"/>
      <c r="S497" s="367"/>
      <c r="T497" s="367"/>
      <c r="U497" s="367"/>
      <c r="V497" s="367"/>
      <c r="W497" s="367"/>
      <c r="X497" s="367"/>
      <c r="Y497" s="367"/>
      <c r="Z497" s="367"/>
      <c r="AA497" s="367"/>
      <c r="AB497" s="367"/>
      <c r="AC497" s="367"/>
      <c r="AD497" s="367"/>
      <c r="AE497" s="367"/>
      <c r="AF497" s="367"/>
      <c r="AG497" s="367"/>
      <c r="AH497" s="367"/>
      <c r="AI497" s="367"/>
      <c r="AJ497" s="367"/>
      <c r="AK497" s="367"/>
      <c r="AL497" s="367"/>
      <c r="AM497" s="367"/>
      <c r="AN497" s="367"/>
      <c r="AO497" s="367"/>
      <c r="AP497" s="367"/>
      <c r="AQ497" s="367"/>
      <c r="AR497" s="367"/>
      <c r="AS497" s="367"/>
      <c r="AT497" s="367"/>
      <c r="AU497" s="367"/>
      <c r="AV497" s="367"/>
      <c r="AW497" s="367"/>
      <c r="AX497" s="367"/>
      <c r="AY497" s="367"/>
      <c r="AZ497" s="367"/>
      <c r="BA497" s="367"/>
      <c r="BB497" s="367"/>
      <c r="BC497" s="367"/>
      <c r="BD497" s="367"/>
      <c r="BE497" s="367"/>
      <c r="BF497" s="367"/>
      <c r="BG497" s="367"/>
      <c r="BH497" s="367"/>
      <c r="BI497" s="367"/>
      <c r="BJ497" s="367"/>
      <c r="BK497" s="263" t="e">
        <f t="shared" ref="BK497:BZ497" si="184">(((BK494*2)+(BK495*1)+(BK496*0)))/(BK494+BK495+BK496)</f>
        <v>#DIV/0!</v>
      </c>
      <c r="BL497" s="263" t="e">
        <f t="shared" si="184"/>
        <v>#DIV/0!</v>
      </c>
      <c r="BM497" s="263" t="e">
        <f t="shared" si="184"/>
        <v>#DIV/0!</v>
      </c>
      <c r="BN497" s="263" t="e">
        <f t="shared" si="184"/>
        <v>#DIV/0!</v>
      </c>
      <c r="BO497" s="263" t="e">
        <f t="shared" si="184"/>
        <v>#DIV/0!</v>
      </c>
      <c r="BP497" s="263" t="e">
        <f t="shared" si="184"/>
        <v>#DIV/0!</v>
      </c>
      <c r="BQ497" s="263" t="e">
        <f t="shared" si="184"/>
        <v>#DIV/0!</v>
      </c>
      <c r="BR497" s="263" t="e">
        <f t="shared" si="184"/>
        <v>#DIV/0!</v>
      </c>
      <c r="BS497" s="263" t="e">
        <f t="shared" si="184"/>
        <v>#DIV/0!</v>
      </c>
      <c r="BT497" s="263" t="e">
        <f t="shared" si="184"/>
        <v>#DIV/0!</v>
      </c>
      <c r="BU497" s="263" t="e">
        <f t="shared" si="184"/>
        <v>#DIV/0!</v>
      </c>
      <c r="BV497" s="263" t="e">
        <f t="shared" si="184"/>
        <v>#DIV/0!</v>
      </c>
      <c r="BW497" s="263" t="e">
        <f t="shared" si="184"/>
        <v>#DIV/0!</v>
      </c>
      <c r="BX497" s="263" t="e">
        <f t="shared" si="184"/>
        <v>#DIV/0!</v>
      </c>
      <c r="BY497" s="263" t="e">
        <f t="shared" si="184"/>
        <v>#DIV/0!</v>
      </c>
      <c r="BZ497" s="263" t="e">
        <f t="shared" si="184"/>
        <v>#DIV/0!</v>
      </c>
      <c r="CA497" s="640">
        <f>COUNTIF($BK498:$CA498,"Đ")</f>
        <v>0</v>
      </c>
      <c r="CB497" s="694">
        <f>CA497/COUNTA($BK498:$CA498)</f>
        <v>0</v>
      </c>
      <c r="CC497" s="640">
        <f>COUNTIF($BK498:$CA498,"CCG")</f>
        <v>0</v>
      </c>
      <c r="CD497" s="694">
        <f>CC497/COUNTA($BK498:$CA498)</f>
        <v>0</v>
      </c>
      <c r="CE497" s="640">
        <f>COUNTIF($BK498:$CA498,"CĐ")</f>
        <v>0</v>
      </c>
      <c r="CF497" s="694">
        <f>CE497/COUNTA($BK498:$CA498)</f>
        <v>0</v>
      </c>
      <c r="CG497" s="690" t="e">
        <f>(((CA497*2)+(CC497*1)+(CE497*0)))/(CA497+CC497+CE497)</f>
        <v>#DIV/0!</v>
      </c>
      <c r="CH497" s="690" t="e">
        <f>IF(CG497&gt;=1.6,"Đạt mục tiêu",IF(CG497&gt;=1,"Cần cố gắng","Chưa đạt"))</f>
        <v>#DIV/0!</v>
      </c>
      <c r="CI497" s="690" t="e">
        <f>IF(CH497&gt;=1.6,"Đạt mục tiêu",IF(CH497&gt;=1,"Cần cố gắng","Chưa đạt"))</f>
        <v>#DIV/0!</v>
      </c>
    </row>
    <row r="498" spans="1:87" s="36" customFormat="1" ht="15.75">
      <c r="A498" s="693"/>
      <c r="B498" s="693"/>
      <c r="C498" s="704"/>
      <c r="D498" s="705"/>
      <c r="E498" s="706"/>
      <c r="F498" s="260"/>
      <c r="G498" s="367"/>
      <c r="H498" s="367"/>
      <c r="I498" s="367"/>
      <c r="J498" s="367"/>
      <c r="K498" s="367"/>
      <c r="L498" s="367"/>
      <c r="M498" s="367"/>
      <c r="N498" s="367"/>
      <c r="O498" s="367"/>
      <c r="P498" s="367"/>
      <c r="Q498" s="367"/>
      <c r="R498" s="367"/>
      <c r="S498" s="367"/>
      <c r="T498" s="367"/>
      <c r="U498" s="367"/>
      <c r="V498" s="367"/>
      <c r="W498" s="367"/>
      <c r="X498" s="367"/>
      <c r="Y498" s="367"/>
      <c r="Z498" s="367"/>
      <c r="AA498" s="367"/>
      <c r="AB498" s="367"/>
      <c r="AC498" s="367"/>
      <c r="AD498" s="367"/>
      <c r="AE498" s="367"/>
      <c r="AF498" s="367"/>
      <c r="AG498" s="367"/>
      <c r="AH498" s="367"/>
      <c r="AI498" s="367"/>
      <c r="AJ498" s="367"/>
      <c r="AK498" s="367"/>
      <c r="AL498" s="367"/>
      <c r="AM498" s="367"/>
      <c r="AN498" s="367"/>
      <c r="AO498" s="367"/>
      <c r="AP498" s="367"/>
      <c r="AQ498" s="367"/>
      <c r="AR498" s="367"/>
      <c r="AS498" s="367"/>
      <c r="AT498" s="367"/>
      <c r="AU498" s="367"/>
      <c r="AV498" s="367"/>
      <c r="AW498" s="367"/>
      <c r="AX498" s="367"/>
      <c r="AY498" s="367"/>
      <c r="AZ498" s="367"/>
      <c r="BA498" s="367"/>
      <c r="BB498" s="367"/>
      <c r="BC498" s="367"/>
      <c r="BD498" s="367"/>
      <c r="BE498" s="367"/>
      <c r="BF498" s="367"/>
      <c r="BG498" s="367"/>
      <c r="BH498" s="367"/>
      <c r="BI498" s="367"/>
      <c r="BJ498" s="367"/>
      <c r="BK498" s="263" t="e">
        <f>IF(BK497&lt;1,"CĐ",IF(BK497&lt;1.6,"CCG","Đ"))</f>
        <v>#DIV/0!</v>
      </c>
      <c r="BL498" s="263" t="e">
        <f>IF(BL497&lt;1,"CĐ",IF(BL497&lt;1.6,"CCG","Đ"))</f>
        <v>#DIV/0!</v>
      </c>
      <c r="BM498" s="263" t="e">
        <f t="shared" ref="BM498:BZ498" si="185">IF(BM497&lt;1,"CĐ",IF(BM497&lt;1.6,"CCG","Đ"))</f>
        <v>#DIV/0!</v>
      </c>
      <c r="BN498" s="263" t="e">
        <f t="shared" si="185"/>
        <v>#DIV/0!</v>
      </c>
      <c r="BO498" s="263" t="e">
        <f t="shared" si="185"/>
        <v>#DIV/0!</v>
      </c>
      <c r="BP498" s="263" t="e">
        <f t="shared" si="185"/>
        <v>#DIV/0!</v>
      </c>
      <c r="BQ498" s="263" t="e">
        <f t="shared" si="185"/>
        <v>#DIV/0!</v>
      </c>
      <c r="BR498" s="263" t="e">
        <f t="shared" si="185"/>
        <v>#DIV/0!</v>
      </c>
      <c r="BS498" s="263" t="e">
        <f t="shared" si="185"/>
        <v>#DIV/0!</v>
      </c>
      <c r="BT498" s="263" t="e">
        <f t="shared" si="185"/>
        <v>#DIV/0!</v>
      </c>
      <c r="BU498" s="263" t="e">
        <f t="shared" si="185"/>
        <v>#DIV/0!</v>
      </c>
      <c r="BV498" s="263" t="e">
        <f t="shared" si="185"/>
        <v>#DIV/0!</v>
      </c>
      <c r="BW498" s="263" t="e">
        <f t="shared" si="185"/>
        <v>#DIV/0!</v>
      </c>
      <c r="BX498" s="263" t="e">
        <f t="shared" si="185"/>
        <v>#DIV/0!</v>
      </c>
      <c r="BY498" s="263" t="e">
        <f t="shared" si="185"/>
        <v>#DIV/0!</v>
      </c>
      <c r="BZ498" s="263" t="e">
        <f t="shared" si="185"/>
        <v>#DIV/0!</v>
      </c>
      <c r="CA498" s="640"/>
      <c r="CB498" s="694"/>
      <c r="CC498" s="640"/>
      <c r="CD498" s="694"/>
      <c r="CE498" s="640"/>
      <c r="CF498" s="694"/>
      <c r="CG498" s="690"/>
      <c r="CH498" s="690"/>
      <c r="CI498" s="690"/>
    </row>
    <row r="499" spans="1:87" s="36" customFormat="1" ht="15.75">
      <c r="A499" s="678" t="s">
        <v>1979</v>
      </c>
      <c r="B499" s="678"/>
      <c r="C499" s="264" t="s">
        <v>1147</v>
      </c>
      <c r="D499" s="265"/>
      <c r="E499" s="266"/>
      <c r="F499" s="265"/>
      <c r="G499" s="189"/>
      <c r="H499" s="189"/>
      <c r="I499" s="189"/>
      <c r="J499" s="189"/>
      <c r="K499" s="189"/>
      <c r="L499" s="189"/>
      <c r="M499" s="189"/>
      <c r="N499" s="189"/>
      <c r="O499" s="189"/>
      <c r="P499" s="189"/>
      <c r="Q499" s="189"/>
      <c r="R499" s="189"/>
      <c r="S499" s="189"/>
      <c r="T499" s="189"/>
      <c r="U499" s="189"/>
      <c r="V499" s="189"/>
      <c r="W499" s="189"/>
      <c r="X499" s="189"/>
      <c r="Y499" s="189"/>
      <c r="Z499" s="189"/>
      <c r="AA499" s="189"/>
      <c r="AB499" s="189"/>
      <c r="AC499" s="189"/>
      <c r="AD499" s="189"/>
      <c r="AE499" s="189"/>
      <c r="AF499" s="189"/>
      <c r="AG499" s="189"/>
      <c r="AH499" s="189"/>
      <c r="AI499" s="189"/>
      <c r="AJ499" s="189"/>
      <c r="AK499" s="189"/>
      <c r="AL499" s="189"/>
      <c r="AM499" s="189"/>
      <c r="AN499" s="189"/>
      <c r="AO499" s="189"/>
      <c r="AP499" s="189"/>
      <c r="AQ499" s="189"/>
      <c r="AR499" s="189"/>
      <c r="AS499" s="189"/>
      <c r="AT499" s="189"/>
      <c r="AU499" s="189"/>
      <c r="AV499" s="189"/>
      <c r="AW499" s="189"/>
      <c r="AX499" s="189"/>
      <c r="AY499" s="189"/>
      <c r="AZ499" s="189"/>
      <c r="BA499" s="189"/>
      <c r="BB499" s="189"/>
      <c r="BC499" s="189"/>
      <c r="BD499" s="189"/>
      <c r="BE499" s="189"/>
      <c r="BF499" s="189"/>
      <c r="BG499" s="189"/>
      <c r="BH499" s="189"/>
      <c r="BI499" s="189"/>
      <c r="BJ499" s="189"/>
      <c r="BK499" s="368">
        <f t="shared" ref="BK499:BZ499" ca="1" si="186">COUNTIFS($V$7:$V$551,"x",BK$7:BK$551,"2")</f>
        <v>0</v>
      </c>
      <c r="BL499" s="368">
        <f t="shared" ca="1" si="186"/>
        <v>0</v>
      </c>
      <c r="BM499" s="368">
        <f t="shared" ca="1" si="186"/>
        <v>0</v>
      </c>
      <c r="BN499" s="368">
        <f t="shared" ca="1" si="186"/>
        <v>0</v>
      </c>
      <c r="BO499" s="368">
        <f t="shared" ca="1" si="186"/>
        <v>0</v>
      </c>
      <c r="BP499" s="368">
        <f t="shared" ca="1" si="186"/>
        <v>0</v>
      </c>
      <c r="BQ499" s="368">
        <f t="shared" ca="1" si="186"/>
        <v>0</v>
      </c>
      <c r="BR499" s="368">
        <f t="shared" ca="1" si="186"/>
        <v>0</v>
      </c>
      <c r="BS499" s="368">
        <f t="shared" ca="1" si="186"/>
        <v>0</v>
      </c>
      <c r="BT499" s="368">
        <f t="shared" ca="1" si="186"/>
        <v>0</v>
      </c>
      <c r="BU499" s="368">
        <f t="shared" ca="1" si="186"/>
        <v>0</v>
      </c>
      <c r="BV499" s="368">
        <f t="shared" ca="1" si="186"/>
        <v>0</v>
      </c>
      <c r="BW499" s="368">
        <f t="shared" ca="1" si="186"/>
        <v>0</v>
      </c>
      <c r="BX499" s="368">
        <f t="shared" ca="1" si="186"/>
        <v>0</v>
      </c>
      <c r="BY499" s="368">
        <f t="shared" ca="1" si="186"/>
        <v>0</v>
      </c>
      <c r="BZ499" s="368">
        <f t="shared" ca="1" si="186"/>
        <v>0</v>
      </c>
      <c r="CA499" s="368"/>
      <c r="CB499" s="189"/>
      <c r="CC499" s="189"/>
      <c r="CD499" s="189"/>
      <c r="CE499" s="189"/>
      <c r="CF499" s="189"/>
      <c r="CG499" s="189"/>
      <c r="CH499" s="189"/>
      <c r="CI499" s="189"/>
    </row>
    <row r="500" spans="1:87" s="36" customFormat="1" ht="15.75">
      <c r="A500" s="678"/>
      <c r="B500" s="678"/>
      <c r="C500" s="264" t="s">
        <v>1148</v>
      </c>
      <c r="D500" s="265"/>
      <c r="E500" s="266"/>
      <c r="F500" s="265"/>
      <c r="G500" s="189"/>
      <c r="H500" s="189"/>
      <c r="I500" s="189"/>
      <c r="J500" s="189"/>
      <c r="K500" s="189"/>
      <c r="L500" s="189"/>
      <c r="M500" s="189"/>
      <c r="N500" s="189"/>
      <c r="O500" s="189"/>
      <c r="P500" s="189"/>
      <c r="Q500" s="189"/>
      <c r="R500" s="189"/>
      <c r="S500" s="189"/>
      <c r="T500" s="189"/>
      <c r="U500" s="189"/>
      <c r="V500" s="189"/>
      <c r="W500" s="189"/>
      <c r="X500" s="189"/>
      <c r="Y500" s="189"/>
      <c r="Z500" s="189"/>
      <c r="AA500" s="189"/>
      <c r="AB500" s="189"/>
      <c r="AC500" s="189"/>
      <c r="AD500" s="189"/>
      <c r="AE500" s="189"/>
      <c r="AF500" s="189"/>
      <c r="AG500" s="189"/>
      <c r="AH500" s="189"/>
      <c r="AI500" s="189"/>
      <c r="AJ500" s="189"/>
      <c r="AK500" s="189"/>
      <c r="AL500" s="189"/>
      <c r="AM500" s="189"/>
      <c r="AN500" s="189"/>
      <c r="AO500" s="189"/>
      <c r="AP500" s="189"/>
      <c r="AQ500" s="189"/>
      <c r="AR500" s="189"/>
      <c r="AS500" s="189"/>
      <c r="AT500" s="189"/>
      <c r="AU500" s="189"/>
      <c r="AV500" s="189"/>
      <c r="AW500" s="189"/>
      <c r="AX500" s="189"/>
      <c r="AY500" s="189"/>
      <c r="AZ500" s="189"/>
      <c r="BA500" s="189"/>
      <c r="BB500" s="189"/>
      <c r="BC500" s="189"/>
      <c r="BD500" s="189"/>
      <c r="BE500" s="189"/>
      <c r="BF500" s="189"/>
      <c r="BG500" s="189"/>
      <c r="BH500" s="189"/>
      <c r="BI500" s="189"/>
      <c r="BJ500" s="189"/>
      <c r="BK500" s="368">
        <f t="shared" ref="BK500:BZ500" ca="1" si="187">COUNTIFS($V$7:$V$551,"x",BK$7:BK$551,"1")</f>
        <v>0</v>
      </c>
      <c r="BL500" s="368">
        <f t="shared" ca="1" si="187"/>
        <v>0</v>
      </c>
      <c r="BM500" s="368">
        <f t="shared" ca="1" si="187"/>
        <v>0</v>
      </c>
      <c r="BN500" s="368">
        <f t="shared" ca="1" si="187"/>
        <v>0</v>
      </c>
      <c r="BO500" s="368">
        <f t="shared" ca="1" si="187"/>
        <v>0</v>
      </c>
      <c r="BP500" s="368">
        <f t="shared" ca="1" si="187"/>
        <v>0</v>
      </c>
      <c r="BQ500" s="368">
        <f t="shared" ca="1" si="187"/>
        <v>0</v>
      </c>
      <c r="BR500" s="368">
        <f t="shared" ca="1" si="187"/>
        <v>0</v>
      </c>
      <c r="BS500" s="368">
        <f t="shared" ca="1" si="187"/>
        <v>0</v>
      </c>
      <c r="BT500" s="368">
        <f t="shared" ca="1" si="187"/>
        <v>0</v>
      </c>
      <c r="BU500" s="368">
        <f t="shared" ca="1" si="187"/>
        <v>0</v>
      </c>
      <c r="BV500" s="368">
        <f t="shared" ca="1" si="187"/>
        <v>0</v>
      </c>
      <c r="BW500" s="368">
        <f t="shared" ca="1" si="187"/>
        <v>0</v>
      </c>
      <c r="BX500" s="368">
        <f t="shared" ca="1" si="187"/>
        <v>0</v>
      </c>
      <c r="BY500" s="368">
        <f t="shared" ca="1" si="187"/>
        <v>0</v>
      </c>
      <c r="BZ500" s="368">
        <f t="shared" ca="1" si="187"/>
        <v>0</v>
      </c>
      <c r="CA500" s="368"/>
      <c r="CB500" s="189"/>
      <c r="CC500" s="189"/>
      <c r="CD500" s="189"/>
      <c r="CE500" s="189"/>
      <c r="CF500" s="189"/>
      <c r="CG500" s="189"/>
      <c r="CH500" s="189"/>
      <c r="CI500" s="189"/>
    </row>
    <row r="501" spans="1:87" s="36" customFormat="1" ht="15.75">
      <c r="A501" s="678"/>
      <c r="B501" s="678"/>
      <c r="C501" s="264" t="s">
        <v>1149</v>
      </c>
      <c r="D501" s="265"/>
      <c r="E501" s="266"/>
      <c r="F501" s="265"/>
      <c r="G501" s="189"/>
      <c r="H501" s="189"/>
      <c r="I501" s="189"/>
      <c r="J501" s="189"/>
      <c r="K501" s="189"/>
      <c r="L501" s="189"/>
      <c r="M501" s="189"/>
      <c r="N501" s="189"/>
      <c r="O501" s="189"/>
      <c r="P501" s="189"/>
      <c r="Q501" s="189"/>
      <c r="R501" s="189"/>
      <c r="S501" s="189"/>
      <c r="T501" s="189"/>
      <c r="U501" s="189"/>
      <c r="V501" s="189"/>
      <c r="W501" s="189"/>
      <c r="X501" s="189"/>
      <c r="Y501" s="189"/>
      <c r="Z501" s="189"/>
      <c r="AA501" s="189"/>
      <c r="AB501" s="189"/>
      <c r="AC501" s="189"/>
      <c r="AD501" s="189"/>
      <c r="AE501" s="189"/>
      <c r="AF501" s="189"/>
      <c r="AG501" s="189"/>
      <c r="AH501" s="189"/>
      <c r="AI501" s="189"/>
      <c r="AJ501" s="189"/>
      <c r="AK501" s="189"/>
      <c r="AL501" s="189"/>
      <c r="AM501" s="189"/>
      <c r="AN501" s="189"/>
      <c r="AO501" s="189"/>
      <c r="AP501" s="189"/>
      <c r="AQ501" s="189"/>
      <c r="AR501" s="189"/>
      <c r="AS501" s="189"/>
      <c r="AT501" s="189"/>
      <c r="AU501" s="189"/>
      <c r="AV501" s="189"/>
      <c r="AW501" s="189"/>
      <c r="AX501" s="189"/>
      <c r="AY501" s="189"/>
      <c r="AZ501" s="189"/>
      <c r="BA501" s="189"/>
      <c r="BB501" s="189"/>
      <c r="BC501" s="189"/>
      <c r="BD501" s="189"/>
      <c r="BE501" s="189"/>
      <c r="BF501" s="189"/>
      <c r="BG501" s="189"/>
      <c r="BH501" s="189"/>
      <c r="BI501" s="189"/>
      <c r="BJ501" s="189"/>
      <c r="BK501" s="368">
        <f t="shared" ref="BK501:BZ501" ca="1" si="188">COUNTIFS($V$7:$V$551,"x",BK$7:BK$551,"0")</f>
        <v>0</v>
      </c>
      <c r="BL501" s="368">
        <f t="shared" ca="1" si="188"/>
        <v>0</v>
      </c>
      <c r="BM501" s="368">
        <f t="shared" ca="1" si="188"/>
        <v>0</v>
      </c>
      <c r="BN501" s="368">
        <f t="shared" ca="1" si="188"/>
        <v>0</v>
      </c>
      <c r="BO501" s="368">
        <f t="shared" ca="1" si="188"/>
        <v>0</v>
      </c>
      <c r="BP501" s="368">
        <f t="shared" ca="1" si="188"/>
        <v>0</v>
      </c>
      <c r="BQ501" s="368">
        <f t="shared" ca="1" si="188"/>
        <v>0</v>
      </c>
      <c r="BR501" s="368">
        <f t="shared" ca="1" si="188"/>
        <v>0</v>
      </c>
      <c r="BS501" s="368">
        <f t="shared" ca="1" si="188"/>
        <v>0</v>
      </c>
      <c r="BT501" s="368">
        <f t="shared" ca="1" si="188"/>
        <v>0</v>
      </c>
      <c r="BU501" s="368">
        <f t="shared" ca="1" si="188"/>
        <v>0</v>
      </c>
      <c r="BV501" s="368">
        <f t="shared" ca="1" si="188"/>
        <v>0</v>
      </c>
      <c r="BW501" s="368">
        <f t="shared" ca="1" si="188"/>
        <v>0</v>
      </c>
      <c r="BX501" s="368">
        <f t="shared" ca="1" si="188"/>
        <v>0</v>
      </c>
      <c r="BY501" s="368">
        <f t="shared" ca="1" si="188"/>
        <v>0</v>
      </c>
      <c r="BZ501" s="368">
        <f t="shared" ca="1" si="188"/>
        <v>0</v>
      </c>
      <c r="CA501" s="368"/>
      <c r="CB501" s="189"/>
      <c r="CC501" s="189"/>
      <c r="CD501" s="189"/>
      <c r="CE501" s="189"/>
      <c r="CF501" s="189"/>
      <c r="CG501" s="189"/>
      <c r="CH501" s="189"/>
      <c r="CI501" s="189"/>
    </row>
    <row r="502" spans="1:87" s="36" customFormat="1" ht="15.75">
      <c r="A502" s="678"/>
      <c r="B502" s="678"/>
      <c r="C502" s="626" t="s">
        <v>1150</v>
      </c>
      <c r="D502" s="627"/>
      <c r="E502" s="628"/>
      <c r="F502" s="265"/>
      <c r="G502" s="189"/>
      <c r="H502" s="189"/>
      <c r="I502" s="189"/>
      <c r="J502" s="189"/>
      <c r="K502" s="189"/>
      <c r="L502" s="189"/>
      <c r="M502" s="189"/>
      <c r="N502" s="189"/>
      <c r="O502" s="189"/>
      <c r="P502" s="189"/>
      <c r="Q502" s="189"/>
      <c r="R502" s="189"/>
      <c r="S502" s="189"/>
      <c r="T502" s="189"/>
      <c r="U502" s="189"/>
      <c r="V502" s="189"/>
      <c r="W502" s="189"/>
      <c r="X502" s="189"/>
      <c r="Y502" s="189"/>
      <c r="Z502" s="189"/>
      <c r="AA502" s="189"/>
      <c r="AB502" s="189"/>
      <c r="AC502" s="189"/>
      <c r="AD502" s="189"/>
      <c r="AE502" s="189"/>
      <c r="AF502" s="189"/>
      <c r="AG502" s="189"/>
      <c r="AH502" s="189"/>
      <c r="AI502" s="189"/>
      <c r="AJ502" s="189"/>
      <c r="AK502" s="189"/>
      <c r="AL502" s="189"/>
      <c r="AM502" s="189"/>
      <c r="AN502" s="189"/>
      <c r="AO502" s="189"/>
      <c r="AP502" s="189"/>
      <c r="AQ502" s="189"/>
      <c r="AR502" s="189"/>
      <c r="AS502" s="189"/>
      <c r="AT502" s="189"/>
      <c r="AU502" s="189"/>
      <c r="AV502" s="189"/>
      <c r="AW502" s="189"/>
      <c r="AX502" s="189"/>
      <c r="AY502" s="189"/>
      <c r="AZ502" s="189"/>
      <c r="BA502" s="189"/>
      <c r="BB502" s="189"/>
      <c r="BC502" s="189"/>
      <c r="BD502" s="189"/>
      <c r="BE502" s="189"/>
      <c r="BF502" s="189"/>
      <c r="BG502" s="189"/>
      <c r="BH502" s="189"/>
      <c r="BI502" s="189"/>
      <c r="BJ502" s="189"/>
      <c r="BK502" s="268" t="e">
        <f t="shared" ref="BK502:BZ502" ca="1" si="189">(((BK499*2)+(BK500*1)+(BK501*0)))/(BK499+BK500+BK501)</f>
        <v>#DIV/0!</v>
      </c>
      <c r="BL502" s="268" t="e">
        <f t="shared" ca="1" si="189"/>
        <v>#DIV/0!</v>
      </c>
      <c r="BM502" s="268" t="e">
        <f t="shared" ca="1" si="189"/>
        <v>#DIV/0!</v>
      </c>
      <c r="BN502" s="268" t="e">
        <f t="shared" ca="1" si="189"/>
        <v>#DIV/0!</v>
      </c>
      <c r="BO502" s="268" t="e">
        <f t="shared" ca="1" si="189"/>
        <v>#DIV/0!</v>
      </c>
      <c r="BP502" s="268" t="e">
        <f t="shared" ca="1" si="189"/>
        <v>#DIV/0!</v>
      </c>
      <c r="BQ502" s="268" t="e">
        <f t="shared" ca="1" si="189"/>
        <v>#DIV/0!</v>
      </c>
      <c r="BR502" s="268" t="e">
        <f t="shared" ca="1" si="189"/>
        <v>#DIV/0!</v>
      </c>
      <c r="BS502" s="268" t="e">
        <f t="shared" ca="1" si="189"/>
        <v>#DIV/0!</v>
      </c>
      <c r="BT502" s="268" t="e">
        <f t="shared" ca="1" si="189"/>
        <v>#DIV/0!</v>
      </c>
      <c r="BU502" s="268" t="e">
        <f t="shared" ca="1" si="189"/>
        <v>#DIV/0!</v>
      </c>
      <c r="BV502" s="268" t="e">
        <f t="shared" ca="1" si="189"/>
        <v>#DIV/0!</v>
      </c>
      <c r="BW502" s="268" t="e">
        <f t="shared" ca="1" si="189"/>
        <v>#DIV/0!</v>
      </c>
      <c r="BX502" s="268" t="e">
        <f t="shared" ca="1" si="189"/>
        <v>#DIV/0!</v>
      </c>
      <c r="BY502" s="268" t="e">
        <f t="shared" ca="1" si="189"/>
        <v>#DIV/0!</v>
      </c>
      <c r="BZ502" s="268" t="e">
        <f t="shared" ca="1" si="189"/>
        <v>#DIV/0!</v>
      </c>
      <c r="CA502" s="619">
        <f ca="1">COUNTIF($BK503:$CA503,"Đ")</f>
        <v>0</v>
      </c>
      <c r="CB502" s="691">
        <f ca="1">CA502/COUNTA($BK503:$CA503)</f>
        <v>0</v>
      </c>
      <c r="CC502" s="619">
        <f ca="1">COUNTIF($BK503:$CA503,"CCG")</f>
        <v>0</v>
      </c>
      <c r="CD502" s="691">
        <f ca="1">CC502/COUNTA($BK503:$CA503)</f>
        <v>0</v>
      </c>
      <c r="CE502" s="619">
        <f ca="1">COUNTIF($BK503:$CA503,"CĐ")</f>
        <v>0</v>
      </c>
      <c r="CF502" s="691">
        <f ca="1">CE502/COUNTA($BK503:$CA503)</f>
        <v>0</v>
      </c>
      <c r="CG502" s="692" t="e">
        <f ca="1">(((CA502*2)+(CC502*1)+(CE502*0)))/(CA502+CC502+CE502)</f>
        <v>#DIV/0!</v>
      </c>
      <c r="CH502" s="692" t="e">
        <f ca="1">IF(CG502&gt;=1.6,"Đạt mục tiêu",IF(CG502&gt;=1,"Cần cố gắng","Chưa đạt"))</f>
        <v>#DIV/0!</v>
      </c>
      <c r="CI502" s="692" t="e">
        <f ca="1">IF(CH502&gt;=1.6,"Đạt mục tiêu",IF(CH502&gt;=1,"Cần cố gắng","Chưa đạt"))</f>
        <v>#DIV/0!</v>
      </c>
    </row>
    <row r="503" spans="1:87" s="36" customFormat="1" ht="15.75">
      <c r="A503" s="678"/>
      <c r="B503" s="678"/>
      <c r="C503" s="629"/>
      <c r="D503" s="630"/>
      <c r="E503" s="631"/>
      <c r="F503" s="265"/>
      <c r="G503" s="189"/>
      <c r="H503" s="189"/>
      <c r="I503" s="189"/>
      <c r="J503" s="189"/>
      <c r="K503" s="189"/>
      <c r="L503" s="189"/>
      <c r="M503" s="189"/>
      <c r="N503" s="189"/>
      <c r="O503" s="189"/>
      <c r="P503" s="189"/>
      <c r="Q503" s="189"/>
      <c r="R503" s="189"/>
      <c r="S503" s="189"/>
      <c r="T503" s="189"/>
      <c r="U503" s="189"/>
      <c r="V503" s="189"/>
      <c r="W503" s="189"/>
      <c r="X503" s="189"/>
      <c r="Y503" s="189"/>
      <c r="Z503" s="189"/>
      <c r="AA503" s="189"/>
      <c r="AB503" s="189"/>
      <c r="AC503" s="189"/>
      <c r="AD503" s="189"/>
      <c r="AE503" s="189"/>
      <c r="AF503" s="189"/>
      <c r="AG503" s="189"/>
      <c r="AH503" s="189"/>
      <c r="AI503" s="189"/>
      <c r="AJ503" s="189"/>
      <c r="AK503" s="189"/>
      <c r="AL503" s="189"/>
      <c r="AM503" s="189"/>
      <c r="AN503" s="189"/>
      <c r="AO503" s="189"/>
      <c r="AP503" s="189"/>
      <c r="AQ503" s="189"/>
      <c r="AR503" s="189"/>
      <c r="AS503" s="189"/>
      <c r="AT503" s="189"/>
      <c r="AU503" s="189"/>
      <c r="AV503" s="189"/>
      <c r="AW503" s="189"/>
      <c r="AX503" s="189"/>
      <c r="AY503" s="189"/>
      <c r="AZ503" s="189"/>
      <c r="BA503" s="189"/>
      <c r="BB503" s="189"/>
      <c r="BC503" s="189"/>
      <c r="BD503" s="189"/>
      <c r="BE503" s="189"/>
      <c r="BF503" s="189"/>
      <c r="BG503" s="189"/>
      <c r="BH503" s="189"/>
      <c r="BI503" s="189"/>
      <c r="BJ503" s="189"/>
      <c r="BK503" s="268" t="e">
        <f ca="1">IF(BK502&lt;1,"CĐ",IF(BK502&lt;1.6,"CCG","Đ"))</f>
        <v>#DIV/0!</v>
      </c>
      <c r="BL503" s="268" t="e">
        <f ca="1">IF(BL502&lt;1,"CĐ",IF(BL502&lt;1.6,"CCG","Đ"))</f>
        <v>#DIV/0!</v>
      </c>
      <c r="BM503" s="268" t="e">
        <f t="shared" ref="BM503:BZ503" ca="1" si="190">IF(BM502&lt;1,"CĐ",IF(BM502&lt;1.6,"CCG","Đ"))</f>
        <v>#DIV/0!</v>
      </c>
      <c r="BN503" s="268" t="e">
        <f t="shared" ca="1" si="190"/>
        <v>#DIV/0!</v>
      </c>
      <c r="BO503" s="268" t="e">
        <f t="shared" ca="1" si="190"/>
        <v>#DIV/0!</v>
      </c>
      <c r="BP503" s="268" t="e">
        <f t="shared" ca="1" si="190"/>
        <v>#DIV/0!</v>
      </c>
      <c r="BQ503" s="268" t="e">
        <f t="shared" ca="1" si="190"/>
        <v>#DIV/0!</v>
      </c>
      <c r="BR503" s="268" t="e">
        <f t="shared" ca="1" si="190"/>
        <v>#DIV/0!</v>
      </c>
      <c r="BS503" s="268" t="e">
        <f t="shared" ca="1" si="190"/>
        <v>#DIV/0!</v>
      </c>
      <c r="BT503" s="268" t="e">
        <f t="shared" ca="1" si="190"/>
        <v>#DIV/0!</v>
      </c>
      <c r="BU503" s="268" t="e">
        <f t="shared" ca="1" si="190"/>
        <v>#DIV/0!</v>
      </c>
      <c r="BV503" s="268" t="e">
        <f t="shared" ca="1" si="190"/>
        <v>#DIV/0!</v>
      </c>
      <c r="BW503" s="268" t="e">
        <f t="shared" ca="1" si="190"/>
        <v>#DIV/0!</v>
      </c>
      <c r="BX503" s="268" t="e">
        <f t="shared" ca="1" si="190"/>
        <v>#DIV/0!</v>
      </c>
      <c r="BY503" s="268" t="e">
        <f t="shared" ca="1" si="190"/>
        <v>#DIV/0!</v>
      </c>
      <c r="BZ503" s="268" t="e">
        <f t="shared" ca="1" si="190"/>
        <v>#DIV/0!</v>
      </c>
      <c r="CA503" s="619"/>
      <c r="CB503" s="691"/>
      <c r="CC503" s="619"/>
      <c r="CD503" s="691"/>
      <c r="CE503" s="619"/>
      <c r="CF503" s="691"/>
      <c r="CG503" s="692"/>
      <c r="CH503" s="692"/>
      <c r="CI503" s="692"/>
    </row>
    <row r="504" spans="1:87" s="36" customFormat="1" ht="15.75">
      <c r="A504" s="676" t="s">
        <v>1166</v>
      </c>
      <c r="B504" s="677" t="s">
        <v>1156</v>
      </c>
      <c r="C504" s="262" t="s">
        <v>1147</v>
      </c>
      <c r="D504" s="260"/>
      <c r="E504" s="259"/>
      <c r="F504" s="260"/>
      <c r="G504" s="367"/>
      <c r="H504" s="367"/>
      <c r="I504" s="367"/>
      <c r="J504" s="367"/>
      <c r="K504" s="367"/>
      <c r="L504" s="367"/>
      <c r="M504" s="367"/>
      <c r="N504" s="367"/>
      <c r="O504" s="367"/>
      <c r="P504" s="367"/>
      <c r="Q504" s="367"/>
      <c r="R504" s="367"/>
      <c r="S504" s="367"/>
      <c r="T504" s="367"/>
      <c r="U504" s="367"/>
      <c r="V504" s="367"/>
      <c r="W504" s="367"/>
      <c r="X504" s="367"/>
      <c r="Y504" s="367"/>
      <c r="Z504" s="367"/>
      <c r="AA504" s="367"/>
      <c r="AB504" s="367"/>
      <c r="AC504" s="367"/>
      <c r="AD504" s="367"/>
      <c r="AE504" s="367"/>
      <c r="AF504" s="367"/>
      <c r="AG504" s="367"/>
      <c r="AH504" s="367"/>
      <c r="AI504" s="367"/>
      <c r="AJ504" s="367"/>
      <c r="AK504" s="367"/>
      <c r="AL504" s="367"/>
      <c r="AM504" s="367"/>
      <c r="AN504" s="367"/>
      <c r="AO504" s="367"/>
      <c r="AP504" s="367"/>
      <c r="AQ504" s="367"/>
      <c r="AR504" s="367"/>
      <c r="AS504" s="367"/>
      <c r="AT504" s="367"/>
      <c r="AU504" s="367"/>
      <c r="AV504" s="367"/>
      <c r="AW504" s="367"/>
      <c r="AX504" s="367"/>
      <c r="AY504" s="367"/>
      <c r="AZ504" s="367"/>
      <c r="BA504" s="367"/>
      <c r="BB504" s="367"/>
      <c r="BC504" s="367"/>
      <c r="BD504" s="367"/>
      <c r="BE504" s="367"/>
      <c r="BF504" s="367"/>
      <c r="BG504" s="367"/>
      <c r="BH504" s="367"/>
      <c r="BI504" s="367"/>
      <c r="BJ504" s="367"/>
      <c r="BK504" s="269">
        <f t="shared" ref="BK504:BZ504" si="191">COUNTIFS($J$7:$J$551,"Thể chất",BK$7:BK$551,"2")</f>
        <v>1</v>
      </c>
      <c r="BL504" s="269">
        <f t="shared" si="191"/>
        <v>1</v>
      </c>
      <c r="BM504" s="269">
        <f t="shared" si="191"/>
        <v>1</v>
      </c>
      <c r="BN504" s="269">
        <f t="shared" si="191"/>
        <v>1</v>
      </c>
      <c r="BO504" s="269">
        <f t="shared" si="191"/>
        <v>1</v>
      </c>
      <c r="BP504" s="269">
        <f t="shared" si="191"/>
        <v>1</v>
      </c>
      <c r="BQ504" s="269">
        <f t="shared" si="191"/>
        <v>1</v>
      </c>
      <c r="BR504" s="269">
        <f t="shared" si="191"/>
        <v>1</v>
      </c>
      <c r="BS504" s="269">
        <f t="shared" si="191"/>
        <v>1</v>
      </c>
      <c r="BT504" s="269">
        <f t="shared" si="191"/>
        <v>1</v>
      </c>
      <c r="BU504" s="269">
        <f t="shared" si="191"/>
        <v>1</v>
      </c>
      <c r="BV504" s="269">
        <f t="shared" si="191"/>
        <v>1</v>
      </c>
      <c r="BW504" s="269">
        <f t="shared" si="191"/>
        <v>1</v>
      </c>
      <c r="BX504" s="269">
        <f t="shared" si="191"/>
        <v>1</v>
      </c>
      <c r="BY504" s="269">
        <f t="shared" si="191"/>
        <v>1</v>
      </c>
      <c r="BZ504" s="269">
        <f t="shared" si="191"/>
        <v>1</v>
      </c>
      <c r="CA504" s="269"/>
      <c r="CB504" s="367"/>
      <c r="CC504" s="367"/>
      <c r="CD504" s="367"/>
      <c r="CE504" s="367"/>
      <c r="CF504" s="367"/>
      <c r="CG504" s="367"/>
      <c r="CH504" s="367"/>
      <c r="CI504" s="367"/>
    </row>
    <row r="505" spans="1:87" s="36" customFormat="1" ht="15.75">
      <c r="A505" s="676"/>
      <c r="B505" s="677"/>
      <c r="C505" s="262" t="s">
        <v>1148</v>
      </c>
      <c r="D505" s="260"/>
      <c r="E505" s="259"/>
      <c r="F505" s="260"/>
      <c r="G505" s="367"/>
      <c r="H505" s="367"/>
      <c r="I505" s="367"/>
      <c r="J505" s="367"/>
      <c r="K505" s="367"/>
      <c r="L505" s="367"/>
      <c r="M505" s="367"/>
      <c r="N505" s="367"/>
      <c r="O505" s="367"/>
      <c r="P505" s="367"/>
      <c r="Q505" s="367"/>
      <c r="R505" s="367"/>
      <c r="S505" s="367"/>
      <c r="T505" s="367"/>
      <c r="U505" s="367"/>
      <c r="V505" s="367"/>
      <c r="W505" s="367"/>
      <c r="X505" s="367"/>
      <c r="Y505" s="367"/>
      <c r="Z505" s="367"/>
      <c r="AA505" s="367"/>
      <c r="AB505" s="367"/>
      <c r="AC505" s="367"/>
      <c r="AD505" s="367"/>
      <c r="AE505" s="367"/>
      <c r="AF505" s="367"/>
      <c r="AG505" s="367"/>
      <c r="AH505" s="367"/>
      <c r="AI505" s="367"/>
      <c r="AJ505" s="367"/>
      <c r="AK505" s="367"/>
      <c r="AL505" s="367"/>
      <c r="AM505" s="367"/>
      <c r="AN505" s="367"/>
      <c r="AO505" s="367"/>
      <c r="AP505" s="367"/>
      <c r="AQ505" s="367"/>
      <c r="AR505" s="367"/>
      <c r="AS505" s="367"/>
      <c r="AT505" s="367"/>
      <c r="AU505" s="367"/>
      <c r="AV505" s="367"/>
      <c r="AW505" s="367"/>
      <c r="AX505" s="367"/>
      <c r="AY505" s="367"/>
      <c r="AZ505" s="367"/>
      <c r="BA505" s="367"/>
      <c r="BB505" s="367"/>
      <c r="BC505" s="367"/>
      <c r="BD505" s="367"/>
      <c r="BE505" s="367"/>
      <c r="BF505" s="367"/>
      <c r="BG505" s="367"/>
      <c r="BH505" s="367"/>
      <c r="BI505" s="367"/>
      <c r="BJ505" s="367"/>
      <c r="BK505" s="269">
        <f t="shared" ref="BK505:BZ505" si="192">COUNTIFS($J$7:$J$551,"Thể chất",BK$7:BK$551,"1")</f>
        <v>0</v>
      </c>
      <c r="BL505" s="269">
        <f t="shared" si="192"/>
        <v>0</v>
      </c>
      <c r="BM505" s="269">
        <f t="shared" si="192"/>
        <v>0</v>
      </c>
      <c r="BN505" s="269">
        <f t="shared" si="192"/>
        <v>0</v>
      </c>
      <c r="BO505" s="269">
        <f t="shared" si="192"/>
        <v>0</v>
      </c>
      <c r="BP505" s="269">
        <f t="shared" si="192"/>
        <v>0</v>
      </c>
      <c r="BQ505" s="269">
        <f t="shared" si="192"/>
        <v>0</v>
      </c>
      <c r="BR505" s="269">
        <f t="shared" si="192"/>
        <v>0</v>
      </c>
      <c r="BS505" s="269">
        <f t="shared" si="192"/>
        <v>0</v>
      </c>
      <c r="BT505" s="269">
        <f t="shared" si="192"/>
        <v>0</v>
      </c>
      <c r="BU505" s="269">
        <f t="shared" si="192"/>
        <v>0</v>
      </c>
      <c r="BV505" s="269">
        <f t="shared" si="192"/>
        <v>0</v>
      </c>
      <c r="BW505" s="269">
        <f t="shared" si="192"/>
        <v>0</v>
      </c>
      <c r="BX505" s="269">
        <f t="shared" si="192"/>
        <v>0</v>
      </c>
      <c r="BY505" s="269">
        <f t="shared" si="192"/>
        <v>0</v>
      </c>
      <c r="BZ505" s="269">
        <f t="shared" si="192"/>
        <v>0</v>
      </c>
      <c r="CA505" s="269"/>
      <c r="CB505" s="367"/>
      <c r="CC505" s="367"/>
      <c r="CD505" s="367"/>
      <c r="CE505" s="367"/>
      <c r="CF505" s="367"/>
      <c r="CG505" s="367"/>
      <c r="CH505" s="367"/>
      <c r="CI505" s="367"/>
    </row>
    <row r="506" spans="1:87" s="36" customFormat="1" ht="15.75">
      <c r="A506" s="676"/>
      <c r="B506" s="677"/>
      <c r="C506" s="262" t="s">
        <v>1149</v>
      </c>
      <c r="D506" s="260"/>
      <c r="E506" s="259"/>
      <c r="F506" s="260"/>
      <c r="G506" s="367"/>
      <c r="H506" s="367"/>
      <c r="I506" s="367"/>
      <c r="J506" s="367"/>
      <c r="K506" s="367"/>
      <c r="L506" s="367"/>
      <c r="M506" s="367"/>
      <c r="N506" s="367"/>
      <c r="O506" s="367"/>
      <c r="P506" s="367"/>
      <c r="Q506" s="367"/>
      <c r="R506" s="367"/>
      <c r="S506" s="367"/>
      <c r="T506" s="367"/>
      <c r="U506" s="367"/>
      <c r="V506" s="367"/>
      <c r="W506" s="367"/>
      <c r="X506" s="367"/>
      <c r="Y506" s="367"/>
      <c r="Z506" s="367"/>
      <c r="AA506" s="367"/>
      <c r="AB506" s="367"/>
      <c r="AC506" s="367"/>
      <c r="AD506" s="367"/>
      <c r="AE506" s="367"/>
      <c r="AF506" s="367"/>
      <c r="AG506" s="367"/>
      <c r="AH506" s="367"/>
      <c r="AI506" s="367"/>
      <c r="AJ506" s="367"/>
      <c r="AK506" s="367"/>
      <c r="AL506" s="367"/>
      <c r="AM506" s="367"/>
      <c r="AN506" s="367"/>
      <c r="AO506" s="367"/>
      <c r="AP506" s="367"/>
      <c r="AQ506" s="367"/>
      <c r="AR506" s="367"/>
      <c r="AS506" s="367"/>
      <c r="AT506" s="367"/>
      <c r="AU506" s="367"/>
      <c r="AV506" s="367"/>
      <c r="AW506" s="367"/>
      <c r="AX506" s="367"/>
      <c r="AY506" s="367"/>
      <c r="AZ506" s="367"/>
      <c r="BA506" s="367"/>
      <c r="BB506" s="367"/>
      <c r="BC506" s="367"/>
      <c r="BD506" s="367"/>
      <c r="BE506" s="367"/>
      <c r="BF506" s="367"/>
      <c r="BG506" s="367"/>
      <c r="BH506" s="367"/>
      <c r="BI506" s="367"/>
      <c r="BJ506" s="367"/>
      <c r="BK506" s="269">
        <f t="shared" ref="BK506:BZ506" si="193">COUNTIFS($J$7:$J$551,"Thể chất",BK$7:BK$551,"0")</f>
        <v>0</v>
      </c>
      <c r="BL506" s="269">
        <f t="shared" si="193"/>
        <v>0</v>
      </c>
      <c r="BM506" s="269">
        <f t="shared" si="193"/>
        <v>0</v>
      </c>
      <c r="BN506" s="269">
        <f t="shared" si="193"/>
        <v>0</v>
      </c>
      <c r="BO506" s="269">
        <f t="shared" si="193"/>
        <v>0</v>
      </c>
      <c r="BP506" s="269">
        <f t="shared" si="193"/>
        <v>0</v>
      </c>
      <c r="BQ506" s="269">
        <f t="shared" si="193"/>
        <v>0</v>
      </c>
      <c r="BR506" s="269">
        <f t="shared" si="193"/>
        <v>0</v>
      </c>
      <c r="BS506" s="269">
        <f t="shared" si="193"/>
        <v>0</v>
      </c>
      <c r="BT506" s="269">
        <f t="shared" si="193"/>
        <v>0</v>
      </c>
      <c r="BU506" s="269">
        <f t="shared" si="193"/>
        <v>0</v>
      </c>
      <c r="BV506" s="269">
        <f t="shared" si="193"/>
        <v>0</v>
      </c>
      <c r="BW506" s="269">
        <f t="shared" si="193"/>
        <v>0</v>
      </c>
      <c r="BX506" s="269">
        <f t="shared" si="193"/>
        <v>0</v>
      </c>
      <c r="BY506" s="269">
        <f t="shared" si="193"/>
        <v>0</v>
      </c>
      <c r="BZ506" s="269">
        <f t="shared" si="193"/>
        <v>0</v>
      </c>
      <c r="CA506" s="269"/>
      <c r="CB506" s="367"/>
      <c r="CC506" s="367"/>
      <c r="CD506" s="367"/>
      <c r="CE506" s="367"/>
      <c r="CF506" s="367"/>
      <c r="CG506" s="367"/>
      <c r="CH506" s="367"/>
      <c r="CI506" s="367"/>
    </row>
    <row r="507" spans="1:87" s="36" customFormat="1" ht="15.75">
      <c r="A507" s="676"/>
      <c r="B507" s="677"/>
      <c r="C507" s="620" t="s">
        <v>1157</v>
      </c>
      <c r="D507" s="638"/>
      <c r="E507" s="639"/>
      <c r="F507" s="260"/>
      <c r="G507" s="367"/>
      <c r="H507" s="367"/>
      <c r="I507" s="367"/>
      <c r="J507" s="367"/>
      <c r="K507" s="367"/>
      <c r="L507" s="367"/>
      <c r="M507" s="367"/>
      <c r="N507" s="367"/>
      <c r="O507" s="367"/>
      <c r="P507" s="367"/>
      <c r="Q507" s="367"/>
      <c r="R507" s="367"/>
      <c r="S507" s="367"/>
      <c r="T507" s="367"/>
      <c r="U507" s="367"/>
      <c r="V507" s="367"/>
      <c r="W507" s="367"/>
      <c r="X507" s="367"/>
      <c r="Y507" s="367"/>
      <c r="Z507" s="367"/>
      <c r="AA507" s="367"/>
      <c r="AB507" s="367"/>
      <c r="AC507" s="367"/>
      <c r="AD507" s="367"/>
      <c r="AE507" s="367"/>
      <c r="AF507" s="367"/>
      <c r="AG507" s="367"/>
      <c r="AH507" s="367"/>
      <c r="AI507" s="367"/>
      <c r="AJ507" s="367"/>
      <c r="AK507" s="367"/>
      <c r="AL507" s="367"/>
      <c r="AM507" s="367"/>
      <c r="AN507" s="367"/>
      <c r="AO507" s="367"/>
      <c r="AP507" s="367"/>
      <c r="AQ507" s="367"/>
      <c r="AR507" s="367"/>
      <c r="AS507" s="367"/>
      <c r="AT507" s="367"/>
      <c r="AU507" s="367"/>
      <c r="AV507" s="367"/>
      <c r="AW507" s="367"/>
      <c r="AX507" s="367"/>
      <c r="AY507" s="367"/>
      <c r="AZ507" s="367"/>
      <c r="BA507" s="367"/>
      <c r="BB507" s="367"/>
      <c r="BC507" s="367"/>
      <c r="BD507" s="367"/>
      <c r="BE507" s="367"/>
      <c r="BF507" s="367"/>
      <c r="BG507" s="367"/>
      <c r="BH507" s="367"/>
      <c r="BI507" s="367"/>
      <c r="BJ507" s="367"/>
      <c r="BK507" s="263">
        <f t="shared" ref="BK507:BZ507" si="194">(((BK504*2)+(BK505*1)+(BK506*0)))/(BK504+BK505+BK506)</f>
        <v>2</v>
      </c>
      <c r="BL507" s="263">
        <f t="shared" si="194"/>
        <v>2</v>
      </c>
      <c r="BM507" s="263">
        <f t="shared" si="194"/>
        <v>2</v>
      </c>
      <c r="BN507" s="263">
        <f t="shared" si="194"/>
        <v>2</v>
      </c>
      <c r="BO507" s="263">
        <f t="shared" si="194"/>
        <v>2</v>
      </c>
      <c r="BP507" s="263">
        <f t="shared" si="194"/>
        <v>2</v>
      </c>
      <c r="BQ507" s="263">
        <f t="shared" si="194"/>
        <v>2</v>
      </c>
      <c r="BR507" s="263">
        <f t="shared" si="194"/>
        <v>2</v>
      </c>
      <c r="BS507" s="263">
        <f t="shared" si="194"/>
        <v>2</v>
      </c>
      <c r="BT507" s="263">
        <f t="shared" si="194"/>
        <v>2</v>
      </c>
      <c r="BU507" s="263">
        <f t="shared" si="194"/>
        <v>2</v>
      </c>
      <c r="BV507" s="263">
        <f t="shared" si="194"/>
        <v>2</v>
      </c>
      <c r="BW507" s="263">
        <f t="shared" si="194"/>
        <v>2</v>
      </c>
      <c r="BX507" s="263">
        <f t="shared" si="194"/>
        <v>2</v>
      </c>
      <c r="BY507" s="263">
        <f t="shared" si="194"/>
        <v>2</v>
      </c>
      <c r="BZ507" s="263">
        <f t="shared" si="194"/>
        <v>2</v>
      </c>
      <c r="CA507" s="640">
        <f>COUNTIF($BK508:$CA508,"Đ")</f>
        <v>16</v>
      </c>
      <c r="CB507" s="694">
        <f>CA507/COUNTA($BK508:$CA508)</f>
        <v>1</v>
      </c>
      <c r="CC507" s="640">
        <f>COUNTIF($BK508:$CA508,"CCG")</f>
        <v>0</v>
      </c>
      <c r="CD507" s="694">
        <f>CC507/COUNTA($BK508:$CA508)</f>
        <v>0</v>
      </c>
      <c r="CE507" s="640">
        <f>COUNTIF($BK508:$CA508,"CĐ")</f>
        <v>0</v>
      </c>
      <c r="CF507" s="694">
        <f>CE507/COUNTA($BK508:$CA508)</f>
        <v>0</v>
      </c>
      <c r="CG507" s="690">
        <f>(((CA507*2)+(CC507*1)+(CE507*0)))/(CA507+CC507+CE507)</f>
        <v>2</v>
      </c>
      <c r="CH507" s="690" t="str">
        <f>IF(CG507&gt;=1.6,"Đạt mục tiêu",IF(CG507&gt;=1,"Cần cố gắng","Chưa đạt"))</f>
        <v>Đạt mục tiêu</v>
      </c>
      <c r="CI507" s="690" t="str">
        <f>IF(CH507&gt;=1.6,"Đạt mục tiêu",IF(CH507&gt;=1,"Cần cố gắng","Chưa đạt"))</f>
        <v>Đạt mục tiêu</v>
      </c>
    </row>
    <row r="508" spans="1:87" s="36" customFormat="1" ht="15.75">
      <c r="A508" s="676"/>
      <c r="B508" s="677"/>
      <c r="C508" s="360"/>
      <c r="D508" s="361"/>
      <c r="E508" s="362"/>
      <c r="F508" s="260"/>
      <c r="G508" s="367"/>
      <c r="H508" s="367"/>
      <c r="I508" s="367"/>
      <c r="J508" s="367"/>
      <c r="K508" s="367"/>
      <c r="L508" s="367"/>
      <c r="M508" s="367"/>
      <c r="N508" s="367"/>
      <c r="O508" s="367"/>
      <c r="P508" s="367"/>
      <c r="Q508" s="367"/>
      <c r="R508" s="367"/>
      <c r="S508" s="367"/>
      <c r="T508" s="367"/>
      <c r="U508" s="367"/>
      <c r="V508" s="367"/>
      <c r="W508" s="367"/>
      <c r="X508" s="367"/>
      <c r="Y508" s="367"/>
      <c r="Z508" s="367"/>
      <c r="AA508" s="367"/>
      <c r="AB508" s="367"/>
      <c r="AC508" s="367"/>
      <c r="AD508" s="367"/>
      <c r="AE508" s="367"/>
      <c r="AF508" s="367"/>
      <c r="AG508" s="367"/>
      <c r="AH508" s="367"/>
      <c r="AI508" s="367"/>
      <c r="AJ508" s="367"/>
      <c r="AK508" s="367"/>
      <c r="AL508" s="367"/>
      <c r="AM508" s="367"/>
      <c r="AN508" s="367"/>
      <c r="AO508" s="367"/>
      <c r="AP508" s="367"/>
      <c r="AQ508" s="367"/>
      <c r="AR508" s="367"/>
      <c r="AS508" s="367"/>
      <c r="AT508" s="367"/>
      <c r="AU508" s="367"/>
      <c r="AV508" s="367"/>
      <c r="AW508" s="367"/>
      <c r="AX508" s="367"/>
      <c r="AY508" s="367"/>
      <c r="AZ508" s="367"/>
      <c r="BA508" s="367"/>
      <c r="BB508" s="367"/>
      <c r="BC508" s="367"/>
      <c r="BD508" s="367"/>
      <c r="BE508" s="367"/>
      <c r="BF508" s="367"/>
      <c r="BG508" s="367"/>
      <c r="BH508" s="367"/>
      <c r="BI508" s="367"/>
      <c r="BJ508" s="367"/>
      <c r="BK508" s="263" t="str">
        <f>IF(BK507&lt;1,"CĐ",IF(BK507&lt;1.6,"CCG","Đ"))</f>
        <v>Đ</v>
      </c>
      <c r="BL508" s="263" t="str">
        <f>IF(BL507&lt;1,"CĐ",IF(BL507&lt;1.6,"CCG","Đ"))</f>
        <v>Đ</v>
      </c>
      <c r="BM508" s="263" t="str">
        <f t="shared" ref="BM508:BZ508" si="195">IF(BM507&lt;1,"CĐ",IF(BM507&lt;1.6,"CCG","Đ"))</f>
        <v>Đ</v>
      </c>
      <c r="BN508" s="263" t="str">
        <f t="shared" si="195"/>
        <v>Đ</v>
      </c>
      <c r="BO508" s="263" t="str">
        <f t="shared" si="195"/>
        <v>Đ</v>
      </c>
      <c r="BP508" s="263" t="str">
        <f t="shared" si="195"/>
        <v>Đ</v>
      </c>
      <c r="BQ508" s="263" t="str">
        <f t="shared" si="195"/>
        <v>Đ</v>
      </c>
      <c r="BR508" s="263" t="str">
        <f t="shared" si="195"/>
        <v>Đ</v>
      </c>
      <c r="BS508" s="263" t="str">
        <f t="shared" si="195"/>
        <v>Đ</v>
      </c>
      <c r="BT508" s="263" t="str">
        <f t="shared" si="195"/>
        <v>Đ</v>
      </c>
      <c r="BU508" s="263" t="str">
        <f t="shared" si="195"/>
        <v>Đ</v>
      </c>
      <c r="BV508" s="263" t="str">
        <f t="shared" si="195"/>
        <v>Đ</v>
      </c>
      <c r="BW508" s="263" t="str">
        <f t="shared" si="195"/>
        <v>Đ</v>
      </c>
      <c r="BX508" s="263" t="str">
        <f t="shared" si="195"/>
        <v>Đ</v>
      </c>
      <c r="BY508" s="263" t="str">
        <f t="shared" si="195"/>
        <v>Đ</v>
      </c>
      <c r="BZ508" s="263" t="str">
        <f t="shared" si="195"/>
        <v>Đ</v>
      </c>
      <c r="CA508" s="640"/>
      <c r="CB508" s="694"/>
      <c r="CC508" s="640"/>
      <c r="CD508" s="694"/>
      <c r="CE508" s="640"/>
      <c r="CF508" s="694"/>
      <c r="CG508" s="690"/>
      <c r="CH508" s="690"/>
      <c r="CI508" s="690"/>
    </row>
    <row r="509" spans="1:87" s="36" customFormat="1" ht="15.75">
      <c r="A509" s="676"/>
      <c r="B509" s="676" t="s">
        <v>1161</v>
      </c>
      <c r="C509" s="270" t="s">
        <v>1147</v>
      </c>
      <c r="D509" s="265"/>
      <c r="E509" s="266"/>
      <c r="F509" s="265"/>
      <c r="G509" s="189"/>
      <c r="H509" s="189"/>
      <c r="I509" s="189"/>
      <c r="J509" s="189"/>
      <c r="K509" s="189"/>
      <c r="L509" s="189"/>
      <c r="M509" s="189"/>
      <c r="N509" s="189"/>
      <c r="O509" s="189"/>
      <c r="P509" s="189"/>
      <c r="Q509" s="189"/>
      <c r="R509" s="189"/>
      <c r="S509" s="189"/>
      <c r="T509" s="189"/>
      <c r="U509" s="189"/>
      <c r="V509" s="189"/>
      <c r="W509" s="189"/>
      <c r="X509" s="189"/>
      <c r="Y509" s="189"/>
      <c r="Z509" s="189"/>
      <c r="AA509" s="189"/>
      <c r="AB509" s="189"/>
      <c r="AC509" s="189"/>
      <c r="AD509" s="189"/>
      <c r="AE509" s="189"/>
      <c r="AF509" s="189"/>
      <c r="AG509" s="189"/>
      <c r="AH509" s="189"/>
      <c r="AI509" s="189"/>
      <c r="AJ509" s="189"/>
      <c r="AK509" s="189"/>
      <c r="AL509" s="189"/>
      <c r="AM509" s="189"/>
      <c r="AN509" s="189"/>
      <c r="AO509" s="189"/>
      <c r="AP509" s="189"/>
      <c r="AQ509" s="189"/>
      <c r="AR509" s="189"/>
      <c r="AS509" s="189"/>
      <c r="AT509" s="189"/>
      <c r="AU509" s="189"/>
      <c r="AV509" s="189"/>
      <c r="AW509" s="189"/>
      <c r="AX509" s="189"/>
      <c r="AY509" s="189"/>
      <c r="AZ509" s="189"/>
      <c r="BA509" s="189"/>
      <c r="BB509" s="189"/>
      <c r="BC509" s="189"/>
      <c r="BD509" s="189"/>
      <c r="BE509" s="189"/>
      <c r="BF509" s="189"/>
      <c r="BG509" s="189"/>
      <c r="BH509" s="189"/>
      <c r="BI509" s="189"/>
      <c r="BJ509" s="189"/>
      <c r="BK509" s="271">
        <f t="shared" ref="BK509:BZ509" si="196">COUNTIFS($J$7:$J$551,"Nhận thức",BK$7:BK$551,"2")</f>
        <v>0</v>
      </c>
      <c r="BL509" s="271">
        <f t="shared" si="196"/>
        <v>0</v>
      </c>
      <c r="BM509" s="271">
        <f t="shared" si="196"/>
        <v>0</v>
      </c>
      <c r="BN509" s="271">
        <f t="shared" si="196"/>
        <v>0</v>
      </c>
      <c r="BO509" s="271">
        <f t="shared" si="196"/>
        <v>0</v>
      </c>
      <c r="BP509" s="271">
        <f t="shared" si="196"/>
        <v>0</v>
      </c>
      <c r="BQ509" s="271">
        <f t="shared" si="196"/>
        <v>0</v>
      </c>
      <c r="BR509" s="271">
        <f t="shared" si="196"/>
        <v>0</v>
      </c>
      <c r="BS509" s="271">
        <f t="shared" si="196"/>
        <v>0</v>
      </c>
      <c r="BT509" s="271">
        <f t="shared" si="196"/>
        <v>0</v>
      </c>
      <c r="BU509" s="271">
        <f t="shared" si="196"/>
        <v>0</v>
      </c>
      <c r="BV509" s="271">
        <f t="shared" si="196"/>
        <v>0</v>
      </c>
      <c r="BW509" s="271">
        <f t="shared" si="196"/>
        <v>0</v>
      </c>
      <c r="BX509" s="271">
        <f t="shared" si="196"/>
        <v>0</v>
      </c>
      <c r="BY509" s="271">
        <f t="shared" si="196"/>
        <v>0</v>
      </c>
      <c r="BZ509" s="271">
        <f t="shared" si="196"/>
        <v>0</v>
      </c>
      <c r="CA509" s="271"/>
      <c r="CB509" s="189"/>
      <c r="CC509" s="189"/>
      <c r="CD509" s="189"/>
      <c r="CE509" s="189"/>
      <c r="CF509" s="189"/>
      <c r="CG509" s="189"/>
      <c r="CH509" s="189"/>
      <c r="CI509" s="189"/>
    </row>
    <row r="510" spans="1:87" s="36" customFormat="1" ht="15.75">
      <c r="A510" s="676"/>
      <c r="B510" s="676"/>
      <c r="C510" s="270" t="s">
        <v>1148</v>
      </c>
      <c r="D510" s="265"/>
      <c r="E510" s="266"/>
      <c r="F510" s="265"/>
      <c r="G510" s="189"/>
      <c r="H510" s="189"/>
      <c r="I510" s="189"/>
      <c r="J510" s="189"/>
      <c r="K510" s="189"/>
      <c r="L510" s="189"/>
      <c r="M510" s="189"/>
      <c r="N510" s="189"/>
      <c r="O510" s="189"/>
      <c r="P510" s="189"/>
      <c r="Q510" s="189"/>
      <c r="R510" s="189"/>
      <c r="S510" s="189"/>
      <c r="T510" s="189"/>
      <c r="U510" s="189"/>
      <c r="V510" s="189"/>
      <c r="W510" s="189"/>
      <c r="X510" s="189"/>
      <c r="Y510" s="189"/>
      <c r="Z510" s="189"/>
      <c r="AA510" s="189"/>
      <c r="AB510" s="189"/>
      <c r="AC510" s="189"/>
      <c r="AD510" s="189"/>
      <c r="AE510" s="189"/>
      <c r="AF510" s="189"/>
      <c r="AG510" s="189"/>
      <c r="AH510" s="189"/>
      <c r="AI510" s="189"/>
      <c r="AJ510" s="189"/>
      <c r="AK510" s="189"/>
      <c r="AL510" s="189"/>
      <c r="AM510" s="189"/>
      <c r="AN510" s="189"/>
      <c r="AO510" s="189"/>
      <c r="AP510" s="189"/>
      <c r="AQ510" s="189"/>
      <c r="AR510" s="189"/>
      <c r="AS510" s="189"/>
      <c r="AT510" s="189"/>
      <c r="AU510" s="189"/>
      <c r="AV510" s="189"/>
      <c r="AW510" s="189"/>
      <c r="AX510" s="189"/>
      <c r="AY510" s="189"/>
      <c r="AZ510" s="189"/>
      <c r="BA510" s="189"/>
      <c r="BB510" s="189"/>
      <c r="BC510" s="189"/>
      <c r="BD510" s="189"/>
      <c r="BE510" s="189"/>
      <c r="BF510" s="189"/>
      <c r="BG510" s="189"/>
      <c r="BH510" s="189"/>
      <c r="BI510" s="189"/>
      <c r="BJ510" s="189"/>
      <c r="BK510" s="271">
        <f t="shared" ref="BK510:BZ510" si="197">COUNTIFS($J$7:$J$551,"Nhận thức",BK$7:BK$551,"1")</f>
        <v>0</v>
      </c>
      <c r="BL510" s="271">
        <f t="shared" si="197"/>
        <v>0</v>
      </c>
      <c r="BM510" s="271">
        <f t="shared" si="197"/>
        <v>0</v>
      </c>
      <c r="BN510" s="271">
        <f t="shared" si="197"/>
        <v>0</v>
      </c>
      <c r="BO510" s="271">
        <f t="shared" si="197"/>
        <v>0</v>
      </c>
      <c r="BP510" s="271">
        <f t="shared" si="197"/>
        <v>0</v>
      </c>
      <c r="BQ510" s="271">
        <f t="shared" si="197"/>
        <v>0</v>
      </c>
      <c r="BR510" s="271">
        <f t="shared" si="197"/>
        <v>0</v>
      </c>
      <c r="BS510" s="271">
        <f t="shared" si="197"/>
        <v>0</v>
      </c>
      <c r="BT510" s="271">
        <f t="shared" si="197"/>
        <v>0</v>
      </c>
      <c r="BU510" s="271">
        <f t="shared" si="197"/>
        <v>0</v>
      </c>
      <c r="BV510" s="271">
        <f t="shared" si="197"/>
        <v>0</v>
      </c>
      <c r="BW510" s="271">
        <f t="shared" si="197"/>
        <v>0</v>
      </c>
      <c r="BX510" s="271">
        <f t="shared" si="197"/>
        <v>0</v>
      </c>
      <c r="BY510" s="271">
        <f t="shared" si="197"/>
        <v>0</v>
      </c>
      <c r="BZ510" s="271">
        <f t="shared" si="197"/>
        <v>0</v>
      </c>
      <c r="CA510" s="271"/>
      <c r="CB510" s="189"/>
      <c r="CC510" s="189"/>
      <c r="CD510" s="189"/>
      <c r="CE510" s="189"/>
      <c r="CF510" s="189"/>
      <c r="CG510" s="189"/>
      <c r="CH510" s="189"/>
      <c r="CI510" s="189"/>
    </row>
    <row r="511" spans="1:87" s="36" customFormat="1" ht="15.75">
      <c r="A511" s="676"/>
      <c r="B511" s="676"/>
      <c r="C511" s="270" t="s">
        <v>1149</v>
      </c>
      <c r="D511" s="265"/>
      <c r="E511" s="266"/>
      <c r="F511" s="265"/>
      <c r="G511" s="189"/>
      <c r="H511" s="189"/>
      <c r="I511" s="189"/>
      <c r="J511" s="189"/>
      <c r="K511" s="189"/>
      <c r="L511" s="189"/>
      <c r="M511" s="189"/>
      <c r="N511" s="189"/>
      <c r="O511" s="189"/>
      <c r="P511" s="189"/>
      <c r="Q511" s="189"/>
      <c r="R511" s="189"/>
      <c r="S511" s="189"/>
      <c r="T511" s="189"/>
      <c r="U511" s="189"/>
      <c r="V511" s="189"/>
      <c r="W511" s="189"/>
      <c r="X511" s="189"/>
      <c r="Y511" s="189"/>
      <c r="Z511" s="189"/>
      <c r="AA511" s="189"/>
      <c r="AB511" s="189"/>
      <c r="AC511" s="189"/>
      <c r="AD511" s="189"/>
      <c r="AE511" s="189"/>
      <c r="AF511" s="189"/>
      <c r="AG511" s="189"/>
      <c r="AH511" s="189"/>
      <c r="AI511" s="189"/>
      <c r="AJ511" s="189"/>
      <c r="AK511" s="189"/>
      <c r="AL511" s="189"/>
      <c r="AM511" s="189"/>
      <c r="AN511" s="189"/>
      <c r="AO511" s="189"/>
      <c r="AP511" s="189"/>
      <c r="AQ511" s="189"/>
      <c r="AR511" s="189"/>
      <c r="AS511" s="189"/>
      <c r="AT511" s="189"/>
      <c r="AU511" s="189"/>
      <c r="AV511" s="189"/>
      <c r="AW511" s="189"/>
      <c r="AX511" s="189"/>
      <c r="AY511" s="189"/>
      <c r="AZ511" s="189"/>
      <c r="BA511" s="189"/>
      <c r="BB511" s="189"/>
      <c r="BC511" s="189"/>
      <c r="BD511" s="189"/>
      <c r="BE511" s="189"/>
      <c r="BF511" s="189"/>
      <c r="BG511" s="189"/>
      <c r="BH511" s="189"/>
      <c r="BI511" s="189"/>
      <c r="BJ511" s="189"/>
      <c r="BK511" s="271">
        <f t="shared" ref="BK511:BZ511" si="198">COUNTIFS($J$7:$J$551,"Nhận thức",BK$7:BK$551,"0")</f>
        <v>0</v>
      </c>
      <c r="BL511" s="271">
        <f t="shared" si="198"/>
        <v>0</v>
      </c>
      <c r="BM511" s="271">
        <f t="shared" si="198"/>
        <v>0</v>
      </c>
      <c r="BN511" s="271">
        <f t="shared" si="198"/>
        <v>0</v>
      </c>
      <c r="BO511" s="271">
        <f t="shared" si="198"/>
        <v>0</v>
      </c>
      <c r="BP511" s="271">
        <f t="shared" si="198"/>
        <v>0</v>
      </c>
      <c r="BQ511" s="271">
        <f t="shared" si="198"/>
        <v>0</v>
      </c>
      <c r="BR511" s="271">
        <f t="shared" si="198"/>
        <v>0</v>
      </c>
      <c r="BS511" s="271">
        <f t="shared" si="198"/>
        <v>0</v>
      </c>
      <c r="BT511" s="271">
        <f t="shared" si="198"/>
        <v>0</v>
      </c>
      <c r="BU511" s="271">
        <f t="shared" si="198"/>
        <v>0</v>
      </c>
      <c r="BV511" s="271">
        <f t="shared" si="198"/>
        <v>0</v>
      </c>
      <c r="BW511" s="271">
        <f t="shared" si="198"/>
        <v>0</v>
      </c>
      <c r="BX511" s="271">
        <f t="shared" si="198"/>
        <v>0</v>
      </c>
      <c r="BY511" s="271">
        <f t="shared" si="198"/>
        <v>0</v>
      </c>
      <c r="BZ511" s="271">
        <f t="shared" si="198"/>
        <v>0</v>
      </c>
      <c r="CA511" s="271"/>
      <c r="CB511" s="189"/>
      <c r="CC511" s="189"/>
      <c r="CD511" s="189"/>
      <c r="CE511" s="189"/>
      <c r="CF511" s="189"/>
      <c r="CG511" s="189"/>
      <c r="CH511" s="189"/>
      <c r="CI511" s="189"/>
    </row>
    <row r="512" spans="1:87" s="36" customFormat="1" ht="15.75">
      <c r="A512" s="676"/>
      <c r="B512" s="676"/>
      <c r="C512" s="632" t="s">
        <v>1158</v>
      </c>
      <c r="D512" s="621"/>
      <c r="E512" s="622"/>
      <c r="F512" s="265"/>
      <c r="G512" s="189"/>
      <c r="H512" s="189"/>
      <c r="I512" s="189"/>
      <c r="J512" s="189"/>
      <c r="K512" s="189"/>
      <c r="L512" s="189"/>
      <c r="M512" s="189"/>
      <c r="N512" s="189"/>
      <c r="O512" s="189"/>
      <c r="P512" s="189"/>
      <c r="Q512" s="189"/>
      <c r="R512" s="189"/>
      <c r="S512" s="189"/>
      <c r="T512" s="189"/>
      <c r="U512" s="189"/>
      <c r="V512" s="189"/>
      <c r="W512" s="189"/>
      <c r="X512" s="189"/>
      <c r="Y512" s="189"/>
      <c r="Z512" s="189"/>
      <c r="AA512" s="189"/>
      <c r="AB512" s="189"/>
      <c r="AC512" s="189"/>
      <c r="AD512" s="189"/>
      <c r="AE512" s="189"/>
      <c r="AF512" s="189"/>
      <c r="AG512" s="189"/>
      <c r="AH512" s="189"/>
      <c r="AI512" s="189"/>
      <c r="AJ512" s="189"/>
      <c r="AK512" s="189"/>
      <c r="AL512" s="189"/>
      <c r="AM512" s="189"/>
      <c r="AN512" s="189"/>
      <c r="AO512" s="189"/>
      <c r="AP512" s="189"/>
      <c r="AQ512" s="189"/>
      <c r="AR512" s="189"/>
      <c r="AS512" s="189"/>
      <c r="AT512" s="189"/>
      <c r="AU512" s="189"/>
      <c r="AV512" s="189"/>
      <c r="AW512" s="189"/>
      <c r="AX512" s="189"/>
      <c r="AY512" s="189"/>
      <c r="AZ512" s="189"/>
      <c r="BA512" s="189"/>
      <c r="BB512" s="189"/>
      <c r="BC512" s="189"/>
      <c r="BD512" s="189"/>
      <c r="BE512" s="189"/>
      <c r="BF512" s="189"/>
      <c r="BG512" s="189"/>
      <c r="BH512" s="189"/>
      <c r="BI512" s="189"/>
      <c r="BJ512" s="189"/>
      <c r="BK512" s="268" t="e">
        <f t="shared" ref="BK512:BZ512" si="199">(((BK509*2)+(BK510*1)+(BK511*0)))/(BK509+BK510+BK511)</f>
        <v>#DIV/0!</v>
      </c>
      <c r="BL512" s="268" t="e">
        <f t="shared" si="199"/>
        <v>#DIV/0!</v>
      </c>
      <c r="BM512" s="268" t="e">
        <f t="shared" si="199"/>
        <v>#DIV/0!</v>
      </c>
      <c r="BN512" s="268" t="e">
        <f t="shared" si="199"/>
        <v>#DIV/0!</v>
      </c>
      <c r="BO512" s="268" t="e">
        <f t="shared" si="199"/>
        <v>#DIV/0!</v>
      </c>
      <c r="BP512" s="268" t="e">
        <f t="shared" si="199"/>
        <v>#DIV/0!</v>
      </c>
      <c r="BQ512" s="268" t="e">
        <f t="shared" si="199"/>
        <v>#DIV/0!</v>
      </c>
      <c r="BR512" s="268" t="e">
        <f t="shared" si="199"/>
        <v>#DIV/0!</v>
      </c>
      <c r="BS512" s="268" t="e">
        <f t="shared" si="199"/>
        <v>#DIV/0!</v>
      </c>
      <c r="BT512" s="268" t="e">
        <f t="shared" si="199"/>
        <v>#DIV/0!</v>
      </c>
      <c r="BU512" s="268" t="e">
        <f t="shared" si="199"/>
        <v>#DIV/0!</v>
      </c>
      <c r="BV512" s="268" t="e">
        <f t="shared" si="199"/>
        <v>#DIV/0!</v>
      </c>
      <c r="BW512" s="268" t="e">
        <f t="shared" si="199"/>
        <v>#DIV/0!</v>
      </c>
      <c r="BX512" s="268" t="e">
        <f t="shared" si="199"/>
        <v>#DIV/0!</v>
      </c>
      <c r="BY512" s="268" t="e">
        <f t="shared" si="199"/>
        <v>#DIV/0!</v>
      </c>
      <c r="BZ512" s="268" t="e">
        <f t="shared" si="199"/>
        <v>#DIV/0!</v>
      </c>
      <c r="CA512" s="619">
        <f>COUNTIF($BK513:$CA513,"Đ")</f>
        <v>0</v>
      </c>
      <c r="CB512" s="691">
        <f>CA512/COUNTA($BK513:$CA513)</f>
        <v>0</v>
      </c>
      <c r="CC512" s="619">
        <f>COUNTIF($BK513:$CA513,"CCG")</f>
        <v>0</v>
      </c>
      <c r="CD512" s="691">
        <f>CC512/COUNTA($BK513:$CA513)</f>
        <v>0</v>
      </c>
      <c r="CE512" s="619">
        <f>COUNTIF($BK513:$CA513,"CĐ")</f>
        <v>0</v>
      </c>
      <c r="CF512" s="691">
        <f>CE512/COUNTA($BK513:$CA513)</f>
        <v>0</v>
      </c>
      <c r="CG512" s="692" t="e">
        <f>(((CA512*2)+(CC512*1)+(CE512*0)))/(CA512+CC512+CE512)</f>
        <v>#DIV/0!</v>
      </c>
      <c r="CH512" s="692" t="e">
        <f>IF(CG512&gt;=1.6,"Đạt mục tiêu",IF(CG512&gt;=1,"Cần cố gắng","Chưa đạt"))</f>
        <v>#DIV/0!</v>
      </c>
      <c r="CI512" s="692" t="e">
        <f>IF(CH512&gt;=1.6,"Đạt mục tiêu",IF(CH512&gt;=1,"Cần cố gắng","Chưa đạt"))</f>
        <v>#DIV/0!</v>
      </c>
    </row>
    <row r="513" spans="1:87" s="36" customFormat="1" ht="15.75">
      <c r="A513" s="676"/>
      <c r="B513" s="676"/>
      <c r="C513" s="633"/>
      <c r="D513" s="624"/>
      <c r="E513" s="625"/>
      <c r="F513" s="265"/>
      <c r="G513" s="189"/>
      <c r="H513" s="189"/>
      <c r="I513" s="189"/>
      <c r="J513" s="189"/>
      <c r="K513" s="189"/>
      <c r="L513" s="189"/>
      <c r="M513" s="189"/>
      <c r="N513" s="189"/>
      <c r="O513" s="189"/>
      <c r="P513" s="189"/>
      <c r="Q513" s="189"/>
      <c r="R513" s="189"/>
      <c r="S513" s="189"/>
      <c r="T513" s="189"/>
      <c r="U513" s="189"/>
      <c r="V513" s="189"/>
      <c r="W513" s="189"/>
      <c r="X513" s="189"/>
      <c r="Y513" s="189"/>
      <c r="Z513" s="189"/>
      <c r="AA513" s="189"/>
      <c r="AB513" s="189"/>
      <c r="AC513" s="189"/>
      <c r="AD513" s="189"/>
      <c r="AE513" s="189"/>
      <c r="AF513" s="189"/>
      <c r="AG513" s="189"/>
      <c r="AH513" s="189"/>
      <c r="AI513" s="189"/>
      <c r="AJ513" s="189"/>
      <c r="AK513" s="189"/>
      <c r="AL513" s="189"/>
      <c r="AM513" s="189"/>
      <c r="AN513" s="189"/>
      <c r="AO513" s="189"/>
      <c r="AP513" s="189"/>
      <c r="AQ513" s="189"/>
      <c r="AR513" s="189"/>
      <c r="AS513" s="189"/>
      <c r="AT513" s="189"/>
      <c r="AU513" s="189"/>
      <c r="AV513" s="189"/>
      <c r="AW513" s="189"/>
      <c r="AX513" s="189"/>
      <c r="AY513" s="189"/>
      <c r="AZ513" s="189"/>
      <c r="BA513" s="189"/>
      <c r="BB513" s="189"/>
      <c r="BC513" s="189"/>
      <c r="BD513" s="189"/>
      <c r="BE513" s="189"/>
      <c r="BF513" s="189"/>
      <c r="BG513" s="189"/>
      <c r="BH513" s="189"/>
      <c r="BI513" s="189"/>
      <c r="BJ513" s="189"/>
      <c r="BK513" s="268" t="e">
        <f>IF(BK512&lt;1,"CĐ",IF(BK512&lt;1.6,"CCG","Đ"))</f>
        <v>#DIV/0!</v>
      </c>
      <c r="BL513" s="268" t="e">
        <f>IF(BL512&lt;1,"CĐ",IF(BL512&lt;1.6,"CCG","Đ"))</f>
        <v>#DIV/0!</v>
      </c>
      <c r="BM513" s="268" t="e">
        <f t="shared" ref="BM513:BZ513" si="200">IF(BM512&lt;1,"CĐ",IF(BM512&lt;1.6,"CCG","Đ"))</f>
        <v>#DIV/0!</v>
      </c>
      <c r="BN513" s="268" t="e">
        <f t="shared" si="200"/>
        <v>#DIV/0!</v>
      </c>
      <c r="BO513" s="268" t="e">
        <f t="shared" si="200"/>
        <v>#DIV/0!</v>
      </c>
      <c r="BP513" s="268" t="e">
        <f t="shared" si="200"/>
        <v>#DIV/0!</v>
      </c>
      <c r="BQ513" s="268" t="e">
        <f t="shared" si="200"/>
        <v>#DIV/0!</v>
      </c>
      <c r="BR513" s="268" t="e">
        <f t="shared" si="200"/>
        <v>#DIV/0!</v>
      </c>
      <c r="BS513" s="268" t="e">
        <f t="shared" si="200"/>
        <v>#DIV/0!</v>
      </c>
      <c r="BT513" s="268" t="e">
        <f t="shared" si="200"/>
        <v>#DIV/0!</v>
      </c>
      <c r="BU513" s="268" t="e">
        <f t="shared" si="200"/>
        <v>#DIV/0!</v>
      </c>
      <c r="BV513" s="268" t="e">
        <f t="shared" si="200"/>
        <v>#DIV/0!</v>
      </c>
      <c r="BW513" s="268" t="e">
        <f t="shared" si="200"/>
        <v>#DIV/0!</v>
      </c>
      <c r="BX513" s="268" t="e">
        <f t="shared" si="200"/>
        <v>#DIV/0!</v>
      </c>
      <c r="BY513" s="268" t="e">
        <f t="shared" si="200"/>
        <v>#DIV/0!</v>
      </c>
      <c r="BZ513" s="268" t="e">
        <f t="shared" si="200"/>
        <v>#DIV/0!</v>
      </c>
      <c r="CA513" s="619"/>
      <c r="CB513" s="691"/>
      <c r="CC513" s="619"/>
      <c r="CD513" s="691"/>
      <c r="CE513" s="619"/>
      <c r="CF513" s="691"/>
      <c r="CG513" s="692"/>
      <c r="CH513" s="692"/>
      <c r="CI513" s="692"/>
    </row>
    <row r="514" spans="1:87" s="36" customFormat="1" ht="15.75">
      <c r="A514" s="676"/>
      <c r="B514" s="677" t="s">
        <v>1159</v>
      </c>
      <c r="C514" s="262" t="s">
        <v>1147</v>
      </c>
      <c r="D514" s="260"/>
      <c r="E514" s="259"/>
      <c r="F514" s="260"/>
      <c r="G514" s="367"/>
      <c r="H514" s="367"/>
      <c r="I514" s="367"/>
      <c r="J514" s="367"/>
      <c r="K514" s="367"/>
      <c r="L514" s="367"/>
      <c r="M514" s="367"/>
      <c r="N514" s="367"/>
      <c r="O514" s="367"/>
      <c r="P514" s="367"/>
      <c r="Q514" s="367"/>
      <c r="R514" s="367"/>
      <c r="S514" s="367"/>
      <c r="T514" s="367"/>
      <c r="U514" s="367"/>
      <c r="V514" s="367"/>
      <c r="W514" s="367"/>
      <c r="X514" s="367"/>
      <c r="Y514" s="367"/>
      <c r="Z514" s="367"/>
      <c r="AA514" s="367"/>
      <c r="AB514" s="367"/>
      <c r="AC514" s="367"/>
      <c r="AD514" s="367"/>
      <c r="AE514" s="367"/>
      <c r="AF514" s="367"/>
      <c r="AG514" s="367"/>
      <c r="AH514" s="367"/>
      <c r="AI514" s="367"/>
      <c r="AJ514" s="367"/>
      <c r="AK514" s="367"/>
      <c r="AL514" s="367"/>
      <c r="AM514" s="367"/>
      <c r="AN514" s="367"/>
      <c r="AO514" s="367"/>
      <c r="AP514" s="367"/>
      <c r="AQ514" s="367"/>
      <c r="AR514" s="367"/>
      <c r="AS514" s="367"/>
      <c r="AT514" s="367"/>
      <c r="AU514" s="367"/>
      <c r="AV514" s="367"/>
      <c r="AW514" s="367"/>
      <c r="AX514" s="367"/>
      <c r="AY514" s="367"/>
      <c r="AZ514" s="367"/>
      <c r="BA514" s="367"/>
      <c r="BB514" s="367"/>
      <c r="BC514" s="367"/>
      <c r="BD514" s="367"/>
      <c r="BE514" s="367"/>
      <c r="BF514" s="367"/>
      <c r="BG514" s="367"/>
      <c r="BH514" s="367"/>
      <c r="BI514" s="367"/>
      <c r="BJ514" s="367"/>
      <c r="BK514" s="269">
        <f t="shared" ref="BK514:BZ514" si="201">COUNTIFS($J$7:$J$551,"Ngôn ngữ",BK$7:BK$551,"2")</f>
        <v>0</v>
      </c>
      <c r="BL514" s="269">
        <f t="shared" si="201"/>
        <v>0</v>
      </c>
      <c r="BM514" s="269">
        <f t="shared" si="201"/>
        <v>0</v>
      </c>
      <c r="BN514" s="269">
        <f t="shared" si="201"/>
        <v>0</v>
      </c>
      <c r="BO514" s="269">
        <f t="shared" si="201"/>
        <v>0</v>
      </c>
      <c r="BP514" s="269">
        <f t="shared" si="201"/>
        <v>0</v>
      </c>
      <c r="BQ514" s="269">
        <f t="shared" si="201"/>
        <v>0</v>
      </c>
      <c r="BR514" s="269">
        <f t="shared" si="201"/>
        <v>0</v>
      </c>
      <c r="BS514" s="269">
        <f t="shared" si="201"/>
        <v>0</v>
      </c>
      <c r="BT514" s="269">
        <f t="shared" si="201"/>
        <v>0</v>
      </c>
      <c r="BU514" s="269">
        <f t="shared" si="201"/>
        <v>0</v>
      </c>
      <c r="BV514" s="269">
        <f t="shared" si="201"/>
        <v>0</v>
      </c>
      <c r="BW514" s="269">
        <f t="shared" si="201"/>
        <v>0</v>
      </c>
      <c r="BX514" s="269">
        <f t="shared" si="201"/>
        <v>0</v>
      </c>
      <c r="BY514" s="269">
        <f t="shared" si="201"/>
        <v>0</v>
      </c>
      <c r="BZ514" s="269">
        <f t="shared" si="201"/>
        <v>0</v>
      </c>
      <c r="CA514" s="269"/>
      <c r="CB514" s="367"/>
      <c r="CC514" s="367"/>
      <c r="CD514" s="367"/>
      <c r="CE514" s="367"/>
      <c r="CF514" s="367"/>
      <c r="CG514" s="367"/>
      <c r="CH514" s="367"/>
      <c r="CI514" s="367"/>
    </row>
    <row r="515" spans="1:87" s="36" customFormat="1" ht="15.75">
      <c r="A515" s="676"/>
      <c r="B515" s="677"/>
      <c r="C515" s="262" t="s">
        <v>1148</v>
      </c>
      <c r="D515" s="260"/>
      <c r="E515" s="259"/>
      <c r="F515" s="260"/>
      <c r="G515" s="367"/>
      <c r="H515" s="367"/>
      <c r="I515" s="367"/>
      <c r="J515" s="367"/>
      <c r="K515" s="367"/>
      <c r="L515" s="367"/>
      <c r="M515" s="367"/>
      <c r="N515" s="367"/>
      <c r="O515" s="367"/>
      <c r="P515" s="367"/>
      <c r="Q515" s="367"/>
      <c r="R515" s="367"/>
      <c r="S515" s="367"/>
      <c r="T515" s="367"/>
      <c r="U515" s="367"/>
      <c r="V515" s="367"/>
      <c r="W515" s="367"/>
      <c r="X515" s="367"/>
      <c r="Y515" s="367"/>
      <c r="Z515" s="367"/>
      <c r="AA515" s="367"/>
      <c r="AB515" s="367"/>
      <c r="AC515" s="367"/>
      <c r="AD515" s="367"/>
      <c r="AE515" s="367"/>
      <c r="AF515" s="367"/>
      <c r="AG515" s="367"/>
      <c r="AH515" s="367"/>
      <c r="AI515" s="367"/>
      <c r="AJ515" s="367"/>
      <c r="AK515" s="367"/>
      <c r="AL515" s="367"/>
      <c r="AM515" s="367"/>
      <c r="AN515" s="367"/>
      <c r="AO515" s="367"/>
      <c r="AP515" s="367"/>
      <c r="AQ515" s="367"/>
      <c r="AR515" s="367"/>
      <c r="AS515" s="367"/>
      <c r="AT515" s="367"/>
      <c r="AU515" s="367"/>
      <c r="AV515" s="367"/>
      <c r="AW515" s="367"/>
      <c r="AX515" s="367"/>
      <c r="AY515" s="367"/>
      <c r="AZ515" s="367"/>
      <c r="BA515" s="367"/>
      <c r="BB515" s="367"/>
      <c r="BC515" s="367"/>
      <c r="BD515" s="367"/>
      <c r="BE515" s="367"/>
      <c r="BF515" s="367"/>
      <c r="BG515" s="367"/>
      <c r="BH515" s="367"/>
      <c r="BI515" s="367"/>
      <c r="BJ515" s="367"/>
      <c r="BK515" s="269">
        <f t="shared" ref="BK515:BZ515" si="202">COUNTIFS($J$7:$J$551,"Ngôn ngữ",BK$7:BK$551,"1")</f>
        <v>0</v>
      </c>
      <c r="BL515" s="269">
        <f t="shared" si="202"/>
        <v>0</v>
      </c>
      <c r="BM515" s="269">
        <f t="shared" si="202"/>
        <v>0</v>
      </c>
      <c r="BN515" s="269">
        <f t="shared" si="202"/>
        <v>0</v>
      </c>
      <c r="BO515" s="269">
        <f t="shared" si="202"/>
        <v>0</v>
      </c>
      <c r="BP515" s="269">
        <f t="shared" si="202"/>
        <v>0</v>
      </c>
      <c r="BQ515" s="269">
        <f t="shared" si="202"/>
        <v>0</v>
      </c>
      <c r="BR515" s="269">
        <f t="shared" si="202"/>
        <v>0</v>
      </c>
      <c r="BS515" s="269">
        <f t="shared" si="202"/>
        <v>0</v>
      </c>
      <c r="BT515" s="269">
        <f t="shared" si="202"/>
        <v>0</v>
      </c>
      <c r="BU515" s="269">
        <f t="shared" si="202"/>
        <v>0</v>
      </c>
      <c r="BV515" s="269">
        <f t="shared" si="202"/>
        <v>0</v>
      </c>
      <c r="BW515" s="269">
        <f t="shared" si="202"/>
        <v>0</v>
      </c>
      <c r="BX515" s="269">
        <f t="shared" si="202"/>
        <v>0</v>
      </c>
      <c r="BY515" s="269">
        <f t="shared" si="202"/>
        <v>0</v>
      </c>
      <c r="BZ515" s="269">
        <f t="shared" si="202"/>
        <v>0</v>
      </c>
      <c r="CA515" s="269"/>
      <c r="CB515" s="367"/>
      <c r="CC515" s="367"/>
      <c r="CD515" s="367"/>
      <c r="CE515" s="367"/>
      <c r="CF515" s="367"/>
      <c r="CG515" s="367"/>
      <c r="CH515" s="367"/>
      <c r="CI515" s="367"/>
    </row>
    <row r="516" spans="1:87" s="36" customFormat="1" ht="15.75">
      <c r="A516" s="676"/>
      <c r="B516" s="677"/>
      <c r="C516" s="262" t="s">
        <v>1149</v>
      </c>
      <c r="D516" s="260"/>
      <c r="E516" s="259"/>
      <c r="F516" s="260"/>
      <c r="G516" s="367"/>
      <c r="H516" s="367"/>
      <c r="I516" s="367"/>
      <c r="J516" s="367"/>
      <c r="K516" s="367"/>
      <c r="L516" s="367"/>
      <c r="M516" s="367"/>
      <c r="N516" s="367"/>
      <c r="O516" s="367"/>
      <c r="P516" s="367"/>
      <c r="Q516" s="367"/>
      <c r="R516" s="367"/>
      <c r="S516" s="367"/>
      <c r="T516" s="367"/>
      <c r="U516" s="367"/>
      <c r="V516" s="367"/>
      <c r="W516" s="367"/>
      <c r="X516" s="367"/>
      <c r="Y516" s="367"/>
      <c r="Z516" s="367"/>
      <c r="AA516" s="367"/>
      <c r="AB516" s="367"/>
      <c r="AC516" s="367"/>
      <c r="AD516" s="367"/>
      <c r="AE516" s="367"/>
      <c r="AF516" s="367"/>
      <c r="AG516" s="367"/>
      <c r="AH516" s="367"/>
      <c r="AI516" s="367"/>
      <c r="AJ516" s="367"/>
      <c r="AK516" s="367"/>
      <c r="AL516" s="367"/>
      <c r="AM516" s="367"/>
      <c r="AN516" s="367"/>
      <c r="AO516" s="367"/>
      <c r="AP516" s="367"/>
      <c r="AQ516" s="367"/>
      <c r="AR516" s="367"/>
      <c r="AS516" s="367"/>
      <c r="AT516" s="367"/>
      <c r="AU516" s="367"/>
      <c r="AV516" s="367"/>
      <c r="AW516" s="367"/>
      <c r="AX516" s="367"/>
      <c r="AY516" s="367"/>
      <c r="AZ516" s="367"/>
      <c r="BA516" s="367"/>
      <c r="BB516" s="367"/>
      <c r="BC516" s="367"/>
      <c r="BD516" s="367"/>
      <c r="BE516" s="367"/>
      <c r="BF516" s="367"/>
      <c r="BG516" s="367"/>
      <c r="BH516" s="367"/>
      <c r="BI516" s="367"/>
      <c r="BJ516" s="367"/>
      <c r="BK516" s="269">
        <f t="shared" ref="BK516:BZ516" si="203">COUNTIFS($J$7:$J$551,"Ngôn ngữ",BK$7:BK$551,"0")</f>
        <v>0</v>
      </c>
      <c r="BL516" s="269">
        <f t="shared" si="203"/>
        <v>0</v>
      </c>
      <c r="BM516" s="269">
        <f t="shared" si="203"/>
        <v>0</v>
      </c>
      <c r="BN516" s="269">
        <f t="shared" si="203"/>
        <v>0</v>
      </c>
      <c r="BO516" s="269">
        <f t="shared" si="203"/>
        <v>0</v>
      </c>
      <c r="BP516" s="269">
        <f t="shared" si="203"/>
        <v>0</v>
      </c>
      <c r="BQ516" s="269">
        <f t="shared" si="203"/>
        <v>0</v>
      </c>
      <c r="BR516" s="269">
        <f t="shared" si="203"/>
        <v>0</v>
      </c>
      <c r="BS516" s="269">
        <f t="shared" si="203"/>
        <v>0</v>
      </c>
      <c r="BT516" s="269">
        <f t="shared" si="203"/>
        <v>0</v>
      </c>
      <c r="BU516" s="269">
        <f t="shared" si="203"/>
        <v>0</v>
      </c>
      <c r="BV516" s="269">
        <f t="shared" si="203"/>
        <v>0</v>
      </c>
      <c r="BW516" s="269">
        <f t="shared" si="203"/>
        <v>0</v>
      </c>
      <c r="BX516" s="269">
        <f t="shared" si="203"/>
        <v>0</v>
      </c>
      <c r="BY516" s="269">
        <f t="shared" si="203"/>
        <v>0</v>
      </c>
      <c r="BZ516" s="269">
        <f t="shared" si="203"/>
        <v>0</v>
      </c>
      <c r="CA516" s="269"/>
      <c r="CB516" s="367"/>
      <c r="CC516" s="367"/>
      <c r="CD516" s="367"/>
      <c r="CE516" s="367"/>
      <c r="CF516" s="367"/>
      <c r="CG516" s="367"/>
      <c r="CH516" s="367"/>
      <c r="CI516" s="367"/>
    </row>
    <row r="517" spans="1:87" s="36" customFormat="1" ht="15.75">
      <c r="A517" s="676"/>
      <c r="B517" s="677"/>
      <c r="C517" s="620" t="s">
        <v>1160</v>
      </c>
      <c r="D517" s="621"/>
      <c r="E517" s="622"/>
      <c r="F517" s="260"/>
      <c r="G517" s="367"/>
      <c r="H517" s="367"/>
      <c r="I517" s="367"/>
      <c r="J517" s="367"/>
      <c r="K517" s="367"/>
      <c r="L517" s="367"/>
      <c r="M517" s="367"/>
      <c r="N517" s="367"/>
      <c r="O517" s="367"/>
      <c r="P517" s="367"/>
      <c r="Q517" s="367"/>
      <c r="R517" s="367"/>
      <c r="S517" s="367"/>
      <c r="T517" s="367"/>
      <c r="U517" s="367"/>
      <c r="V517" s="367"/>
      <c r="W517" s="367"/>
      <c r="X517" s="367"/>
      <c r="Y517" s="367"/>
      <c r="Z517" s="367"/>
      <c r="AA517" s="367"/>
      <c r="AB517" s="367"/>
      <c r="AC517" s="367"/>
      <c r="AD517" s="367"/>
      <c r="AE517" s="367"/>
      <c r="AF517" s="367"/>
      <c r="AG517" s="367"/>
      <c r="AH517" s="367"/>
      <c r="AI517" s="367"/>
      <c r="AJ517" s="367"/>
      <c r="AK517" s="367"/>
      <c r="AL517" s="367"/>
      <c r="AM517" s="367"/>
      <c r="AN517" s="367"/>
      <c r="AO517" s="367"/>
      <c r="AP517" s="367"/>
      <c r="AQ517" s="367"/>
      <c r="AR517" s="367"/>
      <c r="AS517" s="367"/>
      <c r="AT517" s="367"/>
      <c r="AU517" s="367"/>
      <c r="AV517" s="367"/>
      <c r="AW517" s="367"/>
      <c r="AX517" s="367"/>
      <c r="AY517" s="367"/>
      <c r="AZ517" s="367"/>
      <c r="BA517" s="367"/>
      <c r="BB517" s="367"/>
      <c r="BC517" s="367"/>
      <c r="BD517" s="367"/>
      <c r="BE517" s="367"/>
      <c r="BF517" s="367"/>
      <c r="BG517" s="367"/>
      <c r="BH517" s="367"/>
      <c r="BI517" s="367"/>
      <c r="BJ517" s="367"/>
      <c r="BK517" s="263" t="e">
        <f t="shared" ref="BK517:BZ517" si="204">(((BK514*2)+(BK515*1)+(BK516*0)))/(BK514+BK515+BK516)</f>
        <v>#DIV/0!</v>
      </c>
      <c r="BL517" s="263" t="e">
        <f t="shared" si="204"/>
        <v>#DIV/0!</v>
      </c>
      <c r="BM517" s="263" t="e">
        <f t="shared" si="204"/>
        <v>#DIV/0!</v>
      </c>
      <c r="BN517" s="263" t="e">
        <f t="shared" si="204"/>
        <v>#DIV/0!</v>
      </c>
      <c r="BO517" s="263" t="e">
        <f t="shared" si="204"/>
        <v>#DIV/0!</v>
      </c>
      <c r="BP517" s="263" t="e">
        <f t="shared" si="204"/>
        <v>#DIV/0!</v>
      </c>
      <c r="BQ517" s="263" t="e">
        <f t="shared" si="204"/>
        <v>#DIV/0!</v>
      </c>
      <c r="BR517" s="263" t="e">
        <f t="shared" si="204"/>
        <v>#DIV/0!</v>
      </c>
      <c r="BS517" s="263" t="e">
        <f t="shared" si="204"/>
        <v>#DIV/0!</v>
      </c>
      <c r="BT517" s="263" t="e">
        <f t="shared" si="204"/>
        <v>#DIV/0!</v>
      </c>
      <c r="BU517" s="263" t="e">
        <f t="shared" si="204"/>
        <v>#DIV/0!</v>
      </c>
      <c r="BV517" s="263" t="e">
        <f t="shared" si="204"/>
        <v>#DIV/0!</v>
      </c>
      <c r="BW517" s="263" t="e">
        <f t="shared" si="204"/>
        <v>#DIV/0!</v>
      </c>
      <c r="BX517" s="263" t="e">
        <f t="shared" si="204"/>
        <v>#DIV/0!</v>
      </c>
      <c r="BY517" s="263" t="e">
        <f t="shared" si="204"/>
        <v>#DIV/0!</v>
      </c>
      <c r="BZ517" s="263" t="e">
        <f t="shared" si="204"/>
        <v>#DIV/0!</v>
      </c>
      <c r="CA517" s="640">
        <f>COUNTIF($BK518:$CA518,"Đ")</f>
        <v>0</v>
      </c>
      <c r="CB517" s="694">
        <f>CA517/COUNTA($BK518:$CA518)</f>
        <v>0</v>
      </c>
      <c r="CC517" s="640">
        <f>COUNTIF($BK518:$CA518,"CCG")</f>
        <v>0</v>
      </c>
      <c r="CD517" s="694">
        <f>CC517/COUNTA($BK518:$CA518)</f>
        <v>0</v>
      </c>
      <c r="CE517" s="640">
        <f>COUNTIF($BK518:$CA518,"CĐ")</f>
        <v>0</v>
      </c>
      <c r="CF517" s="694">
        <f>CE517/COUNTA($BK518:$CA518)</f>
        <v>0</v>
      </c>
      <c r="CG517" s="690" t="e">
        <f>(((CA517*2)+(CC517*1)+(CE517*0)))/(CA517+CC517+CE517)</f>
        <v>#DIV/0!</v>
      </c>
      <c r="CH517" s="690" t="e">
        <f>IF(CG517&gt;=1.6,"Đạt mục tiêu",IF(CG517&gt;=1,"Cần cố gắng","Chưa đạt"))</f>
        <v>#DIV/0!</v>
      </c>
      <c r="CI517" s="690" t="e">
        <f>IF(CH517&gt;=1.6,"Đạt mục tiêu",IF(CH517&gt;=1,"Cần cố gắng","Chưa đạt"))</f>
        <v>#DIV/0!</v>
      </c>
    </row>
    <row r="518" spans="1:87" s="36" customFormat="1" ht="15.75">
      <c r="A518" s="676"/>
      <c r="B518" s="677"/>
      <c r="C518" s="623"/>
      <c r="D518" s="624"/>
      <c r="E518" s="625"/>
      <c r="F518" s="260"/>
      <c r="G518" s="367"/>
      <c r="H518" s="367"/>
      <c r="I518" s="367"/>
      <c r="J518" s="367"/>
      <c r="K518" s="367"/>
      <c r="L518" s="367"/>
      <c r="M518" s="367"/>
      <c r="N518" s="367"/>
      <c r="O518" s="367"/>
      <c r="P518" s="367"/>
      <c r="Q518" s="367"/>
      <c r="R518" s="367"/>
      <c r="S518" s="367"/>
      <c r="T518" s="367"/>
      <c r="U518" s="367"/>
      <c r="V518" s="367"/>
      <c r="W518" s="367"/>
      <c r="X518" s="367"/>
      <c r="Y518" s="367"/>
      <c r="Z518" s="367"/>
      <c r="AA518" s="367"/>
      <c r="AB518" s="367"/>
      <c r="AC518" s="367"/>
      <c r="AD518" s="367"/>
      <c r="AE518" s="367"/>
      <c r="AF518" s="367"/>
      <c r="AG518" s="367"/>
      <c r="AH518" s="367"/>
      <c r="AI518" s="367"/>
      <c r="AJ518" s="367"/>
      <c r="AK518" s="367"/>
      <c r="AL518" s="367"/>
      <c r="AM518" s="367"/>
      <c r="AN518" s="367"/>
      <c r="AO518" s="367"/>
      <c r="AP518" s="367"/>
      <c r="AQ518" s="367"/>
      <c r="AR518" s="367"/>
      <c r="AS518" s="367"/>
      <c r="AT518" s="367"/>
      <c r="AU518" s="367"/>
      <c r="AV518" s="367"/>
      <c r="AW518" s="367"/>
      <c r="AX518" s="367"/>
      <c r="AY518" s="367"/>
      <c r="AZ518" s="367"/>
      <c r="BA518" s="367"/>
      <c r="BB518" s="367"/>
      <c r="BC518" s="367"/>
      <c r="BD518" s="367"/>
      <c r="BE518" s="367"/>
      <c r="BF518" s="367"/>
      <c r="BG518" s="367"/>
      <c r="BH518" s="367"/>
      <c r="BI518" s="367"/>
      <c r="BJ518" s="367"/>
      <c r="BK518" s="263" t="e">
        <f>IF(BK517&lt;1,"CĐ",IF(BK517&lt;1.6,"CCG","Đ"))</f>
        <v>#DIV/0!</v>
      </c>
      <c r="BL518" s="263" t="e">
        <f>IF(BL517&lt;1,"CĐ",IF(BL517&lt;1.6,"CCG","Đ"))</f>
        <v>#DIV/0!</v>
      </c>
      <c r="BM518" s="263" t="e">
        <f t="shared" ref="BM518:BZ518" si="205">IF(BM517&lt;1,"CĐ",IF(BM517&lt;1.6,"CCG","Đ"))</f>
        <v>#DIV/0!</v>
      </c>
      <c r="BN518" s="263" t="e">
        <f t="shared" si="205"/>
        <v>#DIV/0!</v>
      </c>
      <c r="BO518" s="263" t="e">
        <f t="shared" si="205"/>
        <v>#DIV/0!</v>
      </c>
      <c r="BP518" s="263" t="e">
        <f t="shared" si="205"/>
        <v>#DIV/0!</v>
      </c>
      <c r="BQ518" s="263" t="e">
        <f t="shared" si="205"/>
        <v>#DIV/0!</v>
      </c>
      <c r="BR518" s="263" t="e">
        <f t="shared" si="205"/>
        <v>#DIV/0!</v>
      </c>
      <c r="BS518" s="263" t="e">
        <f t="shared" si="205"/>
        <v>#DIV/0!</v>
      </c>
      <c r="BT518" s="263" t="e">
        <f t="shared" si="205"/>
        <v>#DIV/0!</v>
      </c>
      <c r="BU518" s="263" t="e">
        <f t="shared" si="205"/>
        <v>#DIV/0!</v>
      </c>
      <c r="BV518" s="263" t="e">
        <f t="shared" si="205"/>
        <v>#DIV/0!</v>
      </c>
      <c r="BW518" s="263" t="e">
        <f t="shared" si="205"/>
        <v>#DIV/0!</v>
      </c>
      <c r="BX518" s="263" t="e">
        <f t="shared" si="205"/>
        <v>#DIV/0!</v>
      </c>
      <c r="BY518" s="263" t="e">
        <f t="shared" si="205"/>
        <v>#DIV/0!</v>
      </c>
      <c r="BZ518" s="263" t="e">
        <f t="shared" si="205"/>
        <v>#DIV/0!</v>
      </c>
      <c r="CA518" s="640"/>
      <c r="CB518" s="694"/>
      <c r="CC518" s="640"/>
      <c r="CD518" s="694"/>
      <c r="CE518" s="640"/>
      <c r="CF518" s="694"/>
      <c r="CG518" s="690"/>
      <c r="CH518" s="690"/>
      <c r="CI518" s="690"/>
    </row>
    <row r="519" spans="1:87" s="36" customFormat="1" ht="15.75">
      <c r="A519" s="676"/>
      <c r="B519" s="676" t="s">
        <v>1202</v>
      </c>
      <c r="C519" s="270" t="s">
        <v>1147</v>
      </c>
      <c r="D519" s="265"/>
      <c r="E519" s="266"/>
      <c r="F519" s="265"/>
      <c r="G519" s="189"/>
      <c r="H519" s="189"/>
      <c r="I519" s="189"/>
      <c r="J519" s="189"/>
      <c r="K519" s="189"/>
      <c r="L519" s="189"/>
      <c r="M519" s="189"/>
      <c r="N519" s="189"/>
      <c r="O519" s="189"/>
      <c r="P519" s="189"/>
      <c r="Q519" s="189"/>
      <c r="R519" s="189"/>
      <c r="S519" s="189"/>
      <c r="T519" s="189"/>
      <c r="U519" s="189"/>
      <c r="V519" s="189"/>
      <c r="W519" s="189"/>
      <c r="X519" s="189"/>
      <c r="Y519" s="189"/>
      <c r="Z519" s="189"/>
      <c r="AA519" s="189"/>
      <c r="AB519" s="189"/>
      <c r="AC519" s="189"/>
      <c r="AD519" s="189"/>
      <c r="AE519" s="189"/>
      <c r="AF519" s="189"/>
      <c r="AG519" s="189"/>
      <c r="AH519" s="189"/>
      <c r="AI519" s="189"/>
      <c r="AJ519" s="189"/>
      <c r="AK519" s="189"/>
      <c r="AL519" s="189"/>
      <c r="AM519" s="189"/>
      <c r="AN519" s="189"/>
      <c r="AO519" s="189"/>
      <c r="AP519" s="189"/>
      <c r="AQ519" s="189"/>
      <c r="AR519" s="189"/>
      <c r="AS519" s="189"/>
      <c r="AT519" s="189"/>
      <c r="AU519" s="189"/>
      <c r="AV519" s="189"/>
      <c r="AW519" s="189"/>
      <c r="AX519" s="189"/>
      <c r="AY519" s="189"/>
      <c r="AZ519" s="189"/>
      <c r="BA519" s="189"/>
      <c r="BB519" s="189"/>
      <c r="BC519" s="189"/>
      <c r="BD519" s="189"/>
      <c r="BE519" s="189"/>
      <c r="BF519" s="189"/>
      <c r="BG519" s="189"/>
      <c r="BH519" s="189"/>
      <c r="BI519" s="189"/>
      <c r="BJ519" s="189"/>
      <c r="BK519" s="271">
        <f t="shared" ref="BK519:BZ519" si="206">COUNTIFS($J$7:$J$551,"TCKNXH",BK$7:BK$551,"2")</f>
        <v>0</v>
      </c>
      <c r="BL519" s="271">
        <f t="shared" si="206"/>
        <v>0</v>
      </c>
      <c r="BM519" s="271">
        <f t="shared" si="206"/>
        <v>0</v>
      </c>
      <c r="BN519" s="271">
        <f t="shared" si="206"/>
        <v>0</v>
      </c>
      <c r="BO519" s="271">
        <f t="shared" si="206"/>
        <v>0</v>
      </c>
      <c r="BP519" s="271">
        <f t="shared" si="206"/>
        <v>0</v>
      </c>
      <c r="BQ519" s="271">
        <f t="shared" si="206"/>
        <v>0</v>
      </c>
      <c r="BR519" s="271">
        <f t="shared" si="206"/>
        <v>0</v>
      </c>
      <c r="BS519" s="271">
        <f t="shared" si="206"/>
        <v>0</v>
      </c>
      <c r="BT519" s="271">
        <f t="shared" si="206"/>
        <v>0</v>
      </c>
      <c r="BU519" s="271">
        <f t="shared" si="206"/>
        <v>0</v>
      </c>
      <c r="BV519" s="271">
        <f t="shared" si="206"/>
        <v>0</v>
      </c>
      <c r="BW519" s="271">
        <f t="shared" si="206"/>
        <v>0</v>
      </c>
      <c r="BX519" s="271">
        <f t="shared" si="206"/>
        <v>0</v>
      </c>
      <c r="BY519" s="271">
        <f t="shared" si="206"/>
        <v>0</v>
      </c>
      <c r="BZ519" s="271">
        <f t="shared" si="206"/>
        <v>0</v>
      </c>
      <c r="CA519" s="271"/>
      <c r="CB519" s="189"/>
      <c r="CC519" s="189"/>
      <c r="CD519" s="189"/>
      <c r="CE519" s="189"/>
      <c r="CF519" s="189"/>
      <c r="CG519" s="189"/>
      <c r="CH519" s="189"/>
      <c r="CI519" s="189"/>
    </row>
    <row r="520" spans="1:87" s="36" customFormat="1" ht="15.75">
      <c r="A520" s="676"/>
      <c r="B520" s="676"/>
      <c r="C520" s="270" t="s">
        <v>1148</v>
      </c>
      <c r="D520" s="265"/>
      <c r="E520" s="266"/>
      <c r="F520" s="265"/>
      <c r="G520" s="189"/>
      <c r="H520" s="189"/>
      <c r="I520" s="189"/>
      <c r="J520" s="189"/>
      <c r="K520" s="189"/>
      <c r="L520" s="189"/>
      <c r="M520" s="189"/>
      <c r="N520" s="189"/>
      <c r="O520" s="189"/>
      <c r="P520" s="189"/>
      <c r="Q520" s="189"/>
      <c r="R520" s="189"/>
      <c r="S520" s="189"/>
      <c r="T520" s="189"/>
      <c r="U520" s="189"/>
      <c r="V520" s="189"/>
      <c r="W520" s="189"/>
      <c r="X520" s="189"/>
      <c r="Y520" s="189"/>
      <c r="Z520" s="189"/>
      <c r="AA520" s="189"/>
      <c r="AB520" s="189"/>
      <c r="AC520" s="189"/>
      <c r="AD520" s="189"/>
      <c r="AE520" s="189"/>
      <c r="AF520" s="189"/>
      <c r="AG520" s="189"/>
      <c r="AH520" s="189"/>
      <c r="AI520" s="189"/>
      <c r="AJ520" s="189"/>
      <c r="AK520" s="189"/>
      <c r="AL520" s="189"/>
      <c r="AM520" s="189"/>
      <c r="AN520" s="189"/>
      <c r="AO520" s="189"/>
      <c r="AP520" s="189"/>
      <c r="AQ520" s="189"/>
      <c r="AR520" s="189"/>
      <c r="AS520" s="189"/>
      <c r="AT520" s="189"/>
      <c r="AU520" s="189"/>
      <c r="AV520" s="189"/>
      <c r="AW520" s="189"/>
      <c r="AX520" s="189"/>
      <c r="AY520" s="189"/>
      <c r="AZ520" s="189"/>
      <c r="BA520" s="189"/>
      <c r="BB520" s="189"/>
      <c r="BC520" s="189"/>
      <c r="BD520" s="189"/>
      <c r="BE520" s="189"/>
      <c r="BF520" s="189"/>
      <c r="BG520" s="189"/>
      <c r="BH520" s="189"/>
      <c r="BI520" s="189"/>
      <c r="BJ520" s="189"/>
      <c r="BK520" s="271">
        <f t="shared" ref="BK520:BZ520" si="207">COUNTIFS($J$7:$J$551,"TCKNXH",BK$7:BK$551,"1")</f>
        <v>0</v>
      </c>
      <c r="BL520" s="271">
        <f t="shared" si="207"/>
        <v>0</v>
      </c>
      <c r="BM520" s="271">
        <f t="shared" si="207"/>
        <v>0</v>
      </c>
      <c r="BN520" s="271">
        <f t="shared" si="207"/>
        <v>0</v>
      </c>
      <c r="BO520" s="271">
        <f t="shared" si="207"/>
        <v>0</v>
      </c>
      <c r="BP520" s="271">
        <f t="shared" si="207"/>
        <v>0</v>
      </c>
      <c r="BQ520" s="271">
        <f t="shared" si="207"/>
        <v>0</v>
      </c>
      <c r="BR520" s="271">
        <f t="shared" si="207"/>
        <v>0</v>
      </c>
      <c r="BS520" s="271">
        <f t="shared" si="207"/>
        <v>0</v>
      </c>
      <c r="BT520" s="271">
        <f t="shared" si="207"/>
        <v>0</v>
      </c>
      <c r="BU520" s="271">
        <f t="shared" si="207"/>
        <v>0</v>
      </c>
      <c r="BV520" s="271">
        <f t="shared" si="207"/>
        <v>0</v>
      </c>
      <c r="BW520" s="271">
        <f t="shared" si="207"/>
        <v>0</v>
      </c>
      <c r="BX520" s="271">
        <f t="shared" si="207"/>
        <v>0</v>
      </c>
      <c r="BY520" s="271">
        <f t="shared" si="207"/>
        <v>0</v>
      </c>
      <c r="BZ520" s="271">
        <f t="shared" si="207"/>
        <v>0</v>
      </c>
      <c r="CA520" s="271"/>
      <c r="CB520" s="189"/>
      <c r="CC520" s="189"/>
      <c r="CD520" s="189"/>
      <c r="CE520" s="189"/>
      <c r="CF520" s="189"/>
      <c r="CG520" s="189"/>
      <c r="CH520" s="189"/>
      <c r="CI520" s="189"/>
    </row>
    <row r="521" spans="1:87" s="36" customFormat="1" ht="15.75">
      <c r="A521" s="676"/>
      <c r="B521" s="676"/>
      <c r="C521" s="270" t="s">
        <v>1149</v>
      </c>
      <c r="D521" s="265"/>
      <c r="E521" s="266"/>
      <c r="F521" s="265"/>
      <c r="G521" s="189"/>
      <c r="H521" s="189"/>
      <c r="I521" s="189"/>
      <c r="J521" s="189"/>
      <c r="K521" s="189"/>
      <c r="L521" s="189"/>
      <c r="M521" s="189"/>
      <c r="N521" s="189"/>
      <c r="O521" s="189"/>
      <c r="P521" s="189"/>
      <c r="Q521" s="189"/>
      <c r="R521" s="189"/>
      <c r="S521" s="189"/>
      <c r="T521" s="189"/>
      <c r="U521" s="189"/>
      <c r="V521" s="189"/>
      <c r="W521" s="189"/>
      <c r="X521" s="189"/>
      <c r="Y521" s="189"/>
      <c r="Z521" s="189"/>
      <c r="AA521" s="189"/>
      <c r="AB521" s="189"/>
      <c r="AC521" s="189"/>
      <c r="AD521" s="189"/>
      <c r="AE521" s="189"/>
      <c r="AF521" s="189"/>
      <c r="AG521" s="189"/>
      <c r="AH521" s="189"/>
      <c r="AI521" s="189"/>
      <c r="AJ521" s="189"/>
      <c r="AK521" s="189"/>
      <c r="AL521" s="189"/>
      <c r="AM521" s="189"/>
      <c r="AN521" s="189"/>
      <c r="AO521" s="189"/>
      <c r="AP521" s="189"/>
      <c r="AQ521" s="189"/>
      <c r="AR521" s="189"/>
      <c r="AS521" s="189"/>
      <c r="AT521" s="189"/>
      <c r="AU521" s="189"/>
      <c r="AV521" s="189"/>
      <c r="AW521" s="189"/>
      <c r="AX521" s="189"/>
      <c r="AY521" s="189"/>
      <c r="AZ521" s="189"/>
      <c r="BA521" s="189"/>
      <c r="BB521" s="189"/>
      <c r="BC521" s="189"/>
      <c r="BD521" s="189"/>
      <c r="BE521" s="189"/>
      <c r="BF521" s="189"/>
      <c r="BG521" s="189"/>
      <c r="BH521" s="189"/>
      <c r="BI521" s="189"/>
      <c r="BJ521" s="189"/>
      <c r="BK521" s="271">
        <f t="shared" ref="BK521:BZ521" si="208">COUNTIFS($J$7:$J$551,"TCKNXH",BK$7:BK$551,"0")</f>
        <v>0</v>
      </c>
      <c r="BL521" s="271">
        <f t="shared" si="208"/>
        <v>0</v>
      </c>
      <c r="BM521" s="271">
        <f t="shared" si="208"/>
        <v>0</v>
      </c>
      <c r="BN521" s="271">
        <f t="shared" si="208"/>
        <v>0</v>
      </c>
      <c r="BO521" s="271">
        <f t="shared" si="208"/>
        <v>0</v>
      </c>
      <c r="BP521" s="271">
        <f t="shared" si="208"/>
        <v>0</v>
      </c>
      <c r="BQ521" s="271">
        <f t="shared" si="208"/>
        <v>0</v>
      </c>
      <c r="BR521" s="271">
        <f t="shared" si="208"/>
        <v>0</v>
      </c>
      <c r="BS521" s="271">
        <f t="shared" si="208"/>
        <v>0</v>
      </c>
      <c r="BT521" s="271">
        <f t="shared" si="208"/>
        <v>0</v>
      </c>
      <c r="BU521" s="271">
        <f t="shared" si="208"/>
        <v>0</v>
      </c>
      <c r="BV521" s="271">
        <f t="shared" si="208"/>
        <v>0</v>
      </c>
      <c r="BW521" s="271">
        <f t="shared" si="208"/>
        <v>0</v>
      </c>
      <c r="BX521" s="271">
        <f t="shared" si="208"/>
        <v>0</v>
      </c>
      <c r="BY521" s="271">
        <f t="shared" si="208"/>
        <v>0</v>
      </c>
      <c r="BZ521" s="271">
        <f t="shared" si="208"/>
        <v>0</v>
      </c>
      <c r="CA521" s="271"/>
      <c r="CB521" s="189"/>
      <c r="CC521" s="271"/>
      <c r="CD521" s="189"/>
      <c r="CE521" s="271"/>
      <c r="CF521" s="189"/>
      <c r="CG521" s="189"/>
      <c r="CH521" s="189"/>
      <c r="CI521" s="189"/>
    </row>
    <row r="522" spans="1:87" s="36" customFormat="1" ht="15.75">
      <c r="A522" s="676"/>
      <c r="B522" s="676"/>
      <c r="C522" s="632" t="s">
        <v>1162</v>
      </c>
      <c r="D522" s="634"/>
      <c r="E522" s="635"/>
      <c r="F522" s="265"/>
      <c r="G522" s="189"/>
      <c r="H522" s="189"/>
      <c r="I522" s="189"/>
      <c r="J522" s="189"/>
      <c r="K522" s="189"/>
      <c r="L522" s="189"/>
      <c r="M522" s="189"/>
      <c r="N522" s="189"/>
      <c r="O522" s="189"/>
      <c r="P522" s="189"/>
      <c r="Q522" s="189"/>
      <c r="R522" s="189"/>
      <c r="S522" s="189"/>
      <c r="T522" s="189"/>
      <c r="U522" s="189"/>
      <c r="V522" s="189"/>
      <c r="W522" s="189"/>
      <c r="X522" s="189"/>
      <c r="Y522" s="189"/>
      <c r="Z522" s="189"/>
      <c r="AA522" s="189"/>
      <c r="AB522" s="189"/>
      <c r="AC522" s="189"/>
      <c r="AD522" s="189"/>
      <c r="AE522" s="189"/>
      <c r="AF522" s="189"/>
      <c r="AG522" s="189"/>
      <c r="AH522" s="189"/>
      <c r="AI522" s="189"/>
      <c r="AJ522" s="189"/>
      <c r="AK522" s="189"/>
      <c r="AL522" s="189"/>
      <c r="AM522" s="189"/>
      <c r="AN522" s="189"/>
      <c r="AO522" s="189"/>
      <c r="AP522" s="189"/>
      <c r="AQ522" s="189"/>
      <c r="AR522" s="189"/>
      <c r="AS522" s="189"/>
      <c r="AT522" s="189"/>
      <c r="AU522" s="189"/>
      <c r="AV522" s="189"/>
      <c r="AW522" s="189"/>
      <c r="AX522" s="189"/>
      <c r="AY522" s="189"/>
      <c r="AZ522" s="189"/>
      <c r="BA522" s="189"/>
      <c r="BB522" s="189"/>
      <c r="BC522" s="189"/>
      <c r="BD522" s="189"/>
      <c r="BE522" s="189"/>
      <c r="BF522" s="189"/>
      <c r="BG522" s="189"/>
      <c r="BH522" s="189"/>
      <c r="BI522" s="189"/>
      <c r="BJ522" s="189"/>
      <c r="BK522" s="268" t="e">
        <f t="shared" ref="BK522:BZ522" si="209">(((BK519*2)+(BK520*1)+(BK521*0)))/(BK519+BK520+BK521)</f>
        <v>#DIV/0!</v>
      </c>
      <c r="BL522" s="268" t="e">
        <f t="shared" si="209"/>
        <v>#DIV/0!</v>
      </c>
      <c r="BM522" s="268" t="e">
        <f t="shared" si="209"/>
        <v>#DIV/0!</v>
      </c>
      <c r="BN522" s="268" t="e">
        <f t="shared" si="209"/>
        <v>#DIV/0!</v>
      </c>
      <c r="BO522" s="268" t="e">
        <f t="shared" si="209"/>
        <v>#DIV/0!</v>
      </c>
      <c r="BP522" s="268" t="e">
        <f t="shared" si="209"/>
        <v>#DIV/0!</v>
      </c>
      <c r="BQ522" s="268" t="e">
        <f t="shared" si="209"/>
        <v>#DIV/0!</v>
      </c>
      <c r="BR522" s="268" t="e">
        <f t="shared" si="209"/>
        <v>#DIV/0!</v>
      </c>
      <c r="BS522" s="268" t="e">
        <f t="shared" si="209"/>
        <v>#DIV/0!</v>
      </c>
      <c r="BT522" s="268" t="e">
        <f t="shared" si="209"/>
        <v>#DIV/0!</v>
      </c>
      <c r="BU522" s="268" t="e">
        <f t="shared" si="209"/>
        <v>#DIV/0!</v>
      </c>
      <c r="BV522" s="268" t="e">
        <f t="shared" si="209"/>
        <v>#DIV/0!</v>
      </c>
      <c r="BW522" s="268" t="e">
        <f t="shared" si="209"/>
        <v>#DIV/0!</v>
      </c>
      <c r="BX522" s="268" t="e">
        <f t="shared" si="209"/>
        <v>#DIV/0!</v>
      </c>
      <c r="BY522" s="268" t="e">
        <f t="shared" si="209"/>
        <v>#DIV/0!</v>
      </c>
      <c r="BZ522" s="268" t="e">
        <f t="shared" si="209"/>
        <v>#DIV/0!</v>
      </c>
      <c r="CA522" s="619">
        <f>COUNTIF($BK523:$CA523,"Đ")</f>
        <v>0</v>
      </c>
      <c r="CB522" s="691">
        <f>CA522/COUNTA($BL523:$CA523)</f>
        <v>0</v>
      </c>
      <c r="CC522" s="619">
        <f>COUNTIF($BK523:$CA523,"CCG")</f>
        <v>0</v>
      </c>
      <c r="CD522" s="691">
        <f>CC522/COUNTA($BK523:$CA523)</f>
        <v>0</v>
      </c>
      <c r="CE522" s="619">
        <f>COUNTIF($BK523:$CA523,"CĐ")</f>
        <v>0</v>
      </c>
      <c r="CF522" s="691">
        <f>CE522/COUNTA($BK523:$CA523)</f>
        <v>0</v>
      </c>
      <c r="CG522" s="692" t="e">
        <f>(((CA522*2)+(CC522*1)+(CE522*0)))/(CA522+CC522+CE522)</f>
        <v>#DIV/0!</v>
      </c>
      <c r="CH522" s="692" t="e">
        <f>IF(CG522&gt;=1.6,"Đạt mục tiêu",IF(CG522&gt;=1,"Cần cố gắng","Chưa đạt"))</f>
        <v>#DIV/0!</v>
      </c>
      <c r="CI522" s="692" t="e">
        <f>IF(CH522&gt;=1.6,"Đạt mục tiêu",IF(CH522&gt;=1,"Cần cố gắng","Chưa đạt"))</f>
        <v>#DIV/0!</v>
      </c>
    </row>
    <row r="523" spans="1:87" s="36" customFormat="1" ht="15.75">
      <c r="A523" s="676"/>
      <c r="B523" s="676"/>
      <c r="C523" s="633"/>
      <c r="D523" s="636"/>
      <c r="E523" s="637"/>
      <c r="F523" s="265"/>
      <c r="G523" s="189"/>
      <c r="H523" s="189"/>
      <c r="I523" s="189"/>
      <c r="J523" s="189"/>
      <c r="K523" s="189"/>
      <c r="L523" s="189"/>
      <c r="M523" s="189"/>
      <c r="N523" s="189"/>
      <c r="O523" s="189"/>
      <c r="P523" s="189"/>
      <c r="Q523" s="189"/>
      <c r="R523" s="189"/>
      <c r="S523" s="189"/>
      <c r="T523" s="189"/>
      <c r="U523" s="189"/>
      <c r="V523" s="189"/>
      <c r="W523" s="189"/>
      <c r="X523" s="189"/>
      <c r="Y523" s="189"/>
      <c r="Z523" s="189"/>
      <c r="AA523" s="189"/>
      <c r="AB523" s="189"/>
      <c r="AC523" s="189"/>
      <c r="AD523" s="189"/>
      <c r="AE523" s="189"/>
      <c r="AF523" s="189"/>
      <c r="AG523" s="189"/>
      <c r="AH523" s="189"/>
      <c r="AI523" s="189"/>
      <c r="AJ523" s="189"/>
      <c r="AK523" s="189"/>
      <c r="AL523" s="189"/>
      <c r="AM523" s="189"/>
      <c r="AN523" s="189"/>
      <c r="AO523" s="189"/>
      <c r="AP523" s="189"/>
      <c r="AQ523" s="189"/>
      <c r="AR523" s="189"/>
      <c r="AS523" s="189"/>
      <c r="AT523" s="189"/>
      <c r="AU523" s="189"/>
      <c r="AV523" s="189"/>
      <c r="AW523" s="189"/>
      <c r="AX523" s="189"/>
      <c r="AY523" s="189"/>
      <c r="AZ523" s="189"/>
      <c r="BA523" s="189"/>
      <c r="BB523" s="189"/>
      <c r="BC523" s="189"/>
      <c r="BD523" s="189"/>
      <c r="BE523" s="189"/>
      <c r="BF523" s="189"/>
      <c r="BG523" s="189"/>
      <c r="BH523" s="189"/>
      <c r="BI523" s="189"/>
      <c r="BJ523" s="189"/>
      <c r="BK523" s="268" t="e">
        <f>IF(BK522&lt;1,"CĐ",IF(BK522&lt;1.6,"CCG","Đ"))</f>
        <v>#DIV/0!</v>
      </c>
      <c r="BL523" s="268" t="e">
        <f>IF(BL522&lt;1,"CĐ",IF(BL522&lt;1.6,"CCG","Đ"))</f>
        <v>#DIV/0!</v>
      </c>
      <c r="BM523" s="268" t="e">
        <f t="shared" ref="BM523:BZ523" si="210">IF(BM522&lt;1,"CĐ",IF(BM522&lt;1.6,"CCG","Đ"))</f>
        <v>#DIV/0!</v>
      </c>
      <c r="BN523" s="268" t="e">
        <f t="shared" si="210"/>
        <v>#DIV/0!</v>
      </c>
      <c r="BO523" s="268" t="e">
        <f t="shared" si="210"/>
        <v>#DIV/0!</v>
      </c>
      <c r="BP523" s="268" t="e">
        <f t="shared" si="210"/>
        <v>#DIV/0!</v>
      </c>
      <c r="BQ523" s="268" t="e">
        <f t="shared" si="210"/>
        <v>#DIV/0!</v>
      </c>
      <c r="BR523" s="268" t="e">
        <f t="shared" si="210"/>
        <v>#DIV/0!</v>
      </c>
      <c r="BS523" s="268" t="e">
        <f t="shared" si="210"/>
        <v>#DIV/0!</v>
      </c>
      <c r="BT523" s="268" t="e">
        <f t="shared" si="210"/>
        <v>#DIV/0!</v>
      </c>
      <c r="BU523" s="268" t="e">
        <f t="shared" si="210"/>
        <v>#DIV/0!</v>
      </c>
      <c r="BV523" s="268" t="e">
        <f t="shared" si="210"/>
        <v>#DIV/0!</v>
      </c>
      <c r="BW523" s="268" t="e">
        <f t="shared" si="210"/>
        <v>#DIV/0!</v>
      </c>
      <c r="BX523" s="268" t="e">
        <f t="shared" si="210"/>
        <v>#DIV/0!</v>
      </c>
      <c r="BY523" s="268" t="e">
        <f t="shared" si="210"/>
        <v>#DIV/0!</v>
      </c>
      <c r="BZ523" s="268" t="e">
        <f t="shared" si="210"/>
        <v>#DIV/0!</v>
      </c>
      <c r="CA523" s="619"/>
      <c r="CB523" s="691"/>
      <c r="CC523" s="619"/>
      <c r="CD523" s="691"/>
      <c r="CE523" s="619"/>
      <c r="CF523" s="691"/>
      <c r="CG523" s="692"/>
      <c r="CH523" s="692"/>
      <c r="CI523" s="692"/>
    </row>
    <row r="524" spans="1:87" s="36" customFormat="1" ht="15.75">
      <c r="A524" s="676"/>
      <c r="B524" s="677" t="s">
        <v>1163</v>
      </c>
      <c r="C524" s="262" t="s">
        <v>1147</v>
      </c>
      <c r="D524" s="260"/>
      <c r="E524" s="259"/>
      <c r="F524" s="260"/>
      <c r="G524" s="367"/>
      <c r="H524" s="367"/>
      <c r="I524" s="367"/>
      <c r="J524" s="367"/>
      <c r="K524" s="367"/>
      <c r="L524" s="367"/>
      <c r="M524" s="367"/>
      <c r="N524" s="367"/>
      <c r="O524" s="367"/>
      <c r="P524" s="367"/>
      <c r="Q524" s="367"/>
      <c r="R524" s="367"/>
      <c r="S524" s="367"/>
      <c r="T524" s="367"/>
      <c r="U524" s="367"/>
      <c r="V524" s="367"/>
      <c r="W524" s="367"/>
      <c r="X524" s="367"/>
      <c r="Y524" s="367"/>
      <c r="Z524" s="367"/>
      <c r="AA524" s="367"/>
      <c r="AB524" s="367"/>
      <c r="AC524" s="367"/>
      <c r="AD524" s="367"/>
      <c r="AE524" s="367"/>
      <c r="AF524" s="367"/>
      <c r="AG524" s="367"/>
      <c r="AH524" s="367"/>
      <c r="AI524" s="367"/>
      <c r="AJ524" s="367"/>
      <c r="AK524" s="367"/>
      <c r="AL524" s="367"/>
      <c r="AM524" s="367"/>
      <c r="AN524" s="367"/>
      <c r="AO524" s="367"/>
      <c r="AP524" s="367"/>
      <c r="AQ524" s="367"/>
      <c r="AR524" s="367"/>
      <c r="AS524" s="367"/>
      <c r="AT524" s="367"/>
      <c r="AU524" s="367"/>
      <c r="AV524" s="367"/>
      <c r="AW524" s="367"/>
      <c r="AX524" s="367"/>
      <c r="AY524" s="367"/>
      <c r="AZ524" s="367"/>
      <c r="BA524" s="367"/>
      <c r="BB524" s="367"/>
      <c r="BC524" s="367"/>
      <c r="BD524" s="367"/>
      <c r="BE524" s="367"/>
      <c r="BF524" s="367"/>
      <c r="BG524" s="367"/>
      <c r="BH524" s="367"/>
      <c r="BI524" s="367"/>
      <c r="BJ524" s="367"/>
      <c r="BK524" s="269">
        <f t="shared" ref="BK524:BZ524" si="211">COUNTIFS($J$7:$J$551,"Thẩm mỹ",BK$7:BK$551,"2")</f>
        <v>0</v>
      </c>
      <c r="BL524" s="269">
        <f t="shared" si="211"/>
        <v>0</v>
      </c>
      <c r="BM524" s="269">
        <f t="shared" si="211"/>
        <v>0</v>
      </c>
      <c r="BN524" s="269">
        <f t="shared" si="211"/>
        <v>0</v>
      </c>
      <c r="BO524" s="269">
        <f t="shared" si="211"/>
        <v>0</v>
      </c>
      <c r="BP524" s="269">
        <f t="shared" si="211"/>
        <v>0</v>
      </c>
      <c r="BQ524" s="269">
        <f t="shared" si="211"/>
        <v>0</v>
      </c>
      <c r="BR524" s="269">
        <f t="shared" si="211"/>
        <v>0</v>
      </c>
      <c r="BS524" s="269">
        <f t="shared" si="211"/>
        <v>0</v>
      </c>
      <c r="BT524" s="269">
        <f t="shared" si="211"/>
        <v>0</v>
      </c>
      <c r="BU524" s="269">
        <f t="shared" si="211"/>
        <v>0</v>
      </c>
      <c r="BV524" s="269">
        <f t="shared" si="211"/>
        <v>0</v>
      </c>
      <c r="BW524" s="269">
        <f t="shared" si="211"/>
        <v>0</v>
      </c>
      <c r="BX524" s="269">
        <f t="shared" si="211"/>
        <v>0</v>
      </c>
      <c r="BY524" s="269">
        <f t="shared" si="211"/>
        <v>0</v>
      </c>
      <c r="BZ524" s="269">
        <f t="shared" si="211"/>
        <v>0</v>
      </c>
      <c r="CA524" s="269"/>
      <c r="CB524" s="367"/>
      <c r="CC524" s="367"/>
      <c r="CD524" s="367"/>
      <c r="CE524" s="367"/>
      <c r="CF524" s="367"/>
      <c r="CG524" s="367"/>
      <c r="CH524" s="367"/>
      <c r="CI524" s="367"/>
    </row>
    <row r="525" spans="1:87" s="36" customFormat="1" ht="15.75">
      <c r="A525" s="676"/>
      <c r="B525" s="677"/>
      <c r="C525" s="262" t="s">
        <v>1148</v>
      </c>
      <c r="D525" s="260"/>
      <c r="E525" s="259"/>
      <c r="F525" s="260"/>
      <c r="G525" s="367"/>
      <c r="H525" s="367"/>
      <c r="I525" s="367"/>
      <c r="J525" s="367"/>
      <c r="K525" s="367"/>
      <c r="L525" s="367"/>
      <c r="M525" s="367"/>
      <c r="N525" s="367"/>
      <c r="O525" s="367"/>
      <c r="P525" s="367"/>
      <c r="Q525" s="367"/>
      <c r="R525" s="367"/>
      <c r="S525" s="367"/>
      <c r="T525" s="367"/>
      <c r="U525" s="367"/>
      <c r="V525" s="367"/>
      <c r="W525" s="367"/>
      <c r="X525" s="367"/>
      <c r="Y525" s="367"/>
      <c r="Z525" s="367"/>
      <c r="AA525" s="367"/>
      <c r="AB525" s="367"/>
      <c r="AC525" s="367"/>
      <c r="AD525" s="367"/>
      <c r="AE525" s="367"/>
      <c r="AF525" s="367"/>
      <c r="AG525" s="367"/>
      <c r="AH525" s="367"/>
      <c r="AI525" s="367"/>
      <c r="AJ525" s="367"/>
      <c r="AK525" s="367"/>
      <c r="AL525" s="367"/>
      <c r="AM525" s="367"/>
      <c r="AN525" s="367"/>
      <c r="AO525" s="367"/>
      <c r="AP525" s="367"/>
      <c r="AQ525" s="367"/>
      <c r="AR525" s="367"/>
      <c r="AS525" s="367"/>
      <c r="AT525" s="367"/>
      <c r="AU525" s="367"/>
      <c r="AV525" s="367"/>
      <c r="AW525" s="367"/>
      <c r="AX525" s="367"/>
      <c r="AY525" s="367"/>
      <c r="AZ525" s="367"/>
      <c r="BA525" s="367"/>
      <c r="BB525" s="367"/>
      <c r="BC525" s="367"/>
      <c r="BD525" s="367"/>
      <c r="BE525" s="367"/>
      <c r="BF525" s="367"/>
      <c r="BG525" s="367"/>
      <c r="BH525" s="367"/>
      <c r="BI525" s="367"/>
      <c r="BJ525" s="367"/>
      <c r="BK525" s="269">
        <f t="shared" ref="BK525:BZ525" si="212">COUNTIFS($J$7:$J$551,"Thẩm mỹ",BK$7:BK$551,"1")</f>
        <v>0</v>
      </c>
      <c r="BL525" s="269">
        <f t="shared" si="212"/>
        <v>0</v>
      </c>
      <c r="BM525" s="269">
        <f t="shared" si="212"/>
        <v>0</v>
      </c>
      <c r="BN525" s="269">
        <f t="shared" si="212"/>
        <v>0</v>
      </c>
      <c r="BO525" s="269">
        <f t="shared" si="212"/>
        <v>0</v>
      </c>
      <c r="BP525" s="269">
        <f t="shared" si="212"/>
        <v>0</v>
      </c>
      <c r="BQ525" s="269">
        <f t="shared" si="212"/>
        <v>0</v>
      </c>
      <c r="BR525" s="269">
        <f t="shared" si="212"/>
        <v>0</v>
      </c>
      <c r="BS525" s="269">
        <f t="shared" si="212"/>
        <v>0</v>
      </c>
      <c r="BT525" s="269">
        <f t="shared" si="212"/>
        <v>0</v>
      </c>
      <c r="BU525" s="269">
        <f t="shared" si="212"/>
        <v>0</v>
      </c>
      <c r="BV525" s="269">
        <f t="shared" si="212"/>
        <v>0</v>
      </c>
      <c r="BW525" s="269">
        <f t="shared" si="212"/>
        <v>0</v>
      </c>
      <c r="BX525" s="269">
        <f t="shared" si="212"/>
        <v>0</v>
      </c>
      <c r="BY525" s="269">
        <f t="shared" si="212"/>
        <v>0</v>
      </c>
      <c r="BZ525" s="269">
        <f t="shared" si="212"/>
        <v>0</v>
      </c>
      <c r="CA525" s="269"/>
      <c r="CB525" s="367"/>
      <c r="CC525" s="367"/>
      <c r="CD525" s="367"/>
      <c r="CE525" s="367"/>
      <c r="CF525" s="367"/>
      <c r="CG525" s="367"/>
      <c r="CH525" s="367"/>
      <c r="CI525" s="367"/>
    </row>
    <row r="526" spans="1:87" s="36" customFormat="1" ht="15.75">
      <c r="A526" s="676"/>
      <c r="B526" s="677"/>
      <c r="C526" s="262" t="s">
        <v>1149</v>
      </c>
      <c r="D526" s="260"/>
      <c r="E526" s="259"/>
      <c r="F526" s="260"/>
      <c r="G526" s="367"/>
      <c r="H526" s="367"/>
      <c r="I526" s="367"/>
      <c r="J526" s="367"/>
      <c r="K526" s="367"/>
      <c r="L526" s="367"/>
      <c r="M526" s="367"/>
      <c r="N526" s="367"/>
      <c r="O526" s="367"/>
      <c r="P526" s="367"/>
      <c r="Q526" s="367"/>
      <c r="R526" s="367"/>
      <c r="S526" s="367"/>
      <c r="T526" s="367"/>
      <c r="U526" s="367"/>
      <c r="V526" s="367"/>
      <c r="W526" s="367"/>
      <c r="X526" s="367"/>
      <c r="Y526" s="367"/>
      <c r="Z526" s="367"/>
      <c r="AA526" s="367"/>
      <c r="AB526" s="367"/>
      <c r="AC526" s="367"/>
      <c r="AD526" s="367"/>
      <c r="AE526" s="367"/>
      <c r="AF526" s="367"/>
      <c r="AG526" s="367"/>
      <c r="AH526" s="367"/>
      <c r="AI526" s="367"/>
      <c r="AJ526" s="367"/>
      <c r="AK526" s="367"/>
      <c r="AL526" s="367"/>
      <c r="AM526" s="367"/>
      <c r="AN526" s="367"/>
      <c r="AO526" s="367"/>
      <c r="AP526" s="367"/>
      <c r="AQ526" s="367"/>
      <c r="AR526" s="367"/>
      <c r="AS526" s="367"/>
      <c r="AT526" s="367"/>
      <c r="AU526" s="367"/>
      <c r="AV526" s="367"/>
      <c r="AW526" s="367"/>
      <c r="AX526" s="367"/>
      <c r="AY526" s="367"/>
      <c r="AZ526" s="367"/>
      <c r="BA526" s="367"/>
      <c r="BB526" s="367"/>
      <c r="BC526" s="367"/>
      <c r="BD526" s="367"/>
      <c r="BE526" s="367"/>
      <c r="BF526" s="367"/>
      <c r="BG526" s="367"/>
      <c r="BH526" s="367"/>
      <c r="BI526" s="367"/>
      <c r="BJ526" s="367"/>
      <c r="BK526" s="269">
        <f t="shared" ref="BK526:BZ526" si="213">COUNTIFS($J$7:$J$551,"Thẩm mỹ",BK$7:BK$551,"0")</f>
        <v>0</v>
      </c>
      <c r="BL526" s="269">
        <f t="shared" si="213"/>
        <v>0</v>
      </c>
      <c r="BM526" s="269">
        <f t="shared" si="213"/>
        <v>0</v>
      </c>
      <c r="BN526" s="269">
        <f t="shared" si="213"/>
        <v>0</v>
      </c>
      <c r="BO526" s="269">
        <f t="shared" si="213"/>
        <v>0</v>
      </c>
      <c r="BP526" s="269">
        <f t="shared" si="213"/>
        <v>0</v>
      </c>
      <c r="BQ526" s="269">
        <f t="shared" si="213"/>
        <v>0</v>
      </c>
      <c r="BR526" s="269">
        <f t="shared" si="213"/>
        <v>0</v>
      </c>
      <c r="BS526" s="269">
        <f t="shared" si="213"/>
        <v>0</v>
      </c>
      <c r="BT526" s="269">
        <f t="shared" si="213"/>
        <v>0</v>
      </c>
      <c r="BU526" s="269">
        <f t="shared" si="213"/>
        <v>0</v>
      </c>
      <c r="BV526" s="269">
        <f t="shared" si="213"/>
        <v>0</v>
      </c>
      <c r="BW526" s="269">
        <f t="shared" si="213"/>
        <v>0</v>
      </c>
      <c r="BX526" s="269">
        <f t="shared" si="213"/>
        <v>0</v>
      </c>
      <c r="BY526" s="269">
        <f t="shared" si="213"/>
        <v>0</v>
      </c>
      <c r="BZ526" s="269">
        <f t="shared" si="213"/>
        <v>0</v>
      </c>
      <c r="CA526" s="269"/>
      <c r="CB526" s="367"/>
      <c r="CC526" s="367"/>
      <c r="CD526" s="367"/>
      <c r="CE526" s="367"/>
      <c r="CF526" s="367"/>
      <c r="CG526" s="367"/>
      <c r="CH526" s="367"/>
      <c r="CI526" s="367"/>
    </row>
    <row r="527" spans="1:87" s="36" customFormat="1" ht="15.75">
      <c r="A527" s="676"/>
      <c r="B527" s="677"/>
      <c r="C527" s="620" t="s">
        <v>1164</v>
      </c>
      <c r="D527" s="621"/>
      <c r="E527" s="622"/>
      <c r="F527" s="260"/>
      <c r="G527" s="367"/>
      <c r="H527" s="367"/>
      <c r="I527" s="367"/>
      <c r="J527" s="367"/>
      <c r="K527" s="367"/>
      <c r="L527" s="367"/>
      <c r="M527" s="367"/>
      <c r="N527" s="367"/>
      <c r="O527" s="367"/>
      <c r="P527" s="367"/>
      <c r="Q527" s="367"/>
      <c r="R527" s="367"/>
      <c r="S527" s="367"/>
      <c r="T527" s="367"/>
      <c r="U527" s="367"/>
      <c r="V527" s="367"/>
      <c r="W527" s="367"/>
      <c r="X527" s="367"/>
      <c r="Y527" s="367"/>
      <c r="Z527" s="367"/>
      <c r="AA527" s="367"/>
      <c r="AB527" s="367"/>
      <c r="AC527" s="367"/>
      <c r="AD527" s="367"/>
      <c r="AE527" s="367"/>
      <c r="AF527" s="367"/>
      <c r="AG527" s="367"/>
      <c r="AH527" s="367"/>
      <c r="AI527" s="367"/>
      <c r="AJ527" s="367"/>
      <c r="AK527" s="367"/>
      <c r="AL527" s="367"/>
      <c r="AM527" s="367"/>
      <c r="AN527" s="367"/>
      <c r="AO527" s="367"/>
      <c r="AP527" s="367"/>
      <c r="AQ527" s="367"/>
      <c r="AR527" s="367"/>
      <c r="AS527" s="367"/>
      <c r="AT527" s="367"/>
      <c r="AU527" s="367"/>
      <c r="AV527" s="367"/>
      <c r="AW527" s="367"/>
      <c r="AX527" s="367"/>
      <c r="AY527" s="367"/>
      <c r="AZ527" s="367"/>
      <c r="BA527" s="367"/>
      <c r="BB527" s="367"/>
      <c r="BC527" s="367"/>
      <c r="BD527" s="367"/>
      <c r="BE527" s="367"/>
      <c r="BF527" s="367"/>
      <c r="BG527" s="367"/>
      <c r="BH527" s="367"/>
      <c r="BI527" s="367"/>
      <c r="BJ527" s="367"/>
      <c r="BK527" s="263" t="e">
        <f t="shared" ref="BK527:BZ527" si="214">(((BK524*2)+(BK525*1)+(BK526*0)))/(BK524+BK525+BK526)</f>
        <v>#DIV/0!</v>
      </c>
      <c r="BL527" s="263" t="e">
        <f t="shared" si="214"/>
        <v>#DIV/0!</v>
      </c>
      <c r="BM527" s="263" t="e">
        <f t="shared" si="214"/>
        <v>#DIV/0!</v>
      </c>
      <c r="BN527" s="263" t="e">
        <f t="shared" si="214"/>
        <v>#DIV/0!</v>
      </c>
      <c r="BO527" s="263" t="e">
        <f t="shared" si="214"/>
        <v>#DIV/0!</v>
      </c>
      <c r="BP527" s="263" t="e">
        <f t="shared" si="214"/>
        <v>#DIV/0!</v>
      </c>
      <c r="BQ527" s="263" t="e">
        <f t="shared" si="214"/>
        <v>#DIV/0!</v>
      </c>
      <c r="BR527" s="263" t="e">
        <f t="shared" si="214"/>
        <v>#DIV/0!</v>
      </c>
      <c r="BS527" s="263" t="e">
        <f t="shared" si="214"/>
        <v>#DIV/0!</v>
      </c>
      <c r="BT527" s="263" t="e">
        <f t="shared" si="214"/>
        <v>#DIV/0!</v>
      </c>
      <c r="BU527" s="263" t="e">
        <f t="shared" si="214"/>
        <v>#DIV/0!</v>
      </c>
      <c r="BV527" s="263" t="e">
        <f t="shared" si="214"/>
        <v>#DIV/0!</v>
      </c>
      <c r="BW527" s="263" t="e">
        <f t="shared" si="214"/>
        <v>#DIV/0!</v>
      </c>
      <c r="BX527" s="263" t="e">
        <f t="shared" si="214"/>
        <v>#DIV/0!</v>
      </c>
      <c r="BY527" s="263" t="e">
        <f t="shared" si="214"/>
        <v>#DIV/0!</v>
      </c>
      <c r="BZ527" s="263" t="e">
        <f t="shared" si="214"/>
        <v>#DIV/0!</v>
      </c>
      <c r="CA527" s="640">
        <f>COUNTIF($BK528:$CA528,"Đ")</f>
        <v>0</v>
      </c>
      <c r="CB527" s="694">
        <f>CA527/COUNTA($BK528:$CA528)</f>
        <v>0</v>
      </c>
      <c r="CC527" s="640">
        <f>COUNTIF($BK528:$CA528,"CCG")</f>
        <v>0</v>
      </c>
      <c r="CD527" s="694">
        <f>CC527/COUNTA($BK528:$CA528)</f>
        <v>0</v>
      </c>
      <c r="CE527" s="640">
        <f>COUNTIF($BK528:$CA528,"CĐ")</f>
        <v>0</v>
      </c>
      <c r="CF527" s="694">
        <f>CE527/COUNTA($BK528:$CA528)</f>
        <v>0</v>
      </c>
      <c r="CG527" s="690" t="e">
        <f>(((CA527*2)+(CC527*1)+(CE527*0)))/(CA527+CC527+CE527)</f>
        <v>#DIV/0!</v>
      </c>
      <c r="CH527" s="690" t="e">
        <f>IF(CG527&gt;=1.6,"Đạt mục tiêu",IF(CG527&gt;=1,"Cần cố gắng","Chưa đạt"))</f>
        <v>#DIV/0!</v>
      </c>
      <c r="CI527" s="690" t="e">
        <f>IF(CH527&gt;=1.6,"Đạt mục tiêu",IF(CH527&gt;=1,"Cần cố gắng","Chưa đạt"))</f>
        <v>#DIV/0!</v>
      </c>
    </row>
    <row r="528" spans="1:87" s="36" customFormat="1" ht="15.75">
      <c r="A528" s="676"/>
      <c r="B528" s="677"/>
      <c r="C528" s="623"/>
      <c r="D528" s="624"/>
      <c r="E528" s="625"/>
      <c r="F528" s="260"/>
      <c r="G528" s="367"/>
      <c r="H528" s="367"/>
      <c r="I528" s="367"/>
      <c r="J528" s="367"/>
      <c r="K528" s="367"/>
      <c r="L528" s="367"/>
      <c r="M528" s="367"/>
      <c r="N528" s="367"/>
      <c r="O528" s="367"/>
      <c r="P528" s="367"/>
      <c r="Q528" s="367"/>
      <c r="R528" s="367"/>
      <c r="S528" s="367"/>
      <c r="T528" s="367"/>
      <c r="U528" s="367"/>
      <c r="V528" s="367"/>
      <c r="W528" s="367"/>
      <c r="X528" s="367"/>
      <c r="Y528" s="367"/>
      <c r="Z528" s="367"/>
      <c r="AA528" s="367"/>
      <c r="AB528" s="367"/>
      <c r="AC528" s="367"/>
      <c r="AD528" s="367"/>
      <c r="AE528" s="367"/>
      <c r="AF528" s="367"/>
      <c r="AG528" s="367"/>
      <c r="AH528" s="367"/>
      <c r="AI528" s="367"/>
      <c r="AJ528" s="367"/>
      <c r="AK528" s="367"/>
      <c r="AL528" s="367"/>
      <c r="AM528" s="367"/>
      <c r="AN528" s="367"/>
      <c r="AO528" s="367"/>
      <c r="AP528" s="367"/>
      <c r="AQ528" s="367"/>
      <c r="AR528" s="367"/>
      <c r="AS528" s="367"/>
      <c r="AT528" s="367"/>
      <c r="AU528" s="367"/>
      <c r="AV528" s="367"/>
      <c r="AW528" s="367"/>
      <c r="AX528" s="367"/>
      <c r="AY528" s="367"/>
      <c r="AZ528" s="367"/>
      <c r="BA528" s="367"/>
      <c r="BB528" s="367"/>
      <c r="BC528" s="367"/>
      <c r="BD528" s="367"/>
      <c r="BE528" s="367"/>
      <c r="BF528" s="367"/>
      <c r="BG528" s="367"/>
      <c r="BH528" s="367"/>
      <c r="BI528" s="367"/>
      <c r="BJ528" s="367"/>
      <c r="BK528" s="263" t="e">
        <f>IF(BK527&lt;1,"CĐ",IF(BK527&lt;1.6,"CCG","Đ"))</f>
        <v>#DIV/0!</v>
      </c>
      <c r="BL528" s="263" t="e">
        <f>IF(BL527&lt;1,"CĐ",IF(BL527&lt;1.6,"CCG","Đ"))</f>
        <v>#DIV/0!</v>
      </c>
      <c r="BM528" s="263" t="e">
        <f t="shared" ref="BM528:BZ528" si="215">IF(BM527&lt;1,"CĐ",IF(BM527&lt;1.6,"CCG","Đ"))</f>
        <v>#DIV/0!</v>
      </c>
      <c r="BN528" s="263" t="e">
        <f t="shared" si="215"/>
        <v>#DIV/0!</v>
      </c>
      <c r="BO528" s="263" t="e">
        <f t="shared" si="215"/>
        <v>#DIV/0!</v>
      </c>
      <c r="BP528" s="263" t="e">
        <f t="shared" si="215"/>
        <v>#DIV/0!</v>
      </c>
      <c r="BQ528" s="263" t="e">
        <f t="shared" si="215"/>
        <v>#DIV/0!</v>
      </c>
      <c r="BR528" s="263" t="e">
        <f t="shared" si="215"/>
        <v>#DIV/0!</v>
      </c>
      <c r="BS528" s="263" t="e">
        <f t="shared" si="215"/>
        <v>#DIV/0!</v>
      </c>
      <c r="BT528" s="263" t="e">
        <f t="shared" si="215"/>
        <v>#DIV/0!</v>
      </c>
      <c r="BU528" s="263" t="e">
        <f t="shared" si="215"/>
        <v>#DIV/0!</v>
      </c>
      <c r="BV528" s="263" t="e">
        <f t="shared" si="215"/>
        <v>#DIV/0!</v>
      </c>
      <c r="BW528" s="263" t="e">
        <f t="shared" si="215"/>
        <v>#DIV/0!</v>
      </c>
      <c r="BX528" s="263" t="e">
        <f t="shared" si="215"/>
        <v>#DIV/0!</v>
      </c>
      <c r="BY528" s="263" t="e">
        <f t="shared" si="215"/>
        <v>#DIV/0!</v>
      </c>
      <c r="BZ528" s="263" t="e">
        <f t="shared" si="215"/>
        <v>#DIV/0!</v>
      </c>
      <c r="CA528" s="640"/>
      <c r="CB528" s="694"/>
      <c r="CC528" s="640"/>
      <c r="CD528" s="694"/>
      <c r="CE528" s="640"/>
      <c r="CF528" s="694"/>
      <c r="CG528" s="690"/>
      <c r="CH528" s="690"/>
      <c r="CI528" s="690"/>
    </row>
    <row r="529" spans="1:87" s="36" customFormat="1" ht="15.75">
      <c r="A529" s="676"/>
      <c r="B529" s="678" t="s">
        <v>1165</v>
      </c>
      <c r="C529" s="272" t="s">
        <v>1147</v>
      </c>
      <c r="D529" s="265"/>
      <c r="E529" s="266"/>
      <c r="F529" s="265"/>
      <c r="G529" s="189"/>
      <c r="H529" s="189"/>
      <c r="I529" s="189"/>
      <c r="J529" s="189"/>
      <c r="K529" s="189"/>
      <c r="L529" s="189"/>
      <c r="M529" s="189"/>
      <c r="N529" s="189"/>
      <c r="O529" s="189"/>
      <c r="P529" s="189"/>
      <c r="Q529" s="189"/>
      <c r="R529" s="189"/>
      <c r="S529" s="189"/>
      <c r="T529" s="189"/>
      <c r="U529" s="189"/>
      <c r="V529" s="189"/>
      <c r="W529" s="189"/>
      <c r="X529" s="189"/>
      <c r="Y529" s="189"/>
      <c r="Z529" s="189"/>
      <c r="AA529" s="189"/>
      <c r="AB529" s="189"/>
      <c r="AC529" s="189"/>
      <c r="AD529" s="189"/>
      <c r="AE529" s="189"/>
      <c r="AF529" s="189"/>
      <c r="AG529" s="189"/>
      <c r="AH529" s="189"/>
      <c r="AI529" s="189"/>
      <c r="AJ529" s="189"/>
      <c r="AK529" s="189"/>
      <c r="AL529" s="189"/>
      <c r="AM529" s="189"/>
      <c r="AN529" s="189"/>
      <c r="AO529" s="189"/>
      <c r="AP529" s="189"/>
      <c r="AQ529" s="189"/>
      <c r="AR529" s="189"/>
      <c r="AS529" s="189"/>
      <c r="AT529" s="189"/>
      <c r="AU529" s="189"/>
      <c r="AV529" s="189"/>
      <c r="AW529" s="189"/>
      <c r="AX529" s="189"/>
      <c r="AY529" s="189"/>
      <c r="AZ529" s="189"/>
      <c r="BA529" s="189"/>
      <c r="BB529" s="189"/>
      <c r="BC529" s="189"/>
      <c r="BD529" s="189"/>
      <c r="BE529" s="189"/>
      <c r="BF529" s="189"/>
      <c r="BG529" s="189"/>
      <c r="BH529" s="189"/>
      <c r="BI529" s="189"/>
      <c r="BJ529" s="189"/>
      <c r="BK529" s="271">
        <f t="shared" ref="BK529:BZ531" si="216">BK504+BK509+BK514+BK519+BK524</f>
        <v>1</v>
      </c>
      <c r="BL529" s="271">
        <f t="shared" si="216"/>
        <v>1</v>
      </c>
      <c r="BM529" s="271">
        <f t="shared" si="216"/>
        <v>1</v>
      </c>
      <c r="BN529" s="271">
        <f t="shared" si="216"/>
        <v>1</v>
      </c>
      <c r="BO529" s="271">
        <f t="shared" si="216"/>
        <v>1</v>
      </c>
      <c r="BP529" s="271">
        <f t="shared" si="216"/>
        <v>1</v>
      </c>
      <c r="BQ529" s="271">
        <f t="shared" si="216"/>
        <v>1</v>
      </c>
      <c r="BR529" s="271">
        <f t="shared" si="216"/>
        <v>1</v>
      </c>
      <c r="BS529" s="271">
        <f t="shared" si="216"/>
        <v>1</v>
      </c>
      <c r="BT529" s="271">
        <f t="shared" si="216"/>
        <v>1</v>
      </c>
      <c r="BU529" s="271">
        <f t="shared" si="216"/>
        <v>1</v>
      </c>
      <c r="BV529" s="271">
        <f t="shared" si="216"/>
        <v>1</v>
      </c>
      <c r="BW529" s="271">
        <f t="shared" si="216"/>
        <v>1</v>
      </c>
      <c r="BX529" s="271">
        <f t="shared" si="216"/>
        <v>1</v>
      </c>
      <c r="BY529" s="271">
        <f t="shared" si="216"/>
        <v>1</v>
      </c>
      <c r="BZ529" s="271">
        <f t="shared" si="216"/>
        <v>1</v>
      </c>
      <c r="CA529" s="271"/>
      <c r="CB529" s="189"/>
      <c r="CC529" s="189"/>
      <c r="CD529" s="189"/>
      <c r="CE529" s="189"/>
      <c r="CF529" s="189"/>
      <c r="CG529" s="189"/>
      <c r="CH529" s="189"/>
      <c r="CI529" s="189"/>
    </row>
    <row r="530" spans="1:87" s="36" customFormat="1" ht="15.75">
      <c r="A530" s="676"/>
      <c r="B530" s="678"/>
      <c r="C530" s="272" t="s">
        <v>1148</v>
      </c>
      <c r="D530" s="265"/>
      <c r="E530" s="266"/>
      <c r="F530" s="265"/>
      <c r="G530" s="189"/>
      <c r="H530" s="189"/>
      <c r="I530" s="189"/>
      <c r="J530" s="189"/>
      <c r="K530" s="189"/>
      <c r="L530" s="189"/>
      <c r="M530" s="189"/>
      <c r="N530" s="189"/>
      <c r="O530" s="189"/>
      <c r="P530" s="189"/>
      <c r="Q530" s="189"/>
      <c r="R530" s="189"/>
      <c r="S530" s="189"/>
      <c r="T530" s="189"/>
      <c r="U530" s="189"/>
      <c r="V530" s="189"/>
      <c r="W530" s="189"/>
      <c r="X530" s="189"/>
      <c r="Y530" s="189"/>
      <c r="Z530" s="189"/>
      <c r="AA530" s="189"/>
      <c r="AB530" s="189"/>
      <c r="AC530" s="189"/>
      <c r="AD530" s="189"/>
      <c r="AE530" s="189"/>
      <c r="AF530" s="189"/>
      <c r="AG530" s="189"/>
      <c r="AH530" s="189"/>
      <c r="AI530" s="189"/>
      <c r="AJ530" s="189"/>
      <c r="AK530" s="189"/>
      <c r="AL530" s="189"/>
      <c r="AM530" s="189"/>
      <c r="AN530" s="189"/>
      <c r="AO530" s="189"/>
      <c r="AP530" s="189"/>
      <c r="AQ530" s="189"/>
      <c r="AR530" s="189"/>
      <c r="AS530" s="189"/>
      <c r="AT530" s="189"/>
      <c r="AU530" s="189"/>
      <c r="AV530" s="189"/>
      <c r="AW530" s="189"/>
      <c r="AX530" s="189"/>
      <c r="AY530" s="189"/>
      <c r="AZ530" s="189"/>
      <c r="BA530" s="189"/>
      <c r="BB530" s="189"/>
      <c r="BC530" s="189"/>
      <c r="BD530" s="189"/>
      <c r="BE530" s="189"/>
      <c r="BF530" s="189"/>
      <c r="BG530" s="189"/>
      <c r="BH530" s="189"/>
      <c r="BI530" s="189"/>
      <c r="BJ530" s="189"/>
      <c r="BK530" s="271">
        <f t="shared" si="216"/>
        <v>0</v>
      </c>
      <c r="BL530" s="271">
        <f t="shared" si="216"/>
        <v>0</v>
      </c>
      <c r="BM530" s="271">
        <f t="shared" si="216"/>
        <v>0</v>
      </c>
      <c r="BN530" s="271">
        <f t="shared" si="216"/>
        <v>0</v>
      </c>
      <c r="BO530" s="271">
        <f t="shared" si="216"/>
        <v>0</v>
      </c>
      <c r="BP530" s="271">
        <f t="shared" si="216"/>
        <v>0</v>
      </c>
      <c r="BQ530" s="271">
        <f t="shared" si="216"/>
        <v>0</v>
      </c>
      <c r="BR530" s="271">
        <f t="shared" si="216"/>
        <v>0</v>
      </c>
      <c r="BS530" s="271">
        <f t="shared" si="216"/>
        <v>0</v>
      </c>
      <c r="BT530" s="271">
        <f t="shared" si="216"/>
        <v>0</v>
      </c>
      <c r="BU530" s="271">
        <f t="shared" si="216"/>
        <v>0</v>
      </c>
      <c r="BV530" s="271">
        <f t="shared" si="216"/>
        <v>0</v>
      </c>
      <c r="BW530" s="271">
        <f t="shared" si="216"/>
        <v>0</v>
      </c>
      <c r="BX530" s="271">
        <f t="shared" si="216"/>
        <v>0</v>
      </c>
      <c r="BY530" s="271">
        <f t="shared" si="216"/>
        <v>0</v>
      </c>
      <c r="BZ530" s="271">
        <f t="shared" si="216"/>
        <v>0</v>
      </c>
      <c r="CA530" s="271"/>
      <c r="CB530" s="189"/>
      <c r="CC530" s="189"/>
      <c r="CD530" s="189"/>
      <c r="CE530" s="189"/>
      <c r="CF530" s="189"/>
      <c r="CG530" s="189"/>
      <c r="CH530" s="189"/>
      <c r="CI530" s="189"/>
    </row>
    <row r="531" spans="1:87" s="36" customFormat="1" ht="15.75">
      <c r="A531" s="676"/>
      <c r="B531" s="678"/>
      <c r="C531" s="272" t="s">
        <v>1149</v>
      </c>
      <c r="D531" s="265"/>
      <c r="E531" s="266"/>
      <c r="F531" s="265"/>
      <c r="G531" s="189"/>
      <c r="H531" s="189"/>
      <c r="I531" s="189"/>
      <c r="J531" s="189"/>
      <c r="K531" s="189"/>
      <c r="L531" s="189"/>
      <c r="M531" s="189"/>
      <c r="N531" s="189"/>
      <c r="O531" s="189"/>
      <c r="P531" s="189"/>
      <c r="Q531" s="189"/>
      <c r="R531" s="189"/>
      <c r="S531" s="189"/>
      <c r="T531" s="189"/>
      <c r="U531" s="189"/>
      <c r="V531" s="189"/>
      <c r="W531" s="189"/>
      <c r="X531" s="189"/>
      <c r="Y531" s="189"/>
      <c r="Z531" s="189"/>
      <c r="AA531" s="189"/>
      <c r="AB531" s="189"/>
      <c r="AC531" s="189"/>
      <c r="AD531" s="189"/>
      <c r="AE531" s="189"/>
      <c r="AF531" s="189"/>
      <c r="AG531" s="189"/>
      <c r="AH531" s="189"/>
      <c r="AI531" s="189"/>
      <c r="AJ531" s="189"/>
      <c r="AK531" s="189"/>
      <c r="AL531" s="189"/>
      <c r="AM531" s="189"/>
      <c r="AN531" s="189"/>
      <c r="AO531" s="189"/>
      <c r="AP531" s="189"/>
      <c r="AQ531" s="189"/>
      <c r="AR531" s="189"/>
      <c r="AS531" s="189"/>
      <c r="AT531" s="189"/>
      <c r="AU531" s="189"/>
      <c r="AV531" s="189"/>
      <c r="AW531" s="189"/>
      <c r="AX531" s="189"/>
      <c r="AY531" s="189"/>
      <c r="AZ531" s="189"/>
      <c r="BA531" s="189"/>
      <c r="BB531" s="189"/>
      <c r="BC531" s="189"/>
      <c r="BD531" s="189"/>
      <c r="BE531" s="189"/>
      <c r="BF531" s="189"/>
      <c r="BG531" s="189"/>
      <c r="BH531" s="189"/>
      <c r="BI531" s="189"/>
      <c r="BJ531" s="189"/>
      <c r="BK531" s="271">
        <f t="shared" si="216"/>
        <v>0</v>
      </c>
      <c r="BL531" s="271">
        <f t="shared" si="216"/>
        <v>0</v>
      </c>
      <c r="BM531" s="271">
        <f t="shared" si="216"/>
        <v>0</v>
      </c>
      <c r="BN531" s="271">
        <f t="shared" si="216"/>
        <v>0</v>
      </c>
      <c r="BO531" s="271">
        <f t="shared" si="216"/>
        <v>0</v>
      </c>
      <c r="BP531" s="271">
        <f t="shared" si="216"/>
        <v>0</v>
      </c>
      <c r="BQ531" s="271">
        <f t="shared" si="216"/>
        <v>0</v>
      </c>
      <c r="BR531" s="271">
        <f t="shared" si="216"/>
        <v>0</v>
      </c>
      <c r="BS531" s="271">
        <f t="shared" si="216"/>
        <v>0</v>
      </c>
      <c r="BT531" s="271">
        <f t="shared" si="216"/>
        <v>0</v>
      </c>
      <c r="BU531" s="271">
        <f t="shared" si="216"/>
        <v>0</v>
      </c>
      <c r="BV531" s="271">
        <f t="shared" si="216"/>
        <v>0</v>
      </c>
      <c r="BW531" s="271">
        <f t="shared" si="216"/>
        <v>0</v>
      </c>
      <c r="BX531" s="271">
        <f t="shared" si="216"/>
        <v>0</v>
      </c>
      <c r="BY531" s="271">
        <f t="shared" si="216"/>
        <v>0</v>
      </c>
      <c r="BZ531" s="271">
        <f t="shared" si="216"/>
        <v>0</v>
      </c>
      <c r="CA531" s="271"/>
      <c r="CB531" s="189"/>
      <c r="CC531" s="189"/>
      <c r="CD531" s="189"/>
      <c r="CE531" s="189"/>
      <c r="CF531" s="189"/>
      <c r="CG531" s="189"/>
      <c r="CH531" s="189"/>
      <c r="CI531" s="189"/>
    </row>
    <row r="532" spans="1:87" s="36" customFormat="1" ht="15.75">
      <c r="A532" s="676"/>
      <c r="B532" s="678"/>
      <c r="C532" s="626" t="s">
        <v>1150</v>
      </c>
      <c r="D532" s="627"/>
      <c r="E532" s="628"/>
      <c r="F532" s="265"/>
      <c r="G532" s="189"/>
      <c r="H532" s="189"/>
      <c r="I532" s="189"/>
      <c r="J532" s="189"/>
      <c r="K532" s="189"/>
      <c r="L532" s="189"/>
      <c r="M532" s="189"/>
      <c r="N532" s="189"/>
      <c r="O532" s="189"/>
      <c r="P532" s="189"/>
      <c r="Q532" s="189"/>
      <c r="R532" s="189"/>
      <c r="S532" s="189"/>
      <c r="T532" s="189"/>
      <c r="U532" s="189"/>
      <c r="V532" s="189"/>
      <c r="W532" s="189"/>
      <c r="X532" s="189"/>
      <c r="Y532" s="189"/>
      <c r="Z532" s="189"/>
      <c r="AA532" s="189"/>
      <c r="AB532" s="189"/>
      <c r="AC532" s="189"/>
      <c r="AD532" s="189"/>
      <c r="AE532" s="189"/>
      <c r="AF532" s="189"/>
      <c r="AG532" s="189"/>
      <c r="AH532" s="189"/>
      <c r="AI532" s="189"/>
      <c r="AJ532" s="189"/>
      <c r="AK532" s="189"/>
      <c r="AL532" s="189"/>
      <c r="AM532" s="189"/>
      <c r="AN532" s="189"/>
      <c r="AO532" s="189"/>
      <c r="AP532" s="189"/>
      <c r="AQ532" s="189"/>
      <c r="AR532" s="189"/>
      <c r="AS532" s="189"/>
      <c r="AT532" s="189"/>
      <c r="AU532" s="189"/>
      <c r="AV532" s="189"/>
      <c r="AW532" s="189"/>
      <c r="AX532" s="189"/>
      <c r="AY532" s="189"/>
      <c r="AZ532" s="189"/>
      <c r="BA532" s="189"/>
      <c r="BB532" s="189"/>
      <c r="BC532" s="189"/>
      <c r="BD532" s="189"/>
      <c r="BE532" s="189"/>
      <c r="BF532" s="189"/>
      <c r="BG532" s="189"/>
      <c r="BH532" s="189"/>
      <c r="BI532" s="189"/>
      <c r="BJ532" s="189"/>
      <c r="BK532" s="268">
        <f>(((BK529*2)+(BK530*1)+(BK531*0)))/(BK529+BK530+BK531)</f>
        <v>2</v>
      </c>
      <c r="BL532" s="268">
        <f>(((BL529*2)+(BL530*1)+(BL531*0)))/(BL529+BL530+BL531)</f>
        <v>2</v>
      </c>
      <c r="BM532" s="268">
        <f t="shared" ref="BM532:BZ532" si="217">(((BM529*2)+(BM530*1)+(BM531*0)))/(BM529+BM530+BM531)</f>
        <v>2</v>
      </c>
      <c r="BN532" s="268">
        <f t="shared" si="217"/>
        <v>2</v>
      </c>
      <c r="BO532" s="268">
        <f t="shared" si="217"/>
        <v>2</v>
      </c>
      <c r="BP532" s="268">
        <f t="shared" si="217"/>
        <v>2</v>
      </c>
      <c r="BQ532" s="268">
        <f t="shared" si="217"/>
        <v>2</v>
      </c>
      <c r="BR532" s="268">
        <f t="shared" si="217"/>
        <v>2</v>
      </c>
      <c r="BS532" s="268">
        <f t="shared" si="217"/>
        <v>2</v>
      </c>
      <c r="BT532" s="268">
        <f t="shared" si="217"/>
        <v>2</v>
      </c>
      <c r="BU532" s="268">
        <f t="shared" si="217"/>
        <v>2</v>
      </c>
      <c r="BV532" s="268">
        <f t="shared" si="217"/>
        <v>2</v>
      </c>
      <c r="BW532" s="268">
        <f t="shared" si="217"/>
        <v>2</v>
      </c>
      <c r="BX532" s="268">
        <f t="shared" si="217"/>
        <v>2</v>
      </c>
      <c r="BY532" s="268">
        <f t="shared" si="217"/>
        <v>2</v>
      </c>
      <c r="BZ532" s="268">
        <f t="shared" si="217"/>
        <v>2</v>
      </c>
      <c r="CA532" s="619">
        <f>COUNTIF($BK533:$CA533,"Đ")</f>
        <v>16</v>
      </c>
      <c r="CB532" s="691">
        <f>CA532/COUNTA($BK533:$CA533)</f>
        <v>1</v>
      </c>
      <c r="CC532" s="619">
        <f>COUNTIF($BK533:$CA533,"CCG")</f>
        <v>0</v>
      </c>
      <c r="CD532" s="707">
        <f>CC532/COUNTA($BK533:$CA533)</f>
        <v>0</v>
      </c>
      <c r="CE532" s="619">
        <f>COUNTIF($BK533:$CA533,"CĐ")</f>
        <v>0</v>
      </c>
      <c r="CF532" s="691">
        <f>CE532/COUNTA($BK533:$CA533)</f>
        <v>0</v>
      </c>
      <c r="CG532" s="692">
        <f>(((CA532*2)+(CC532*1)+(CE532*0)))/(CA532+CC532+CE532)</f>
        <v>2</v>
      </c>
      <c r="CH532" s="692" t="str">
        <f>IF(CG532&gt;=1.6,"Đạt mục tiêu",IF(CG532&gt;=1,"Cần cố gắng","Chưa đạt"))</f>
        <v>Đạt mục tiêu</v>
      </c>
      <c r="CI532" s="692" t="str">
        <f>IF(CH532&gt;=1.6,"Đạt mục tiêu",IF(CH532&gt;=1,"Cần cố gắng","Chưa đạt"))</f>
        <v>Đạt mục tiêu</v>
      </c>
    </row>
    <row r="533" spans="1:87" s="36" customFormat="1" ht="15.75">
      <c r="A533" s="676"/>
      <c r="B533" s="678"/>
      <c r="C533" s="629"/>
      <c r="D533" s="630"/>
      <c r="E533" s="631"/>
      <c r="F533" s="265"/>
      <c r="G533" s="189"/>
      <c r="H533" s="189"/>
      <c r="I533" s="189"/>
      <c r="J533" s="189"/>
      <c r="K533" s="189"/>
      <c r="L533" s="189"/>
      <c r="M533" s="189"/>
      <c r="N533" s="189"/>
      <c r="O533" s="189"/>
      <c r="P533" s="189"/>
      <c r="Q533" s="189"/>
      <c r="R533" s="189"/>
      <c r="S533" s="189"/>
      <c r="T533" s="189"/>
      <c r="U533" s="189"/>
      <c r="V533" s="189"/>
      <c r="W533" s="189"/>
      <c r="X533" s="189"/>
      <c r="Y533" s="189"/>
      <c r="Z533" s="189"/>
      <c r="AA533" s="189"/>
      <c r="AB533" s="189"/>
      <c r="AC533" s="189"/>
      <c r="AD533" s="189"/>
      <c r="AE533" s="189"/>
      <c r="AF533" s="189"/>
      <c r="AG533" s="189"/>
      <c r="AH533" s="189"/>
      <c r="AI533" s="189"/>
      <c r="AJ533" s="189"/>
      <c r="AK533" s="189"/>
      <c r="AL533" s="189"/>
      <c r="AM533" s="189"/>
      <c r="AN533" s="189"/>
      <c r="AO533" s="189"/>
      <c r="AP533" s="189"/>
      <c r="AQ533" s="189"/>
      <c r="AR533" s="189"/>
      <c r="AS533" s="189"/>
      <c r="AT533" s="189"/>
      <c r="AU533" s="189"/>
      <c r="AV533" s="189"/>
      <c r="AW533" s="189"/>
      <c r="AX533" s="189"/>
      <c r="AY533" s="189"/>
      <c r="AZ533" s="189"/>
      <c r="BA533" s="189"/>
      <c r="BB533" s="189"/>
      <c r="BC533" s="189"/>
      <c r="BD533" s="189"/>
      <c r="BE533" s="189"/>
      <c r="BF533" s="189"/>
      <c r="BG533" s="189"/>
      <c r="BH533" s="189"/>
      <c r="BI533" s="189"/>
      <c r="BJ533" s="189"/>
      <c r="BK533" s="268" t="str">
        <f>IF(BK532&lt;1,"CĐ",IF(BK532&lt;1.6,"CCG","Đ"))</f>
        <v>Đ</v>
      </c>
      <c r="BL533" s="268" t="str">
        <f>IF(BL532&lt;1,"CĐ",IF(BL532&lt;1.6,"CCG","Đ"))</f>
        <v>Đ</v>
      </c>
      <c r="BM533" s="268" t="str">
        <f t="shared" ref="BM533:BZ533" si="218">IF(BM532&lt;1,"CĐ",IF(BM532&lt;1.6,"CCG","Đ"))</f>
        <v>Đ</v>
      </c>
      <c r="BN533" s="268" t="str">
        <f t="shared" si="218"/>
        <v>Đ</v>
      </c>
      <c r="BO533" s="268" t="str">
        <f t="shared" si="218"/>
        <v>Đ</v>
      </c>
      <c r="BP533" s="268" t="str">
        <f t="shared" si="218"/>
        <v>Đ</v>
      </c>
      <c r="BQ533" s="268" t="str">
        <f t="shared" si="218"/>
        <v>Đ</v>
      </c>
      <c r="BR533" s="268" t="str">
        <f t="shared" si="218"/>
        <v>Đ</v>
      </c>
      <c r="BS533" s="268" t="str">
        <f t="shared" si="218"/>
        <v>Đ</v>
      </c>
      <c r="BT533" s="268" t="str">
        <f t="shared" si="218"/>
        <v>Đ</v>
      </c>
      <c r="BU533" s="268" t="str">
        <f t="shared" si="218"/>
        <v>Đ</v>
      </c>
      <c r="BV533" s="268" t="str">
        <f t="shared" si="218"/>
        <v>Đ</v>
      </c>
      <c r="BW533" s="268" t="str">
        <f t="shared" si="218"/>
        <v>Đ</v>
      </c>
      <c r="BX533" s="268" t="str">
        <f t="shared" si="218"/>
        <v>Đ</v>
      </c>
      <c r="BY533" s="268" t="str">
        <f t="shared" si="218"/>
        <v>Đ</v>
      </c>
      <c r="BZ533" s="268" t="str">
        <f t="shared" si="218"/>
        <v>Đ</v>
      </c>
      <c r="CA533" s="619"/>
      <c r="CB533" s="691"/>
      <c r="CC533" s="619"/>
      <c r="CD533" s="708"/>
      <c r="CE533" s="619"/>
      <c r="CF533" s="691"/>
      <c r="CG533" s="692"/>
      <c r="CH533" s="692"/>
      <c r="CI533" s="692"/>
    </row>
    <row r="534" spans="1:87" ht="18.75">
      <c r="I534" s="118"/>
    </row>
    <row r="535" spans="1:87" ht="18.75">
      <c r="I535" s="118"/>
    </row>
    <row r="536" spans="1:87" ht="18.75">
      <c r="I536" s="118"/>
    </row>
  </sheetData>
  <mergeCells count="567">
    <mergeCell ref="BP4:BP6"/>
    <mergeCell ref="BQ4:BQ6"/>
    <mergeCell ref="C1:L1"/>
    <mergeCell ref="A3:A5"/>
    <mergeCell ref="B3:B5"/>
    <mergeCell ref="C3:D5"/>
    <mergeCell ref="E3:F5"/>
    <mergeCell ref="G3:G5"/>
    <mergeCell ref="H3:H5"/>
    <mergeCell ref="I3:I5"/>
    <mergeCell ref="J3:J5"/>
    <mergeCell ref="K3:K5"/>
    <mergeCell ref="A10:A18"/>
    <mergeCell ref="B10:B19"/>
    <mergeCell ref="C10:C19"/>
    <mergeCell ref="D10:D19"/>
    <mergeCell ref="E10:E19"/>
    <mergeCell ref="BX4:BX6"/>
    <mergeCell ref="BY4:BY6"/>
    <mergeCell ref="BZ4:BZ6"/>
    <mergeCell ref="CA4:CB5"/>
    <mergeCell ref="BR4:BR6"/>
    <mergeCell ref="BS4:BS6"/>
    <mergeCell ref="BT4:BT6"/>
    <mergeCell ref="BU4:BU6"/>
    <mergeCell ref="BV4:BV6"/>
    <mergeCell ref="BW4:BW6"/>
    <mergeCell ref="AM3:AP4"/>
    <mergeCell ref="AQ3:AT4"/>
    <mergeCell ref="AU3:AW4"/>
    <mergeCell ref="AX3:BC4"/>
    <mergeCell ref="BD3:BG4"/>
    <mergeCell ref="BH3:BJ4"/>
    <mergeCell ref="L3:L5"/>
    <mergeCell ref="M3:V3"/>
    <mergeCell ref="W3:Z4"/>
    <mergeCell ref="F10:F19"/>
    <mergeCell ref="G10:G19"/>
    <mergeCell ref="C20:E20"/>
    <mergeCell ref="C21:E21"/>
    <mergeCell ref="C30:E30"/>
    <mergeCell ref="C34:E34"/>
    <mergeCell ref="CG4:CG5"/>
    <mergeCell ref="CH4:CH5"/>
    <mergeCell ref="C7:E7"/>
    <mergeCell ref="C8:E8"/>
    <mergeCell ref="C9:E9"/>
    <mergeCell ref="CC4:CD5"/>
    <mergeCell ref="CE4:CF5"/>
    <mergeCell ref="AA3:AD4"/>
    <mergeCell ref="AE3:AH4"/>
    <mergeCell ref="AI3:AL4"/>
    <mergeCell ref="BK3:BT3"/>
    <mergeCell ref="CA3:CF3"/>
    <mergeCell ref="CG3:CH3"/>
    <mergeCell ref="BK4:BK6"/>
    <mergeCell ref="BL4:BL6"/>
    <mergeCell ref="BM4:BM6"/>
    <mergeCell ref="BN4:BN6"/>
    <mergeCell ref="BO4:BO6"/>
    <mergeCell ref="C71:E71"/>
    <mergeCell ref="C72:C74"/>
    <mergeCell ref="C83:E83"/>
    <mergeCell ref="I86:I88"/>
    <mergeCell ref="H87:H88"/>
    <mergeCell ref="C92:E92"/>
    <mergeCell ref="C39:E39"/>
    <mergeCell ref="C46:E46"/>
    <mergeCell ref="C51:E51"/>
    <mergeCell ref="C60:E60"/>
    <mergeCell ref="C61:E61"/>
    <mergeCell ref="C65:E65"/>
    <mergeCell ref="I98:I100"/>
    <mergeCell ref="I101:I102"/>
    <mergeCell ref="A106:A111"/>
    <mergeCell ref="B106:B111"/>
    <mergeCell ref="C106:C111"/>
    <mergeCell ref="D106:D111"/>
    <mergeCell ref="E106:E111"/>
    <mergeCell ref="F106:F111"/>
    <mergeCell ref="C93:E93"/>
    <mergeCell ref="C94:E94"/>
    <mergeCell ref="C96:E96"/>
    <mergeCell ref="C97:E97"/>
    <mergeCell ref="A98:A103"/>
    <mergeCell ref="C98:C103"/>
    <mergeCell ref="D98:D103"/>
    <mergeCell ref="E98:E103"/>
    <mergeCell ref="G106:G111"/>
    <mergeCell ref="B113:B117"/>
    <mergeCell ref="C113:C114"/>
    <mergeCell ref="D113:D117"/>
    <mergeCell ref="E113:E117"/>
    <mergeCell ref="F113:F117"/>
    <mergeCell ref="G113:G117"/>
    <mergeCell ref="F98:F103"/>
    <mergeCell ref="G98:G103"/>
    <mergeCell ref="G123:G124"/>
    <mergeCell ref="A128:A131"/>
    <mergeCell ref="B128:B131"/>
    <mergeCell ref="C128:C131"/>
    <mergeCell ref="D128:D131"/>
    <mergeCell ref="E128:E131"/>
    <mergeCell ref="F128:F131"/>
    <mergeCell ref="G128:G131"/>
    <mergeCell ref="A123:A124"/>
    <mergeCell ref="B123:B124"/>
    <mergeCell ref="C123:C124"/>
    <mergeCell ref="D123:D124"/>
    <mergeCell ref="E123:E124"/>
    <mergeCell ref="F123:F124"/>
    <mergeCell ref="G135:G141"/>
    <mergeCell ref="C144:C147"/>
    <mergeCell ref="D144:D147"/>
    <mergeCell ref="E144:E147"/>
    <mergeCell ref="F144:F147"/>
    <mergeCell ref="G144:G147"/>
    <mergeCell ref="A135:A141"/>
    <mergeCell ref="B135:B141"/>
    <mergeCell ref="C135:C141"/>
    <mergeCell ref="D135:D141"/>
    <mergeCell ref="E135:E141"/>
    <mergeCell ref="F135:F141"/>
    <mergeCell ref="C148:C150"/>
    <mergeCell ref="A152:A154"/>
    <mergeCell ref="B152:B154"/>
    <mergeCell ref="C152:C154"/>
    <mergeCell ref="E152:E154"/>
    <mergeCell ref="A159:A163"/>
    <mergeCell ref="B159:B163"/>
    <mergeCell ref="C159:C163"/>
    <mergeCell ref="D159:D163"/>
    <mergeCell ref="E159:E163"/>
    <mergeCell ref="F159:F163"/>
    <mergeCell ref="G159:G163"/>
    <mergeCell ref="E165:E166"/>
    <mergeCell ref="G165:G166"/>
    <mergeCell ref="A175:A176"/>
    <mergeCell ref="B175:B176"/>
    <mergeCell ref="C175:C176"/>
    <mergeCell ref="D175:D176"/>
    <mergeCell ref="E175:E176"/>
    <mergeCell ref="F175:F176"/>
    <mergeCell ref="G175:G176"/>
    <mergeCell ref="I175:I176"/>
    <mergeCell ref="A177:A178"/>
    <mergeCell ref="B177:B178"/>
    <mergeCell ref="C177:C178"/>
    <mergeCell ref="D177:D178"/>
    <mergeCell ref="E177:E178"/>
    <mergeCell ref="F177:F178"/>
    <mergeCell ref="G177:G178"/>
    <mergeCell ref="G179:G180"/>
    <mergeCell ref="A181:A182"/>
    <mergeCell ref="B181:B182"/>
    <mergeCell ref="C181:C182"/>
    <mergeCell ref="D181:D182"/>
    <mergeCell ref="E181:E182"/>
    <mergeCell ref="F181:F182"/>
    <mergeCell ref="G181:G182"/>
    <mergeCell ref="A179:A180"/>
    <mergeCell ref="B179:B180"/>
    <mergeCell ref="C179:C180"/>
    <mergeCell ref="D179:D180"/>
    <mergeCell ref="E179:E180"/>
    <mergeCell ref="F179:F180"/>
    <mergeCell ref="G184:G187"/>
    <mergeCell ref="E189:E191"/>
    <mergeCell ref="F189:F191"/>
    <mergeCell ref="G189:G191"/>
    <mergeCell ref="A190:A191"/>
    <mergeCell ref="B190:B191"/>
    <mergeCell ref="C190:C191"/>
    <mergeCell ref="D190:D191"/>
    <mergeCell ref="A184:A187"/>
    <mergeCell ref="B184:B187"/>
    <mergeCell ref="C184:C187"/>
    <mergeCell ref="D184:D187"/>
    <mergeCell ref="E184:E187"/>
    <mergeCell ref="F184:F187"/>
    <mergeCell ref="A218:A231"/>
    <mergeCell ref="B218:B231"/>
    <mergeCell ref="C218:C231"/>
    <mergeCell ref="D218:D231"/>
    <mergeCell ref="E218:E231"/>
    <mergeCell ref="G218:G230"/>
    <mergeCell ref="I190:I191"/>
    <mergeCell ref="A197:A217"/>
    <mergeCell ref="B197:B217"/>
    <mergeCell ref="C197:C217"/>
    <mergeCell ref="D197:D217"/>
    <mergeCell ref="E197:E217"/>
    <mergeCell ref="G197:G217"/>
    <mergeCell ref="G236:G258"/>
    <mergeCell ref="B278:B281"/>
    <mergeCell ref="C278:C281"/>
    <mergeCell ref="D278:D281"/>
    <mergeCell ref="E278:E281"/>
    <mergeCell ref="F278:F281"/>
    <mergeCell ref="G278:G281"/>
    <mergeCell ref="A236:A258"/>
    <mergeCell ref="B236:B258"/>
    <mergeCell ref="C236:C258"/>
    <mergeCell ref="D236:D258"/>
    <mergeCell ref="E236:E258"/>
    <mergeCell ref="F236:F258"/>
    <mergeCell ref="G283:G284"/>
    <mergeCell ref="A285:A287"/>
    <mergeCell ref="B285:B287"/>
    <mergeCell ref="C285:C287"/>
    <mergeCell ref="D285:D287"/>
    <mergeCell ref="E285:E287"/>
    <mergeCell ref="F285:F287"/>
    <mergeCell ref="G285:G287"/>
    <mergeCell ref="A283:A284"/>
    <mergeCell ref="B283:B284"/>
    <mergeCell ref="C283:C284"/>
    <mergeCell ref="D283:D284"/>
    <mergeCell ref="E283:E284"/>
    <mergeCell ref="F283:F284"/>
    <mergeCell ref="N285:N287"/>
    <mergeCell ref="O285:O287"/>
    <mergeCell ref="P285:P287"/>
    <mergeCell ref="Q285:Q287"/>
    <mergeCell ref="R285:R287"/>
    <mergeCell ref="S285:S287"/>
    <mergeCell ref="H285:H287"/>
    <mergeCell ref="I285:I287"/>
    <mergeCell ref="J285:J287"/>
    <mergeCell ref="K285:K287"/>
    <mergeCell ref="L285:L287"/>
    <mergeCell ref="M285:M287"/>
    <mergeCell ref="AA285:AA287"/>
    <mergeCell ref="AB285:AB287"/>
    <mergeCell ref="AC285:AC287"/>
    <mergeCell ref="AD285:AD287"/>
    <mergeCell ref="AE285:AE287"/>
    <mergeCell ref="AF285:AF287"/>
    <mergeCell ref="T285:T287"/>
    <mergeCell ref="U285:U287"/>
    <mergeCell ref="W285:W287"/>
    <mergeCell ref="X285:X287"/>
    <mergeCell ref="Y285:Y287"/>
    <mergeCell ref="Z285:Z287"/>
    <mergeCell ref="AM285:AM287"/>
    <mergeCell ref="AN285:AN287"/>
    <mergeCell ref="AO285:AO287"/>
    <mergeCell ref="AP285:AP287"/>
    <mergeCell ref="AQ285:AQ287"/>
    <mergeCell ref="AR285:AR287"/>
    <mergeCell ref="AG285:AG287"/>
    <mergeCell ref="AH285:AH287"/>
    <mergeCell ref="AI285:AI287"/>
    <mergeCell ref="AJ285:AJ287"/>
    <mergeCell ref="AK285:AK287"/>
    <mergeCell ref="AL285:AL287"/>
    <mergeCell ref="BF285:BF287"/>
    <mergeCell ref="BG285:BG287"/>
    <mergeCell ref="BH285:BH287"/>
    <mergeCell ref="BI285:BI287"/>
    <mergeCell ref="AX285:AX287"/>
    <mergeCell ref="AY285:AY287"/>
    <mergeCell ref="AZ285:AZ287"/>
    <mergeCell ref="BA285:BA287"/>
    <mergeCell ref="BB285:BB287"/>
    <mergeCell ref="BC285:BC287"/>
    <mergeCell ref="CC285:CC287"/>
    <mergeCell ref="CD285:CD287"/>
    <mergeCell ref="CE285:CE287"/>
    <mergeCell ref="A290:A291"/>
    <mergeCell ref="B290:B291"/>
    <mergeCell ref="C290:C291"/>
    <mergeCell ref="D290:D291"/>
    <mergeCell ref="E290:E291"/>
    <mergeCell ref="F290:F291"/>
    <mergeCell ref="G290:G291"/>
    <mergeCell ref="BP285:BP287"/>
    <mergeCell ref="BQ285:BQ287"/>
    <mergeCell ref="BR285:BR287"/>
    <mergeCell ref="BS285:BS287"/>
    <mergeCell ref="BT285:BT287"/>
    <mergeCell ref="CB285:CB287"/>
    <mergeCell ref="BJ285:BJ287"/>
    <mergeCell ref="BK285:BK287"/>
    <mergeCell ref="BL285:BL287"/>
    <mergeCell ref="BM285:BM287"/>
    <mergeCell ref="BN285:BN287"/>
    <mergeCell ref="BO285:BO287"/>
    <mergeCell ref="BD285:BD287"/>
    <mergeCell ref="BE285:BE287"/>
    <mergeCell ref="G293:G295"/>
    <mergeCell ref="A296:A297"/>
    <mergeCell ref="B296:B297"/>
    <mergeCell ref="C296:C297"/>
    <mergeCell ref="D296:D297"/>
    <mergeCell ref="E296:E297"/>
    <mergeCell ref="F296:F297"/>
    <mergeCell ref="G296:G297"/>
    <mergeCell ref="A293:A295"/>
    <mergeCell ref="B293:B295"/>
    <mergeCell ref="C293:C295"/>
    <mergeCell ref="D293:D295"/>
    <mergeCell ref="E293:E295"/>
    <mergeCell ref="F293:F295"/>
    <mergeCell ref="C417:C424"/>
    <mergeCell ref="D417:D424"/>
    <mergeCell ref="A363:A371"/>
    <mergeCell ref="B363:B371"/>
    <mergeCell ref="D363:D371"/>
    <mergeCell ref="E363:E371"/>
    <mergeCell ref="F363:F371"/>
    <mergeCell ref="G363:G371"/>
    <mergeCell ref="G306:G328"/>
    <mergeCell ref="A330:A362"/>
    <mergeCell ref="B330:B362"/>
    <mergeCell ref="C330:C362"/>
    <mergeCell ref="D330:D362"/>
    <mergeCell ref="E330:E362"/>
    <mergeCell ref="F330:F362"/>
    <mergeCell ref="G330:G362"/>
    <mergeCell ref="A306:A328"/>
    <mergeCell ref="B306:B328"/>
    <mergeCell ref="C306:C328"/>
    <mergeCell ref="D306:D328"/>
    <mergeCell ref="E306:E328"/>
    <mergeCell ref="F306:F328"/>
    <mergeCell ref="B375:B384"/>
    <mergeCell ref="C375:C385"/>
    <mergeCell ref="D375:D384"/>
    <mergeCell ref="E375:E385"/>
    <mergeCell ref="F384:F385"/>
    <mergeCell ref="G384:G385"/>
    <mergeCell ref="A372:A374"/>
    <mergeCell ref="B372:B374"/>
    <mergeCell ref="D372:D374"/>
    <mergeCell ref="E372:E374"/>
    <mergeCell ref="F372:F374"/>
    <mergeCell ref="G372:G374"/>
    <mergeCell ref="C426:E426"/>
    <mergeCell ref="B431:F431"/>
    <mergeCell ref="G431:H431"/>
    <mergeCell ref="G386:G424"/>
    <mergeCell ref="A400:A408"/>
    <mergeCell ref="B400:B408"/>
    <mergeCell ref="C400:C408"/>
    <mergeCell ref="D400:D408"/>
    <mergeCell ref="A409:A412"/>
    <mergeCell ref="B409:B412"/>
    <mergeCell ref="C409:C412"/>
    <mergeCell ref="D409:D412"/>
    <mergeCell ref="A415:A416"/>
    <mergeCell ref="A386:A399"/>
    <mergeCell ref="B386:B399"/>
    <mergeCell ref="C386:C399"/>
    <mergeCell ref="D386:D399"/>
    <mergeCell ref="E386:E424"/>
    <mergeCell ref="F386:F424"/>
    <mergeCell ref="B415:B416"/>
    <mergeCell ref="C415:C416"/>
    <mergeCell ref="D415:D416"/>
    <mergeCell ref="A417:A424"/>
    <mergeCell ref="B417:B424"/>
    <mergeCell ref="B435:F435"/>
    <mergeCell ref="G435:H435"/>
    <mergeCell ref="B436:F436"/>
    <mergeCell ref="G436:H436"/>
    <mergeCell ref="G438:H438"/>
    <mergeCell ref="G439:H439"/>
    <mergeCell ref="B432:F432"/>
    <mergeCell ref="G432:H432"/>
    <mergeCell ref="B433:F433"/>
    <mergeCell ref="G433:H433"/>
    <mergeCell ref="B434:F434"/>
    <mergeCell ref="G434:H434"/>
    <mergeCell ref="G446:H446"/>
    <mergeCell ref="G447:H447"/>
    <mergeCell ref="G448:H448"/>
    <mergeCell ref="G449:H449"/>
    <mergeCell ref="G450:H450"/>
    <mergeCell ref="G451:H451"/>
    <mergeCell ref="G440:H440"/>
    <mergeCell ref="G441:H441"/>
    <mergeCell ref="G442:H442"/>
    <mergeCell ref="G443:H443"/>
    <mergeCell ref="G444:H444"/>
    <mergeCell ref="G445:H445"/>
    <mergeCell ref="CD457:CD458"/>
    <mergeCell ref="CE457:CE458"/>
    <mergeCell ref="CF457:CF458"/>
    <mergeCell ref="CG457:CG458"/>
    <mergeCell ref="CH457:CH458"/>
    <mergeCell ref="CI457:CI458"/>
    <mergeCell ref="G452:H452"/>
    <mergeCell ref="A454:B458"/>
    <mergeCell ref="C457:E457"/>
    <mergeCell ref="CA457:CA458"/>
    <mergeCell ref="CB457:CB458"/>
    <mergeCell ref="CC457:CC458"/>
    <mergeCell ref="C458:E458"/>
    <mergeCell ref="CF462:CF463"/>
    <mergeCell ref="CG462:CG463"/>
    <mergeCell ref="CH462:CH463"/>
    <mergeCell ref="CE472:CE473"/>
    <mergeCell ref="CF472:CF473"/>
    <mergeCell ref="CG472:CG473"/>
    <mergeCell ref="CH472:CH473"/>
    <mergeCell ref="CI462:CI463"/>
    <mergeCell ref="A464:B468"/>
    <mergeCell ref="CA467:CA468"/>
    <mergeCell ref="CB467:CB468"/>
    <mergeCell ref="CC467:CC468"/>
    <mergeCell ref="CD467:CD468"/>
    <mergeCell ref="CE467:CE468"/>
    <mergeCell ref="A459:B463"/>
    <mergeCell ref="CA462:CA463"/>
    <mergeCell ref="CB462:CB463"/>
    <mergeCell ref="CC462:CC463"/>
    <mergeCell ref="CD462:CD463"/>
    <mergeCell ref="CE462:CE463"/>
    <mergeCell ref="A474:B478"/>
    <mergeCell ref="CA477:CA478"/>
    <mergeCell ref="CB477:CB478"/>
    <mergeCell ref="CC477:CC478"/>
    <mergeCell ref="CD477:CD478"/>
    <mergeCell ref="CE477:CE478"/>
    <mergeCell ref="CI472:CI473"/>
    <mergeCell ref="C473:E473"/>
    <mergeCell ref="CF467:CF468"/>
    <mergeCell ref="CG467:CG468"/>
    <mergeCell ref="CH467:CH468"/>
    <mergeCell ref="CI467:CI468"/>
    <mergeCell ref="CF477:CF478"/>
    <mergeCell ref="CG477:CG478"/>
    <mergeCell ref="CH477:CH478"/>
    <mergeCell ref="CI477:CI478"/>
    <mergeCell ref="A469:B473"/>
    <mergeCell ref="C472:E472"/>
    <mergeCell ref="CA472:CA473"/>
    <mergeCell ref="CB472:CB473"/>
    <mergeCell ref="CC472:CC473"/>
    <mergeCell ref="CD472:CD473"/>
    <mergeCell ref="CI487:CI488"/>
    <mergeCell ref="A489:B493"/>
    <mergeCell ref="CA492:CA493"/>
    <mergeCell ref="CB492:CB493"/>
    <mergeCell ref="CC492:CC493"/>
    <mergeCell ref="CD492:CD493"/>
    <mergeCell ref="CE492:CE493"/>
    <mergeCell ref="CF482:CF483"/>
    <mergeCell ref="CG482:CG483"/>
    <mergeCell ref="CH482:CH483"/>
    <mergeCell ref="CI482:CI483"/>
    <mergeCell ref="A484:B488"/>
    <mergeCell ref="CA487:CA488"/>
    <mergeCell ref="CB487:CB488"/>
    <mergeCell ref="CC487:CC488"/>
    <mergeCell ref="CD487:CD488"/>
    <mergeCell ref="CE487:CE488"/>
    <mergeCell ref="A479:B483"/>
    <mergeCell ref="CA482:CA483"/>
    <mergeCell ref="CB482:CB483"/>
    <mergeCell ref="CC482:CC483"/>
    <mergeCell ref="CD482:CD483"/>
    <mergeCell ref="CE482:CE483"/>
    <mergeCell ref="A494:B498"/>
    <mergeCell ref="C497:E497"/>
    <mergeCell ref="CA497:CA498"/>
    <mergeCell ref="CB497:CB498"/>
    <mergeCell ref="CC497:CC498"/>
    <mergeCell ref="CD497:CD498"/>
    <mergeCell ref="CF487:CF488"/>
    <mergeCell ref="CG487:CG488"/>
    <mergeCell ref="CH487:CH488"/>
    <mergeCell ref="CE497:CE498"/>
    <mergeCell ref="CF497:CF498"/>
    <mergeCell ref="CG497:CG498"/>
    <mergeCell ref="CH497:CH498"/>
    <mergeCell ref="CI497:CI498"/>
    <mergeCell ref="C498:E498"/>
    <mergeCell ref="CF492:CF493"/>
    <mergeCell ref="CG492:CG493"/>
    <mergeCell ref="CH492:CH493"/>
    <mergeCell ref="CI492:CI493"/>
    <mergeCell ref="CE502:CE503"/>
    <mergeCell ref="CF502:CF503"/>
    <mergeCell ref="CG502:CG503"/>
    <mergeCell ref="CH502:CH503"/>
    <mergeCell ref="CI502:CI503"/>
    <mergeCell ref="C503:E503"/>
    <mergeCell ref="A499:B503"/>
    <mergeCell ref="C502:E502"/>
    <mergeCell ref="CA502:CA503"/>
    <mergeCell ref="CB502:CB503"/>
    <mergeCell ref="CC502:CC503"/>
    <mergeCell ref="CD502:CD503"/>
    <mergeCell ref="CD507:CD508"/>
    <mergeCell ref="CE507:CE508"/>
    <mergeCell ref="CF507:CF508"/>
    <mergeCell ref="CG507:CG508"/>
    <mergeCell ref="CH507:CH508"/>
    <mergeCell ref="CI507:CI508"/>
    <mergeCell ref="A504:A533"/>
    <mergeCell ref="B504:B508"/>
    <mergeCell ref="C507:E507"/>
    <mergeCell ref="CA507:CA508"/>
    <mergeCell ref="CB507:CB508"/>
    <mergeCell ref="CC507:CC508"/>
    <mergeCell ref="B509:B513"/>
    <mergeCell ref="C512:E512"/>
    <mergeCell ref="CA512:CA513"/>
    <mergeCell ref="CB512:CB513"/>
    <mergeCell ref="B519:B523"/>
    <mergeCell ref="C522:E522"/>
    <mergeCell ref="CA522:CA523"/>
    <mergeCell ref="CB522:CB523"/>
    <mergeCell ref="CC522:CC523"/>
    <mergeCell ref="CD522:CD523"/>
    <mergeCell ref="CI512:CI513"/>
    <mergeCell ref="C513:E513"/>
    <mergeCell ref="B514:B518"/>
    <mergeCell ref="C517:E517"/>
    <mergeCell ref="CA517:CA518"/>
    <mergeCell ref="CG512:CG513"/>
    <mergeCell ref="CH512:CH513"/>
    <mergeCell ref="CE522:CE523"/>
    <mergeCell ref="CF522:CF523"/>
    <mergeCell ref="CG522:CG523"/>
    <mergeCell ref="CH522:CH523"/>
    <mergeCell ref="CI522:CI523"/>
    <mergeCell ref="C523:E523"/>
    <mergeCell ref="CG517:CG518"/>
    <mergeCell ref="CH517:CH518"/>
    <mergeCell ref="CI517:CI518"/>
    <mergeCell ref="C518:E518"/>
    <mergeCell ref="CB517:CB518"/>
    <mergeCell ref="CC517:CC518"/>
    <mergeCell ref="CD517:CD518"/>
    <mergeCell ref="CE517:CE518"/>
    <mergeCell ref="CF517:CF518"/>
    <mergeCell ref="CC512:CC513"/>
    <mergeCell ref="CD512:CD513"/>
    <mergeCell ref="CE512:CE513"/>
    <mergeCell ref="CF512:CF513"/>
    <mergeCell ref="CE527:CE528"/>
    <mergeCell ref="CF527:CF528"/>
    <mergeCell ref="CG527:CG528"/>
    <mergeCell ref="CH527:CH528"/>
    <mergeCell ref="CI527:CI528"/>
    <mergeCell ref="C528:E528"/>
    <mergeCell ref="B524:B528"/>
    <mergeCell ref="C527:E527"/>
    <mergeCell ref="CA527:CA528"/>
    <mergeCell ref="CB527:CB528"/>
    <mergeCell ref="CC527:CC528"/>
    <mergeCell ref="CD527:CD528"/>
    <mergeCell ref="CE532:CE533"/>
    <mergeCell ref="CF532:CF533"/>
    <mergeCell ref="CG532:CG533"/>
    <mergeCell ref="CH532:CH533"/>
    <mergeCell ref="CI532:CI533"/>
    <mergeCell ref="C533:E533"/>
    <mergeCell ref="B529:B533"/>
    <mergeCell ref="C532:E532"/>
    <mergeCell ref="CA532:CA533"/>
    <mergeCell ref="CB532:CB533"/>
    <mergeCell ref="CC532:CC533"/>
    <mergeCell ref="CD532:CD533"/>
  </mergeCells>
  <dataValidations count="8">
    <dataValidation type="list" allowBlank="1" showInputMessage="1" showErrorMessage="1" sqref="L298 K299:K303 K288:K297 J304 K305:K430 K7:K286">
      <formula1>"#, 3T, 4T, 5T, 3+4T, 4+5T, 3+4+5T"</formula1>
    </dataValidation>
    <dataValidation type="list" allowBlank="1" showInputMessage="1" showErrorMessage="1" sqref="I177:I286 I101 I103:I165 I7:I86 I167:I175 I298:J298 I288:I297 J305 I304:I430 I89:I91 I95:I98">
      <formula1>"Lớp học, Sân chơi, Phòng chức năng, Ngoài nhà trường"</formula1>
    </dataValidation>
    <dataValidation type="list" allowBlank="1" showInputMessage="1" showErrorMessage="1" sqref="J306:J318 K298 J299:J301 J288:J297 J320:J323 J325:J430 J7:J286">
      <formula1>"Thể chất, Nhận thức, Ngôn ngữ, TCKNXH, Thẩm mỹ"</formula1>
    </dataValidation>
    <dataValidation type="list" allowBlank="1" showInputMessage="1" showErrorMessage="1" sqref="BK299:BZ303 BK7:BZ297 BL425:BZ430 BJ304:BS304 BK305:BZ424 BL298:BZ298">
      <formula1>"2, 1, 0, KĐG,#"</formula1>
    </dataValidation>
    <dataValidation type="list" allowBlank="1" showInputMessage="1" showErrorMessage="1" sqref="D427:D430 F425 D409:D410 F386:F388 D400 D386:D388 D425 F427:F430 F98 D98 F66:F70 D66:D70 D62:D64 F62:F64 D52:D59 F52:F59 D72:D82 F72:F82 D84:D91 F84:F91 F95 D95 F106 D106 D372 D363 F363 D375:D376 F375:F376 F372 D218 F218 F179 F177 F175 F181 D179 D177 D175 D181 F189 D189:D191 F194:F197 D194:D197 F232:F240 D232:D240 F259:F260 D259:D260 D168:D169 F168:F169 F148:F155 F144 D148:D155 D144 F159 F157 D159 D157 F165 D165 F171:F172 D171:D172 D123 D118:D120 D113 F123 F118:F120 F113 F128 F133 F126 D133 D128 D126 D135 F135 F262:F266 D262:D266 D296:D297 F296:F297 F292:F293 D292:D293 D273:D274 D270:D271 F273:F274 F270:F271 F276:F286 D276:D286 F290 D290 D306:D307 F304 D299:D301 D304 F299:F301 F306 F329:F330 D329:D330 F22:F29 F10 D22:D29 D10 F31:F33 D31:D33 F40:F45 D40:D45 F47:F50 D47:D50 F35:F38 D35:D38">
      <formula1>"KQMĐ, NDCT, TLHD, BC, ĐP"</formula1>
    </dataValidation>
    <dataValidation type="list" allowBlank="1" showInputMessage="1" showErrorMessage="1" sqref="M426:U426 M421:U424 Q92:U94 Q96:U97 M203:U231 M188:U188 M183:U183 V183:V195 M178:U178 M176:U176 V197:V233 M192:U193 M236:U258 M261:U262 V235:V297 M167:U167 M170:U170 M156:U156 M145:U151 M142:U143 V164:V181 M158:U158 M164:U164 M173:U174 N112:U112 M121:U122 M134:U134 M132:U132 M127:U127 M125:U125 M292:U297 N298:W298 M299:V303 M267:U272 M275:U290 U304 M305:U418 V305:V430 M7:U65 V7:V162">
      <formula1>"x"</formula1>
    </dataValidation>
    <dataValidation type="list" allowBlank="1" showInputMessage="1" showErrorMessage="1" sqref="W425:BK425 W427:BK430 AO291:AO296 AP290:BJ296 W290:AN296 W72:BJ82 W52:BJ59 W66:BJ70 W62:BJ64 W84:BJ91 W95:BJ95 W106:BJ111 W175:BJ182 W184:BJ187 W189:BJ191 W194:BJ260 W168:BJ169 W144:BJ155 W159:BJ163 W157:BJ157 W165:BJ166 W171:BJ172 W113:BJ120 W123:BJ124 W133:BJ133 W128:BJ131 W126:BJ126 W135:BJ141 W262:BJ266 W299:BJ300 W270:BJ271 W276:BJ287 W273:BJ274 W98:BJ104 V304:BI304 W306:BJ424 W22:BJ29 W10:BJ19 W31:BJ33 W40:BJ45 W47:BJ50 W35:BJ38">
      <formula1>"ĐTT, TDS, HĐH, HĐG, HĐNT, VS-AN, HĐC, TQDN, LH, x,#"</formula1>
    </dataValidation>
    <dataValidation type="list" allowBlank="1" showInputMessage="1" showErrorMessage="1" sqref="W426:BK426 CA39:CH39 W301:BJ303 AP288:BJ289 W288:AN289 W96:BJ97 W65:BJ65 CA34:CH34 CA20:CH21 CA298:CI298 W51:BJ51 W71:BJ71 CA92:CH94 W60:BJ61 CA261:CH261 W83:BJ83 W92:BJ94 CA267:CH269 CA272:CH272 W105:BJ105 CA275:CH275 W173:BJ174 CA288:CH289 W183:BJ183 CA30:CH30 W188:BJ188 CA132:CH132 W192:BJ193 CA121:CH122 W261:BJ261 W167:BJ167 CA125:CH125 CA127:CH127 W142:BJ143 CA112:CH112 CA105:CH105 W156:BJ156 W158:BJ158 CA167:CH167 W164:BJ164 CA158:CH158 W170:BJ170 W121:BJ122 W112:BJ112 CA142:CH143 CA156:CH156 CA134:CH134 CA164:CH164 W125:BJ125 W127:BJ127 W132:BJ132 W134:BJ134 CA192:CH193 CA188:CH188 W297:BJ297 CA183:CH183 AO288:AO290 W272:BJ272 CA173:CH174 W267:BJ269 W275:BJ275 CA170:CH170 CA96:CH97 CA83:CH83 CA71:CH71 X298:BK298 W34:BJ34 W305:BJ305 CA65:CH65 CA9:CH9 W7:BJ9 W20:BJ21 W30:BJ30 CA46:CH46 W39:BJ39 CA51:CH51 W46:BJ46 CA305:CH305 CA60:CH61 CA302:CH303 CA426:CI426">
      <formula1>"x, ĐTT, TDS, HĐH, HĐG, HĐNT, VS-AN, HĐC, TQDN, LH"</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HP - KH NAM KHỐI MG (cách 1)</vt:lpstr>
      <vt:lpstr>KH NAM KHỐI 3 TUOI (cách 2)</vt:lpstr>
      <vt:lpstr>HP - KH NĂM KHỐI 5T</vt:lpstr>
      <vt:lpstr>TTCM- KH NĂM 2019 KHỐI 4T</vt:lpstr>
      <vt:lpstr>KẾ HOẠCH NĂM VÀ CHỦ ĐỀ LỚP 4T</vt:lpstr>
      <vt:lpstr>KẾ HOẠCH KHỐI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TH THCS HIEN HAO</cp:lastModifiedBy>
  <dcterms:created xsi:type="dcterms:W3CDTF">2019-07-05T03:48:23Z</dcterms:created>
  <dcterms:modified xsi:type="dcterms:W3CDTF">2023-09-19T14:40:04Z</dcterms:modified>
</cp:coreProperties>
</file>